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2"/>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state="hidden"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r:id="rId77"/>
    <sheet name="VGK" sheetId="59" state="hidden" r:id="rId78"/>
    <sheet name="CMG" sheetId="87" state="hidden" r:id="rId79"/>
    <sheet name="UVE" sheetId="130" state="hidden" r:id="rId80"/>
    <sheet name="HAS" sheetId="90" r:id="rId81"/>
    <sheet name="HSIC" sheetId="82" state="hidden" r:id="rId82"/>
    <sheet name="PDCO" sheetId="88"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5" i="130" l="1"/>
  <c r="F3" i="130"/>
  <c r="A920" i="38"/>
  <c r="D920" i="38"/>
  <c r="E920" i="38"/>
  <c r="G920" i="38"/>
  <c r="H920" i="38"/>
  <c r="K920" i="38"/>
  <c r="L920" i="38"/>
  <c r="P920" i="38" s="1"/>
  <c r="Q920" i="38" s="1"/>
  <c r="M920" i="38"/>
  <c r="N920" i="38" s="1"/>
  <c r="O920" i="38" s="1"/>
  <c r="Y920" i="38" s="1"/>
  <c r="S920" i="38"/>
  <c r="V920" i="38"/>
  <c r="X920" i="38" s="1"/>
  <c r="W920" i="38"/>
  <c r="A919" i="38"/>
  <c r="D919" i="38"/>
  <c r="E919" i="38"/>
  <c r="G919" i="38"/>
  <c r="H919" i="38"/>
  <c r="K919" i="38"/>
  <c r="L919" i="38" s="1"/>
  <c r="M919" i="38"/>
  <c r="N919" i="38" s="1"/>
  <c r="S919" i="38"/>
  <c r="V919" i="38"/>
  <c r="F21" i="74"/>
  <c r="F80" i="74"/>
  <c r="H80" i="74"/>
  <c r="G80" i="74"/>
  <c r="K13" i="74"/>
  <c r="H28" i="74"/>
  <c r="F177" i="58"/>
  <c r="G177" i="58"/>
  <c r="H177" i="58"/>
  <c r="K177" i="58"/>
  <c r="K38" i="58"/>
  <c r="K37" i="58"/>
  <c r="C20" i="108"/>
  <c r="Z920" i="38" l="1"/>
  <c r="X919" i="38"/>
  <c r="P919" i="38"/>
  <c r="Q919" i="38" s="1"/>
  <c r="W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Y919" i="38" l="1"/>
  <c r="P918" i="38"/>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M138" i="92"/>
  <c r="H138" i="92"/>
  <c r="F138" i="92"/>
  <c r="K138" i="92"/>
  <c r="C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M85" i="132"/>
  <c r="K85" i="132"/>
  <c r="H19" i="132"/>
  <c r="F19" i="132"/>
  <c r="C19" i="132"/>
  <c r="C85" i="132"/>
  <c r="M19" i="132"/>
  <c r="F85" i="132"/>
  <c r="K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M85" i="131"/>
  <c r="C19" i="131"/>
  <c r="K85" i="131"/>
  <c r="C85" i="131"/>
  <c r="M19" i="131"/>
  <c r="F19" i="131"/>
  <c r="H85" i="131"/>
  <c r="F85" i="131"/>
  <c r="K19" i="131"/>
  <c r="H19" i="131"/>
  <c r="Q3" i="132" l="1"/>
  <c r="Q6" i="132" s="1"/>
  <c r="Q8" i="132"/>
  <c r="Q7" i="132" s="1"/>
  <c r="P912" i="38"/>
  <c r="M66" i="131"/>
  <c r="Q10" i="131" s="1"/>
  <c r="O912" i="38"/>
  <c r="Z912" i="38"/>
  <c r="Q2" i="131"/>
  <c r="Q3" i="131" s="1"/>
  <c r="Q6" i="131" s="1"/>
  <c r="G62" i="108"/>
  <c r="F62" i="108"/>
  <c r="H62" i="108"/>
  <c r="K9" i="108"/>
  <c r="H20"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M19" i="130"/>
  <c r="H19" i="130"/>
  <c r="F85" i="130"/>
  <c r="M85" i="130"/>
  <c r="F19" i="130"/>
  <c r="C19" i="130"/>
  <c r="K19" i="130"/>
  <c r="K85" i="130"/>
  <c r="C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C85" i="129"/>
  <c r="H85" i="129"/>
  <c r="M19" i="129"/>
  <c r="F19" i="129"/>
  <c r="K19" i="129"/>
  <c r="M85" i="129"/>
  <c r="K85" i="129"/>
  <c r="C19" i="129"/>
  <c r="H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19" i="128"/>
  <c r="H85" i="128"/>
  <c r="H19" i="128"/>
  <c r="C85" i="128"/>
  <c r="F85" i="128"/>
  <c r="K85" i="128"/>
  <c r="C19" i="128"/>
  <c r="F19" i="128"/>
  <c r="M85" i="128"/>
  <c r="M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C85" i="127"/>
  <c r="K85" i="127"/>
  <c r="H85" i="127"/>
  <c r="K19" i="127"/>
  <c r="H19" i="127"/>
  <c r="M85" i="127"/>
  <c r="F85" i="127"/>
  <c r="C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19" i="126"/>
  <c r="M19" i="126"/>
  <c r="K85" i="126"/>
  <c r="K19" i="126"/>
  <c r="H85" i="126"/>
  <c r="F85" i="126"/>
  <c r="C85" i="126"/>
  <c r="H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F85" i="125"/>
  <c r="C85" i="125"/>
  <c r="M85" i="125"/>
  <c r="H19" i="125"/>
  <c r="H85" i="125"/>
  <c r="F19" i="125"/>
  <c r="K19" i="125"/>
  <c r="M19" i="125"/>
  <c r="C19"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F19" i="123"/>
  <c r="C19" i="124"/>
  <c r="M85" i="123"/>
  <c r="K85" i="124"/>
  <c r="M19" i="124"/>
  <c r="F19" i="124"/>
  <c r="H85" i="124"/>
  <c r="M85" i="124"/>
  <c r="K19" i="123"/>
  <c r="K85" i="123"/>
  <c r="K19" i="124"/>
  <c r="C85" i="124"/>
  <c r="C85" i="123"/>
  <c r="H19" i="123"/>
  <c r="F85" i="123"/>
  <c r="H19" i="124"/>
  <c r="C19" i="123"/>
  <c r="F85" i="124"/>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M19" i="122"/>
  <c r="K19" i="122"/>
  <c r="K85" i="122"/>
  <c r="C19" i="122"/>
  <c r="H85" i="122"/>
  <c r="F19" i="122"/>
  <c r="F85" i="122"/>
  <c r="H19" i="122"/>
  <c r="C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K19" i="121"/>
  <c r="H19" i="121"/>
  <c r="C19" i="121"/>
  <c r="F19" i="121"/>
  <c r="M19" i="121"/>
  <c r="H85" i="121"/>
  <c r="M85" i="121"/>
  <c r="C19" i="120"/>
  <c r="F19" i="120"/>
  <c r="K85" i="120"/>
  <c r="M19" i="120"/>
  <c r="K19" i="120"/>
  <c r="F85" i="121"/>
  <c r="C85" i="120"/>
  <c r="K85" i="121"/>
  <c r="F85" i="120"/>
  <c r="H19" i="120"/>
  <c r="M85" i="120"/>
  <c r="H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K19" i="119"/>
  <c r="F19" i="119"/>
  <c r="F85" i="119"/>
  <c r="H19" i="119"/>
  <c r="C19" i="119"/>
  <c r="M85" i="119"/>
  <c r="H85" i="119"/>
  <c r="M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19" i="118"/>
  <c r="K85" i="118"/>
  <c r="K19" i="118"/>
  <c r="F19" i="118"/>
  <c r="M19" i="118"/>
  <c r="H85" i="118"/>
  <c r="M85" i="118"/>
  <c r="C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M85" i="117"/>
  <c r="M85" i="116"/>
  <c r="M19" i="117"/>
  <c r="H19" i="117"/>
  <c r="C85" i="116"/>
  <c r="C85" i="117"/>
  <c r="C19" i="117"/>
  <c r="H19" i="116"/>
  <c r="F85" i="116"/>
  <c r="F85" i="117"/>
  <c r="M19" i="116"/>
  <c r="F19" i="116"/>
  <c r="H85" i="117"/>
  <c r="K19" i="116"/>
  <c r="K85" i="116"/>
  <c r="K19" i="117"/>
  <c r="F19" i="117"/>
  <c r="C19" i="116"/>
  <c r="K85" i="117"/>
  <c r="H85"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19" i="115"/>
  <c r="H85" i="115"/>
  <c r="C85" i="115"/>
  <c r="K85" i="115"/>
  <c r="F85" i="115"/>
  <c r="K19" i="115"/>
  <c r="M19" i="115"/>
  <c r="M85" i="115"/>
  <c r="C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85" i="114"/>
  <c r="F85" i="114"/>
  <c r="M19" i="114"/>
  <c r="H85" i="114"/>
  <c r="M85" i="114"/>
  <c r="F19" i="114"/>
  <c r="K19" i="114"/>
  <c r="H19"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H19" i="113"/>
  <c r="M19" i="113"/>
  <c r="M19" i="112"/>
  <c r="H19" i="112"/>
  <c r="C19" i="113"/>
  <c r="H85" i="113"/>
  <c r="M85" i="113"/>
  <c r="K19" i="113"/>
  <c r="M85" i="112"/>
  <c r="F85" i="112"/>
  <c r="K85" i="112"/>
  <c r="F85" i="113"/>
  <c r="F19" i="112"/>
  <c r="C19" i="112"/>
  <c r="H85" i="112"/>
  <c r="K19" i="112"/>
  <c r="F19" i="113"/>
  <c r="K85" i="113"/>
  <c r="C85" i="113"/>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H19" i="110"/>
  <c r="M85" i="110"/>
  <c r="C85" i="110"/>
  <c r="H19" i="111"/>
  <c r="M85" i="111"/>
  <c r="K19" i="110"/>
  <c r="F85" i="110"/>
  <c r="M19" i="110"/>
  <c r="K19" i="111"/>
  <c r="F85" i="111"/>
  <c r="H85" i="111"/>
  <c r="H85" i="110"/>
  <c r="C19" i="111"/>
  <c r="M19" i="111"/>
  <c r="F19" i="110"/>
  <c r="C19" i="110"/>
  <c r="F19" i="111"/>
  <c r="C85"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76" i="51"/>
  <c r="H176" i="51"/>
  <c r="G176" i="51"/>
  <c r="F52" i="51"/>
  <c r="F69" i="92"/>
  <c r="H69" i="92"/>
  <c r="G69" i="92"/>
  <c r="F327" i="25"/>
  <c r="G327" i="25"/>
  <c r="H327" i="25"/>
  <c r="C19" i="109"/>
  <c r="K19" i="109"/>
  <c r="H19" i="109"/>
  <c r="K85" i="109"/>
  <c r="M19" i="109"/>
  <c r="F19" i="109"/>
  <c r="C85" i="109"/>
  <c r="M85" i="109"/>
  <c r="H85"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M21" i="108"/>
  <c r="M91" i="108"/>
  <c r="K21" i="108"/>
  <c r="C21" i="108"/>
  <c r="F91" i="108"/>
  <c r="F21" i="108"/>
  <c r="H91" i="108"/>
  <c r="C91" i="108"/>
  <c r="H21" i="108"/>
  <c r="K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89" i="107"/>
  <c r="F89" i="107"/>
  <c r="H89" i="107"/>
  <c r="M89" i="107"/>
  <c r="K19" i="107"/>
  <c r="H19" i="107"/>
  <c r="K89" i="107"/>
  <c r="C19" i="107"/>
  <c r="M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85" i="106"/>
  <c r="F85" i="106"/>
  <c r="H19" i="106"/>
  <c r="K85" i="106"/>
  <c r="F19" i="106"/>
  <c r="M85" i="106"/>
  <c r="K19" i="106"/>
  <c r="M19" i="106"/>
  <c r="C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C19" i="47"/>
  <c r="H19" i="47"/>
  <c r="C41" i="46"/>
  <c r="M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91" i="105"/>
  <c r="C91" i="105"/>
  <c r="F19" i="105"/>
  <c r="F91" i="105"/>
  <c r="M91" i="105"/>
  <c r="K91" i="105"/>
  <c r="H19" i="105"/>
  <c r="M19" i="105"/>
  <c r="C19" i="105"/>
  <c r="K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2" i="58"/>
  <c r="F122" i="58"/>
  <c r="H12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85" i="104"/>
  <c r="F19" i="104"/>
  <c r="M19" i="104"/>
  <c r="K19" i="104"/>
  <c r="F85" i="104"/>
  <c r="C19" i="104"/>
  <c r="H85" i="104"/>
  <c r="H19"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91" i="103"/>
  <c r="K91" i="103"/>
  <c r="H19" i="103"/>
  <c r="F91" i="103"/>
  <c r="C19" i="103"/>
  <c r="H91" i="103"/>
  <c r="F19" i="103"/>
  <c r="M91" i="103"/>
  <c r="K19" i="89"/>
  <c r="K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H91" i="102"/>
  <c r="K19" i="102"/>
  <c r="M91" i="102"/>
  <c r="C91" i="102"/>
  <c r="H19" i="102"/>
  <c r="C19" i="102"/>
  <c r="M19" i="102"/>
  <c r="F19" i="102"/>
  <c r="F91"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K85" i="100"/>
  <c r="H85" i="100"/>
  <c r="F85" i="99"/>
  <c r="H22" i="101"/>
  <c r="C90" i="101"/>
  <c r="F19" i="100"/>
  <c r="K22" i="101"/>
  <c r="F85" i="100"/>
  <c r="C19" i="99"/>
  <c r="K19" i="99"/>
  <c r="K90" i="101"/>
  <c r="M85" i="100"/>
  <c r="M19" i="100"/>
  <c r="H19" i="100"/>
  <c r="C22" i="101"/>
  <c r="M90" i="101"/>
  <c r="F90" i="101"/>
  <c r="C19" i="100"/>
  <c r="F22" i="101"/>
  <c r="C85" i="99"/>
  <c r="C85" i="100"/>
  <c r="K85" i="99"/>
  <c r="H19" i="99"/>
  <c r="M85" i="99"/>
  <c r="H90" i="101"/>
  <c r="M19" i="99"/>
  <c r="H85" i="99"/>
  <c r="F19" i="99"/>
  <c r="K19" i="100"/>
  <c r="M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4" i="58" l="1"/>
  <c r="G104" i="58"/>
  <c r="H104"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C85" i="98"/>
  <c r="M19" i="98"/>
  <c r="C19" i="97"/>
  <c r="H85" i="97"/>
  <c r="F85" i="97"/>
  <c r="K19" i="98"/>
  <c r="F85" i="98"/>
  <c r="K85" i="98"/>
  <c r="K85" i="97"/>
  <c r="H85" i="98"/>
  <c r="F19" i="98"/>
  <c r="H19" i="98"/>
  <c r="K25" i="88"/>
  <c r="M85" i="97"/>
  <c r="M85" i="98"/>
  <c r="K19" i="97"/>
  <c r="H19" i="97"/>
  <c r="C85" i="97"/>
  <c r="F19" i="97"/>
  <c r="C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H19" i="96"/>
  <c r="K100" i="96"/>
  <c r="C100" i="96"/>
  <c r="H100" i="96"/>
  <c r="M100" i="96"/>
  <c r="M19" i="96"/>
  <c r="K19" i="96"/>
  <c r="C19" i="96"/>
  <c r="F100" i="96"/>
  <c r="F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85" i="95"/>
  <c r="H85" i="95"/>
  <c r="H19" i="95"/>
  <c r="K85" i="95"/>
  <c r="F19" i="95"/>
  <c r="F85" i="95"/>
  <c r="C85"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H85" i="94"/>
  <c r="F85" i="94"/>
  <c r="H19" i="94"/>
  <c r="K19" i="94"/>
  <c r="M85" i="94"/>
  <c r="M19" i="94"/>
  <c r="F19" i="94"/>
  <c r="C85"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M113" i="93"/>
  <c r="H113" i="93"/>
  <c r="C113" i="93"/>
  <c r="K113" i="93"/>
  <c r="H26"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30" i="92"/>
  <c r="F85" i="91"/>
  <c r="K85" i="91"/>
  <c r="F30" i="92"/>
  <c r="K30" i="92"/>
  <c r="K19" i="91"/>
  <c r="M19" i="91"/>
  <c r="H85" i="91"/>
  <c r="F19" i="47"/>
  <c r="M85" i="91"/>
  <c r="C85" i="91"/>
  <c r="C30" i="92"/>
  <c r="H19" i="91"/>
  <c r="C19" i="91"/>
  <c r="H30" i="92"/>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1" i="51"/>
  <c r="G111" i="51"/>
  <c r="H111" i="51"/>
  <c r="F25" i="51"/>
  <c r="K15" i="51"/>
  <c r="K95" i="74"/>
  <c r="F95" i="74"/>
  <c r="K94" i="74"/>
  <c r="F94" i="74"/>
  <c r="K93" i="74"/>
  <c r="F93" i="74"/>
  <c r="K92" i="74"/>
  <c r="F92" i="74"/>
  <c r="M91" i="74"/>
  <c r="M104" i="74" s="1"/>
  <c r="K91" i="74"/>
  <c r="F91" i="74"/>
  <c r="K90" i="74"/>
  <c r="F90" i="74"/>
  <c r="K89" i="74"/>
  <c r="F89" i="74"/>
  <c r="K88" i="74"/>
  <c r="F88" i="74"/>
  <c r="K87" i="74"/>
  <c r="F87"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3" i="74"/>
  <c r="G113" i="74"/>
  <c r="F113" i="74"/>
  <c r="H112" i="74"/>
  <c r="G112" i="74"/>
  <c r="F112" i="74"/>
  <c r="H111" i="74"/>
  <c r="G111" i="74"/>
  <c r="F11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K19" i="90"/>
  <c r="M85" i="90"/>
  <c r="K85" i="90"/>
  <c r="F19" i="90"/>
  <c r="C19" i="90"/>
  <c r="C85" i="90"/>
  <c r="M19"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K85" i="89"/>
  <c r="H60" i="51"/>
  <c r="C85" i="89"/>
  <c r="M19" i="89"/>
  <c r="M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C19" i="87"/>
  <c r="M25" i="88"/>
  <c r="K85" i="87"/>
  <c r="M85" i="87"/>
  <c r="H19" i="87"/>
  <c r="F107" i="88"/>
  <c r="M19" i="87"/>
  <c r="H107" i="88"/>
  <c r="F25" i="88"/>
  <c r="K19" i="87"/>
  <c r="K107" i="88"/>
  <c r="C85" i="87"/>
  <c r="F85" i="87"/>
  <c r="C107" i="88"/>
  <c r="M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H19" i="86"/>
  <c r="C19" i="86"/>
  <c r="H85" i="86"/>
  <c r="F85" i="86"/>
  <c r="M85" i="86"/>
  <c r="F19" i="86"/>
  <c r="K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F85" i="85"/>
  <c r="K19" i="85"/>
  <c r="C85" i="85"/>
  <c r="C19" i="85"/>
  <c r="H19" i="85"/>
  <c r="F19" i="85"/>
  <c r="M85" i="85"/>
  <c r="K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H25" i="84"/>
  <c r="M85" i="83"/>
  <c r="C110" i="84"/>
  <c r="F110" i="84"/>
  <c r="H85" i="83"/>
  <c r="C85" i="83"/>
  <c r="F25" i="84"/>
  <c r="M110" i="84"/>
  <c r="F19" i="83"/>
  <c r="C25" i="84"/>
  <c r="K85" i="83"/>
  <c r="M19" i="83"/>
  <c r="M25" i="84"/>
  <c r="H19" i="83"/>
  <c r="H110" i="84"/>
  <c r="K19" i="83"/>
  <c r="C19" i="83"/>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0" i="51"/>
  <c r="G90" i="51"/>
  <c r="H90"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F19" i="82"/>
  <c r="H19" i="82"/>
  <c r="H60" i="82"/>
  <c r="H29" i="74"/>
  <c r="M19" i="82"/>
  <c r="C19" i="82"/>
  <c r="M29" i="74"/>
  <c r="C29" i="74"/>
  <c r="M60" i="82"/>
  <c r="K60"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96" i="31"/>
  <c r="H78" i="75"/>
  <c r="F96" i="31"/>
  <c r="K78" i="75"/>
  <c r="M78" i="75"/>
  <c r="M96" i="31"/>
  <c r="H96" i="31"/>
  <c r="C96" i="31"/>
  <c r="F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H19" i="64"/>
  <c r="M85" i="64"/>
  <c r="K85" i="64"/>
  <c r="H85" i="64"/>
  <c r="K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M30" i="81"/>
  <c r="M110" i="81"/>
  <c r="H30" i="81"/>
  <c r="F110" i="81"/>
  <c r="K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F85" i="80"/>
  <c r="H85" i="80"/>
  <c r="C19" i="80"/>
  <c r="K19" i="80"/>
  <c r="F19" i="80"/>
  <c r="K85" i="80"/>
  <c r="H19" i="80"/>
  <c r="M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H19" i="79"/>
  <c r="H65" i="79"/>
  <c r="C65" i="79"/>
  <c r="M65" i="79"/>
  <c r="K65" i="79"/>
  <c r="F65" i="79"/>
  <c r="K19" i="79"/>
  <c r="C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M19" i="78"/>
  <c r="F85" i="78"/>
  <c r="M85" i="78"/>
  <c r="F19" i="78"/>
  <c r="C19" i="78"/>
  <c r="K85" i="78"/>
  <c r="K19" i="78"/>
  <c r="C85" i="78"/>
  <c r="H85"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19" i="77"/>
  <c r="M89" i="77"/>
  <c r="C89" i="77"/>
  <c r="H19" i="77"/>
  <c r="M19" i="77"/>
  <c r="K89" i="77"/>
  <c r="F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C81" i="69"/>
  <c r="K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F93" i="68"/>
  <c r="H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H917" i="25"/>
  <c r="C917" i="25"/>
  <c r="M917" i="25"/>
  <c r="F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4" i="74"/>
  <c r="H104" i="74"/>
  <c r="F104" i="74"/>
  <c r="C10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M52"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3" i="57"/>
  <c r="F19" i="34"/>
  <c r="K115" i="45"/>
  <c r="F30" i="40"/>
  <c r="C19" i="64"/>
  <c r="H19" i="61"/>
  <c r="C19" i="52"/>
  <c r="K19" i="70"/>
  <c r="H65" i="63"/>
  <c r="K19" i="59"/>
  <c r="M67" i="60"/>
  <c r="M213" i="57"/>
  <c r="C119" i="7"/>
  <c r="H65" i="71"/>
  <c r="C19" i="69"/>
  <c r="H19" i="53"/>
  <c r="F29" i="74"/>
  <c r="C19" i="61"/>
  <c r="F23" i="17"/>
  <c r="K19" i="3"/>
  <c r="F19" i="3"/>
  <c r="F19" i="64"/>
  <c r="H19" i="68"/>
  <c r="K100" i="34"/>
  <c r="H19" i="41"/>
  <c r="M19" i="72"/>
  <c r="F19" i="63"/>
  <c r="F60" i="51"/>
  <c r="C65" i="71"/>
  <c r="M72" i="59"/>
  <c r="C51" i="54"/>
  <c r="F19" i="72"/>
  <c r="M30" i="40"/>
  <c r="K213" i="57"/>
  <c r="M156" i="49"/>
  <c r="K30" i="40"/>
  <c r="F19" i="68"/>
  <c r="K19" i="72"/>
  <c r="H94" i="52"/>
  <c r="K451" i="17"/>
  <c r="M451" i="17"/>
  <c r="M19" i="53"/>
  <c r="H246" i="58"/>
  <c r="H19" i="72"/>
  <c r="C30" i="49"/>
  <c r="H77" i="70"/>
  <c r="C19" i="55"/>
  <c r="H86" i="53"/>
  <c r="C85" i="64"/>
  <c r="F72" i="59"/>
  <c r="F19" i="66"/>
  <c r="C19" i="41"/>
  <c r="M19" i="62"/>
  <c r="C100" i="34"/>
  <c r="H19" i="34"/>
  <c r="F19" i="61"/>
  <c r="F86" i="53"/>
  <c r="M19" i="54"/>
  <c r="C81" i="61"/>
  <c r="F19" i="52"/>
  <c r="F100" i="34"/>
  <c r="M19" i="68"/>
  <c r="H30" i="40"/>
  <c r="C67" i="60"/>
  <c r="F19" i="59"/>
  <c r="F19" i="54"/>
  <c r="M19" i="66"/>
  <c r="C19" i="71"/>
  <c r="K63" i="66"/>
  <c r="M19" i="59"/>
  <c r="F19" i="50"/>
  <c r="H19" i="71"/>
  <c r="H81" i="61"/>
  <c r="F115" i="45"/>
  <c r="C72" i="59"/>
  <c r="M19" i="45"/>
  <c r="M60" i="51"/>
  <c r="F19" i="70"/>
  <c r="F246" i="58"/>
  <c r="H19" i="62"/>
  <c r="C451" i="17"/>
  <c r="K19" i="75"/>
  <c r="C19" i="75"/>
  <c r="F19" i="73"/>
  <c r="M63" i="66"/>
  <c r="H55" i="50"/>
  <c r="H75" i="41"/>
  <c r="C55" i="50"/>
  <c r="C19" i="63"/>
  <c r="H19" i="52"/>
  <c r="K86" i="53"/>
  <c r="H19" i="75"/>
  <c r="K19" i="52"/>
  <c r="M19" i="50"/>
  <c r="M100" i="34"/>
  <c r="K19" i="34"/>
  <c r="H19" i="73"/>
  <c r="C19" i="73"/>
  <c r="F77" i="70"/>
  <c r="C86" i="53"/>
  <c r="H115" i="45"/>
  <c r="K77" i="70"/>
  <c r="F19" i="69"/>
  <c r="C19" i="68"/>
  <c r="M246" i="58"/>
  <c r="M19" i="73"/>
  <c r="C19" i="54"/>
  <c r="F30" i="49"/>
  <c r="F53" i="58"/>
  <c r="C77" i="70"/>
  <c r="K94" i="52"/>
  <c r="H19" i="54"/>
  <c r="K19" i="41"/>
  <c r="M90" i="72"/>
  <c r="C19" i="53"/>
  <c r="K246" i="58"/>
  <c r="H53" i="58"/>
  <c r="M19" i="52"/>
  <c r="F23" i="57"/>
  <c r="C19" i="34"/>
  <c r="M19" i="41"/>
  <c r="F65" i="71"/>
  <c r="M19" i="3"/>
  <c r="K19" i="50"/>
  <c r="M119" i="7"/>
  <c r="K19" i="53"/>
  <c r="H19" i="70"/>
  <c r="C75" i="41"/>
  <c r="H72" i="59"/>
  <c r="M19" i="55"/>
  <c r="K23" i="17"/>
  <c r="F19" i="45"/>
  <c r="K19" i="69"/>
  <c r="H119" i="7"/>
  <c r="M19" i="75"/>
  <c r="K19" i="66"/>
  <c r="C19" i="50"/>
  <c r="C90" i="72"/>
  <c r="F90" i="72"/>
  <c r="K19" i="55"/>
  <c r="H100" i="34"/>
  <c r="H19" i="66"/>
  <c r="K75" i="41"/>
  <c r="M65" i="71"/>
  <c r="M19" i="71"/>
  <c r="M77" i="70"/>
  <c r="C23" i="17"/>
  <c r="C23" i="57"/>
  <c r="M81" i="61"/>
  <c r="M19" i="60"/>
  <c r="C65" i="63"/>
  <c r="K25" i="31"/>
  <c r="K81" i="61"/>
  <c r="K19" i="68"/>
  <c r="C19" i="45"/>
  <c r="H63" i="66"/>
  <c r="F67" i="60"/>
  <c r="F55" i="50"/>
  <c r="C63" i="66"/>
  <c r="F75" i="41"/>
  <c r="M19" i="61"/>
  <c r="K72" i="59"/>
  <c r="H139" i="25"/>
  <c r="C30" i="40"/>
  <c r="K19" i="71"/>
  <c r="F65" i="63"/>
  <c r="M94" i="52"/>
  <c r="C19" i="60"/>
  <c r="H19" i="63"/>
  <c r="C53" i="58"/>
  <c r="H19" i="69"/>
  <c r="C19" i="72"/>
  <c r="H25" i="31"/>
  <c r="H19" i="50"/>
  <c r="C156" i="49"/>
  <c r="F94" i="52"/>
  <c r="C19" i="70"/>
  <c r="M65" i="63"/>
  <c r="K60" i="51"/>
  <c r="K51" i="54"/>
  <c r="M19" i="63"/>
  <c r="K19" i="60"/>
  <c r="M51" i="54"/>
  <c r="F213" i="57"/>
  <c r="K156" i="49"/>
  <c r="C19" i="59"/>
  <c r="F19" i="53"/>
  <c r="H19" i="59"/>
  <c r="H19" i="3"/>
  <c r="M115" i="45"/>
  <c r="F25" i="31"/>
  <c r="C25" i="31"/>
  <c r="H90" i="72"/>
  <c r="K55" i="50"/>
  <c r="F51" i="54"/>
  <c r="K29" i="74"/>
  <c r="H19" i="60"/>
  <c r="F19" i="60"/>
  <c r="K67" i="60"/>
  <c r="K65" i="63"/>
  <c r="K119" i="7"/>
  <c r="F19" i="41"/>
  <c r="K19" i="63"/>
  <c r="H213" i="57"/>
  <c r="F28" i="43"/>
  <c r="H19" i="55"/>
  <c r="H67" i="60"/>
  <c r="C246" i="58"/>
  <c r="M25" i="31"/>
  <c r="C19" i="66"/>
  <c r="F451" i="17"/>
  <c r="H156" i="49"/>
  <c r="F19" i="71"/>
  <c r="K53" i="58"/>
  <c r="K65" i="71"/>
  <c r="F19" i="62"/>
  <c r="K90" i="72"/>
  <c r="C213" i="57"/>
  <c r="M19" i="70"/>
  <c r="M86" i="53"/>
  <c r="M55" i="50"/>
  <c r="F85" i="64"/>
  <c r="K19" i="54"/>
  <c r="K19" i="61"/>
  <c r="F139" i="25"/>
  <c r="C115" i="45"/>
  <c r="M75" i="41"/>
  <c r="M23" i="17"/>
  <c r="C19" i="62"/>
  <c r="K19" i="62"/>
  <c r="F19" i="75"/>
  <c r="C19" i="3"/>
  <c r="H51" i="54"/>
  <c r="M19" i="34"/>
  <c r="K19" i="73"/>
  <c r="H23" i="17"/>
  <c r="F119" i="7"/>
  <c r="M30" i="49"/>
  <c r="H451" i="17"/>
  <c r="C94" i="52"/>
  <c r="M19" i="69"/>
  <c r="F63" i="66"/>
  <c r="F156" i="49"/>
  <c r="F19" i="55"/>
  <c r="M53" i="58"/>
  <c r="M23" i="57"/>
  <c r="F81" i="61"/>
  <c r="V917" i="38" l="1"/>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5"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J79" i="74" l="1"/>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7" i="38" l="1"/>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78" i="51"/>
  <c r="K179" i="51"/>
  <c r="Q762" i="38"/>
  <c r="Q760" i="38"/>
  <c r="Q761" i="38"/>
  <c r="Q758" i="38"/>
  <c r="Q759" i="38"/>
  <c r="Q753" i="38"/>
  <c r="Q757" i="38"/>
  <c r="Q756" i="38"/>
  <c r="Q755" i="38"/>
  <c r="Q754" i="38"/>
  <c r="K107" i="46"/>
  <c r="K108" i="46"/>
  <c r="K146" i="58"/>
  <c r="K147" i="58"/>
  <c r="Q751" i="38"/>
  <c r="Q752" i="38"/>
  <c r="J57" i="45"/>
  <c r="J58" i="45"/>
  <c r="Q748" i="38"/>
  <c r="Q750" i="38"/>
  <c r="K176" i="51"/>
  <c r="K177" i="51"/>
  <c r="Q749" i="38"/>
  <c r="K144" i="58"/>
  <c r="K145"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2" i="58"/>
  <c r="K143"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<sst xmlns="http://schemas.openxmlformats.org/spreadsheetml/2006/main" count="9821" uniqueCount="1404">
  <si>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</si>
  <si>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</si>
  <si>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</si>
  <si>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</si>
  <si>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</si>
  <si>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</si>
  <si>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</si>
  <si>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</si>
  <si>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</si>
  <si>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</si>
  <si>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</si>
  <si>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</si>
  <si>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</si>
  <si>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</si>
  <si>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</si>
  <si>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</si>
  <si>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</si>
  <si>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</si>
  <si>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</si>
  <si>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</si>
  <si>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</si>
  <si>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</si>
  <si>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</si>
  <si>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</si>
  <si>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</si>
  <si>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</si>
  <si>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</si>
  <si>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</si>
  <si>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</si>
  <si>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</si>
  <si>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</si>
  <si>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</si>
  <si>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</si>
  <si>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</si>
  <si>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</si>
  <si>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</si>
  <si>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</si>
  <si>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</si>
  <si>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</si>
  <si>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</si>
  <si>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</si>
  <si>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</si>
  <si>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</si>
  <si>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</si>
  <si>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</si>
  <si>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</si>
  <si>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</si>
  <si>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</si>
  <si>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</si>
  <si>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</si>
  <si>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</si>
  <si>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</si>
  <si>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</si>
  <si>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</si>
  <si>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</si>
  <si>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</si>
  <si>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</si>
  <si>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</si>
  <si>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</si>
  <si>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</si>
  <si>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</si>
  <si>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</si>
  <si>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</si>
  <si>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</si>
  <si>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</si>
  <si>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</si>
  <si>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</si>
  <si>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</si>
  <si>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</si>
  <si>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</si>
  <si>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</si>
  <si>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</si>
  <si>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</si>
  <si>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</si>
  <si>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</si>
  <si>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</si>
  <si>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</si>
  <si>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</si>
  <si>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</si>
  <si>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</si>
  <si>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</si>
  <si>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</si>
  <si>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</si>
  <si>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</si>
  <si>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</si>
  <si>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</si>
  <si>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</si>
  <si>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</si>
  <si>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</si>
  <si>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</si>
  <si>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</si>
  <si>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</si>
  <si>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</si>
  <si>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</si>
  <si>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</si>
  <si>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</si>
  <si>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</si>
  <si>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</si>
  <si>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</si>
  <si>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</si>
  <si>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</si>
  <si>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</si>
  <si>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</si>
  <si>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</si>
  <si>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</si>
  <si>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</si>
  <si>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</si>
  <si>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</si>
  <si>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</si>
  <si>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</si>
  <si>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</si>
  <si>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</si>
  <si>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</si>
  <si>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</si>
  <si>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</si>
  <si>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</si>
  <si>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</si>
  <si>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</si>
  <si>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</si>
  <si>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</si>
  <si>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</si>
  <si>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</si>
  <si>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</si>
  <si>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</si>
  <si>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</si>
  <si>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</si>
  <si>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</si>
  <si>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</si>
  <si>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</si>
  <si>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</si>
  <si>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</si>
  <si>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</si>
  <si>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</si>
  <si>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</si>
  <si>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</si>
  <si>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</si>
  <si>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</si>
  <si>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</si>
  <si>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</si>
  <si>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</si>
  <si>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</si>
  <si>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</si>
  <si>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</si>
  <si>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</si>
  <si>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</si>
  <si>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</si>
  <si>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</si>
  <si>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</si>
  <si>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</si>
  <si>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</si>
  <si>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</si>
  <si>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</si>
  <si>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</si>
  <si>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</si>
  <si>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</si>
  <si>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</si>
  <si>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</si>
  <si>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</si>
  <si>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</si>
  <si>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</si>
  <si>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</si>
  <si>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</si>
  <si>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</si>
  <si>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</si>
  <si>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</si>
  <si>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</si>
  <si>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</si>
  <si>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</si>
  <si>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</si>
  <si>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</si>
  <si>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</si>
  <si>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</si>
  <si>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</si>
  <si>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</si>
  <si>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</si>
  <si>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</si>
  <si>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</si>
  <si>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</si>
  <si>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</si>
  <si>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</si>
  <si>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</si>
  <si>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</si>
  <si>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</si>
  <si>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</si>
  <si>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</si>
  <si>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</si>
  <si>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</si>
  <si>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</si>
  <si>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</si>
  <si>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</si>
  <si>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</si>
  <si>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</si>
  <si>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</si>
  <si>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</si>
  <si>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</si>
  <si>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</si>
  <si>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</si>
  <si>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</si>
  <si>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</si>
  <si>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</si>
  <si>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</si>
  <si>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</si>
  <si>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</si>
  <si>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</si>
  <si>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</si>
  <si>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</si>
  <si>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</si>
  <si>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</si>
  <si>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</si>
  <si>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</si>
  <si>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</si>
  <si>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</si>
  <si>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</si>
  <si>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</si>
  <si>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</si>
  <si>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</si>
  <si>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</si>
  <si>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</si>
  <si>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</si>
  <si>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</si>
  <si>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</si>
  <si>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</si>
  <si>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</si>
  <si>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</si>
  <si>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</si>
  <si>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</si>
  <si>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</si>
  <si>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</si>
  <si>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</si>
  <si>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</si>
  <si>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</si>
  <si>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</si>
  <si>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</si>
  <si>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</si>
  <si>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</si>
  <si>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</si>
  <si>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</si>
  <si>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</si>
  <si>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</si>
  <si>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</si>
  <si>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</si>
  <si>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</si>
  <si>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</si>
  <si>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</si>
  <si>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</si>
  <si>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</si>
  <si>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</si>
  <si>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</si>
  <si>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</si>
  <si>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</si>
  <si>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</si>
  <si>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</si>
  <si>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</si>
  <si>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</si>
  <si>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</si>
  <si>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</si>
  <si>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</si>
  <si>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</si>
  <si>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</si>
  <si>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</si>
  <si>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</si>
  <si>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</si>
  <si>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</si>
  <si>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</si>
  <si>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</si>
  <si>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</si>
  <si>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</si>
  <si>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</si>
  <si>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</si>
  <si>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</si>
  <si>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</si>
  <si>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</si>
  <si>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</si>
  <si>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</si>
  <si>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</si>
  <si>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</si>
  <si>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</si>
  <si>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</si>
  <si>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</si>
  <si>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</si>
  <si>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</si>
  <si>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</si>
  <si>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</si>
  <si>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</si>
  <si>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</si>
  <si>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</si>
  <si>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</si>
  <si>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</si>
  <si>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</si>
  <si>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</si>
  <si>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</si>
  <si>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</si>
  <si>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</si>
  <si>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</si>
  <si>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</si>
  <si>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</si>
  <si>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</si>
  <si>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</si>
  <si>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</si>
  <si>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</si>
  <si>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</si>
  <si>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</si>
  <si>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</si>
  <si>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</si>
  <si>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</si>
  <si>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</si>
  <si>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</si>
  <si>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</si>
  <si>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</si>
  <si>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</si>
  <si>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</si>
  <si>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</si>
  <si>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</si>
  <si>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</si>
  <si>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</si>
  <si>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</si>
  <si>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</si>
  <si>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</si>
  <si>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</si>
  <si>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</si>
  <si>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</si>
  <si>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</si>
  <si>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</si>
  <si>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</si>
  <si>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</si>
  <si>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</si>
  <si>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</si>
  <si>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</si>
  <si>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</si>
  <si>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</si>
  <si>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</si>
  <si>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</si>
  <si>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</si>
  <si>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</si>
  <si>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</si>
  <si>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</si>
  <si>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</si>
  <si>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</si>
  <si>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</si>
  <si>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</si>
  <si>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</si>
  <si>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</si>
  <si>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</si>
  <si>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</si>
  <si>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</si>
  <si>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</si>
  <si>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</si>
  <si>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</si>
  <si>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</si>
  <si>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</si>
  <si>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</si>
  <si>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</si>
  <si>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</si>
  <si>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</si>
  <si>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</si>
  <si>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</si>
  <si>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</si>
  <si>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</si>
  <si>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</si>
  <si>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</si>
  <si>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</si>
  <si>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</si>
  <si>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</si>
  <si>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</si>
  <si>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</si>
  <si>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</si>
  <si>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</si>
  <si>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</si>
  <si>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</si>
  <si>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</si>
  <si>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</si>
  <si>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</si>
  <si>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</si>
  <si>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</si>
  <si>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</si>
  <si>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</si>
  <si>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</si>
  <si>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</si>
  <si>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</si>
  <si>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</si>
  <si>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</si>
  <si>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</si>
  <si>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</si>
  <si>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</si>
  <si>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</si>
  <si>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</si>
  <si>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</si>
  <si>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</si>
  <si>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</si>
  <si>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</si>
  <si>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</si>
  <si>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</si>
  <si>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</si>
  <si>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</si>
  <si>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</si>
  <si>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</si>
  <si>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</si>
  <si>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</si>
  <si>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</si>
  <si>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</si>
  <si>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</si>
  <si>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</si>
  <si>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</si>
  <si>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</si>
  <si>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</si>
  <si>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</si>
  <si>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</si>
  <si>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</si>
  <si>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</si>
  <si>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</si>
  <si>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</si>
  <si>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</si>
  <si>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</si>
  <si>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</si>
  <si>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</si>
  <si>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</si>
  <si>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</si>
  <si>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</si>
  <si>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</si>
  <si>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</si>
  <si>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</si>
  <si>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</si>
  <si>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</si>
  <si>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</si>
  <si>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</si>
  <si>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</si>
  <si>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</si>
  <si>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</si>
  <si>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</si>
  <si>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</si>
  <si>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</si>
  <si>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</si>
  <si>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</si>
  <si>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</si>
  <si>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</si>
  <si>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</si>
  <si>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</si>
  <si>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</si>
  <si>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</si>
  <si>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</si>
  <si>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</si>
  <si>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</si>
  <si>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</si>
  <si>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</si>
  <si>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</si>
  <si>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</si>
  <si>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</si>
  <si>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</si>
  <si>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</si>
  <si>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</si>
  <si>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</si>
  <si>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</si>
  <si>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</si>
  <si>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</si>
  <si>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</si>
  <si>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</si>
  <si>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</si>
  <si>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</si>
  <si>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</si>
  <si>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</si>
  <si>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</si>
  <si>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</si>
  <si>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</si>
  <si>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</si>
  <si>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</si>
  <si>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</si>
  <si>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</si>
  <si>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</si>
  <si>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</si>
  <si>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</si>
  <si>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</si>
  <si>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</si>
  <si>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</si>
  <si>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</si>
  <si>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</si>
  <si>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</si>
  <si>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</si>
  <si>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</si>
  <si>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</si>
  <si>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</si>
  <si>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</si>
  <si>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</si>
  <si>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</si>
  <si>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</si>
  <si>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</si>
  <si>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</si>
  <si>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</si>
  <si>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</si>
  <si>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</si>
  <si>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</si>
  <si>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</si>
  <si>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</si>
  <si>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</si>
  <si>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</si>
  <si>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</si>
  <si>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</si>
  <si>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</si>
  <si>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</si>
  <si>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</si>
  <si>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</si>
  <si>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</si>
  <si>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</si>
  <si>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</si>
  <si>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</si>
  <si>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</si>
  <si>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</si>
  <si>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</si>
  <si>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</si>
  <si>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</si>
  <si>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</si>
  <si>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</si>
  <si>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</si>
  <si>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</si>
  <si>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</si>
  <si>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</si>
  <si>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</si>
  <si>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</si>
  <si>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</si>
  <si>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</si>
  <si>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</si>
  <si>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</si>
  <si>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</si>
  <si>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</si>
  <si>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</si>
  <si>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</si>
  <si>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</si>
  <si>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</si>
  <si>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</si>
  <si>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</si>
  <si>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</si>
  <si>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</si>
  <si>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</si>
  <si>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</si>
  <si>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</si>
  <si>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</si>
  <si>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</si>
  <si>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</si>
  <si>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</si>
  <si>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</si>
  <si>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</si>
  <si>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</si>
  <si>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</si>
  <si>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</si>
  <si>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</si>
  <si>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</si>
  <si>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</si>
  <si>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</si>
  <si>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</si>
  <si>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</si>
  <si>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</si>
  <si>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</si>
  <si>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</si>
  <si>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</si>
  <si>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</si>
  <si>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</si>
  <si>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</si>
  <si>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</si>
  <si>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</si>
  <si>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</si>
  <si>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</si>
  <si>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</si>
  <si>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</si>
  <si>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</si>
  <si>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</si>
  <si>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</si>
  <si>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</si>
  <si>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</si>
  <si>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</si>
  <si>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</si>
  <si>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</si>
  <si>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</si>
  <si>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</si>
  <si>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</si>
  <si>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</si>
  <si>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</si>
  <si>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</si>
  <si>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</si>
  <si>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</si>
  <si>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</si>
  <si>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</si>
  <si>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</si>
  <si>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</si>
  <si>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</si>
  <si>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</si>
  <si>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</si>
  <si>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</si>
  <si>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</si>
  <si>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</si>
  <si>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</si>
  <si>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</si>
  <si>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</si>
  <si>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</si>
  <si>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</si>
  <si>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</si>
  <si>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</si>
  <si>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</si>
  <si>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</si>
  <si>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</si>
  <si>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</si>
  <si>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</si>
  <si>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</si>
  <si>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</si>
  <si>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</si>
  <si>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</si>
  <si>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</si>
  <si>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</si>
  <si>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</si>
  <si>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</si>
  <si>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</si>
  <si>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</si>
  <si>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</si>
  <si>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</si>
  <si>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</si>
  <si>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</si>
  <si>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</si>
  <si>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</si>
  <si>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</si>
  <si>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</si>
  <si>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</si>
  <si>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</si>
  <si>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</si>
  <si>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</si>
  <si>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</si>
  <si>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</si>
  <si>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</si>
  <si>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</si>
  <si>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</si>
  <si>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</si>
  <si>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</si>
  <si>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</si>
  <si>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</si>
  <si>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</si>
  <si>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</si>
  <si>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</si>
  <si>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</si>
  <si>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</si>
  <si>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</si>
  <si>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</si>
  <si>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</si>
  <si>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</si>
  <si>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</si>
  <si>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</si>
  <si>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</si>
  <si>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</si>
  <si>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</si>
  <si>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</si>
  <si>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</si>
  <si>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</si>
  <si>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</si>
  <si>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</si>
  <si>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</si>
  <si>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</si>
  <si>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</si>
  <si>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</si>
  <si>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</si>
  <si>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</si>
  <si>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</si>
  <si>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</si>
  <si>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</si>
  <si>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</si>
  <si>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</si>
  <si>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</si>
  <si>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</si>
  <si>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</si>
  <si>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</si>
  <si>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</si>
  <si>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</si>
  <si>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</si>
  <si>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</si>
  <si>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</si>
  <si>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</si>
  <si>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</si>
  <si>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</si>
  <si>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</si>
  <si>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</si>
  <si>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</si>
  <si>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</si>
  <si>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</si>
  <si>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</si>
  <si>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</si>
  <si>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</si>
  <si>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</si>
  <si>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</si>
  <si>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</si>
  <si>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</si>
  <si>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</si>
  <si>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</si>
  <si>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</si>
  <si>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</si>
  <si>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</si>
  <si>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</si>
  <si>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</si>
  <si>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</si>
  <si>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</si>
  <si>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</si>
  <si>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</si>
  <si>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</si>
  <si>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</si>
  <si>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</si>
  <si>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</si>
  <si>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</si>
  <si>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</si>
  <si>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</si>
  <si>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</si>
  <si>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</si>
  <si>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</si>
  <si>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</si>
  <si>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</si>
  <si>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</si>
  <si>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</si>
  <si>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</si>
  <si>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</si>
  <si>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</si>
  <si>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</si>
  <si>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</si>
  <si>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</si>
  <si>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</si>
  <si>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</si>
  <si>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</si>
  <si>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</si>
  <si>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</si>
  <si>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</si>
  <si>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</si>
  <si>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</si>
  <si>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</si>
  <si>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</si>
  <si>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</si>
  <si>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</si>
  <si>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</si>
  <si>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</si>
  <si>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</si>
  <si>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</si>
  <si>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</si>
  <si>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</si>
  <si>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</si>
  <si>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</si>
  <si>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</si>
  <si>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</si>
  <si>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</si>
  <si>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</si>
  <si>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</si>
  <si>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</si>
  <si>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</si>
  <si>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</si>
  <si>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</si>
  <si>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</si>
  <si>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</si>
  <si>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</si>
  <si>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</si>
  <si>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</si>
  <si>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</si>
  <si>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</si>
  <si>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</si>
  <si>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</si>
  <si>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</si>
  <si>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</si>
  <si>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</si>
  <si>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</si>
  <si>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</si>
  <si>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</si>
  <si>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</si>
  <si>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</si>
  <si>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</si>
  <si>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</si>
  <si>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</si>
  <si>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</si>
  <si>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</si>
  <si>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</si>
  <si>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</si>
  <si>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</si>
  <si>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</si>
  <si>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</si>
  <si>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</si>
  <si>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</si>
  <si>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</si>
  <si>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</si>
  <si>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</si>
  <si>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</si>
  <si>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</si>
  <si>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</si>
  <si>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</si>
  <si>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</si>
  <si>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</si>
  <si>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</si>
  <si>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</si>
  <si>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</si>
  <si>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</si>
  <si>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</si>
  <si>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</si>
  <si>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</si>
  <si>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</si>
  <si>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</si>
  <si>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</si>
  <si>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</si>
  <si>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</si>
  <si>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</si>
  <si>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</si>
  <si>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</si>
  <si>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</si>
  <si>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</si>
  <si>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</si>
  <si>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</si>
  <si>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</si>
  <si>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</si>
  <si>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</si>
  <si>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</si>
  <si>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</si>
  <si>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</si>
  <si>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</si>
  <si>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</si>
  <si>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</si>
  <si>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</si>
  <si>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</si>
  <si>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</si>
  <si>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</si>
  <si>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</si>
  <si>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</si>
  <si>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</si>
  <si>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</si>
  <si>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</si>
  <si>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</si>
  <si>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</si>
  <si>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</si>
  <si>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</si>
  <si>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</si>
  <si>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</si>
  <si>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</si>
  <si>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</si>
  <si>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</si>
  <si>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</si>
  <si>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</si>
  <si>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</si>
  <si>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</si>
  <si>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</si>
  <si>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</si>
  <si>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</si>
  <si>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</si>
  <si>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</si>
  <si>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</si>
  <si>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</si>
  <si>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</si>
  <si>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</si>
  <si>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</si>
  <si>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</si>
  <si>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</si>
  <si>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</si>
  <si>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</si>
  <si>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</si>
  <si>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</si>
  <si>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</si>
  <si>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</si>
  <si>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</si>
  <si>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</si>
  <si>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</si>
  <si>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</si>
  <si>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</si>
  <si>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</si>
  <si>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</si>
  <si>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</si>
  <si>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</si>
  <si>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</si>
  <si>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</si>
  <si>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</si>
  <si>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</si>
  <si>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</si>
  <si>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</si>
  <si>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</si>
  <si>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</si>
  <si>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</si>
  <si>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</si>
  <si>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</si>
  <si>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</si>
  <si>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</si>
  <si>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</si>
  <si>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</si>
  <si>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</si>
  <si>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</si>
  <si>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</si>
  <si>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</si>
  <si>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</si>
  <si>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</si>
  <si>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</si>
  <si>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</si>
  <si>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</si>
  <si>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</si>
  <si>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</si>
  <si>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</si>
  <si>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</si>
  <si>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</si>
  <si>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</si>
  <si>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</si>
  <si>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</si>
  <si>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</si>
  <si>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</si>
  <si>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</si>
  <si>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</si>
  <si>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</si>
  <si>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</si>
  <si>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</si>
  <si>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</si>
  <si>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</si>
  <si>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</si>
  <si>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</si>
  <si>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</si>
  <si>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</si>
  <si>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</si>
  <si>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</si>
  <si>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</si>
  <si>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</si>
  <si>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</si>
  <si>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</si>
  <si>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</si>
  <si>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</si>
  <si>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</si>
  <si>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</si>
  <si>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</si>
  <si>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</si>
  <si>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</si>
  <si>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</si>
  <si>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</si>
  <si>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</si>
  <si>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</si>
  <si>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</si>
  <si>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</si>
  <si>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</si>
  <si>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</si>
  <si>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</si>
  <si>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</si>
  <si>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</si>
  <si>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</si>
  <si>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</si>
  <si>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</si>
  <si>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</si>
  <si>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</si>
  <si>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</si>
  <si>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</si>
  <si>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</si>
  <si>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</si>
  <si>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</si>
  <si>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</si>
  <si>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</si>
  <si>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</si>
  <si>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</si>
  <si>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</si>
  <si>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</si>
  <si>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</si>
  <si>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</si>
  <si>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</si>
  <si>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</si>
  <si>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</si>
  <si>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</si>
  <si>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</si>
  <si>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</si>
  <si>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</si>
  <si>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</si>
  <si>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</si>
  <si>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</si>
  <si>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</si>
  <si>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</si>
  <si>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</si>
  <si>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</si>
  <si>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</si>
  <si>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</si>
  <si>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</si>
  <si>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</si>
  <si>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</si>
  <si>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</si>
  <si>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</si>
  <si>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</si>
  <si>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</si>
  <si>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</si>
  <si>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</si>
  <si>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</si>
  <si>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</si>
  <si>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</si>
  <si>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</si>
  <si>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</si>
  <si>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</si>
  <si>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</si>
  <si>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</si>
  <si>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</si>
  <si>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</si>
  <si>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</si>
  <si>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</si>
  <si>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</si>
  <si>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</si>
  <si>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</si>
  <si>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</si>
  <si>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</si>
  <si>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</si>
  <si>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</si>
  <si>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</si>
  <si>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</si>
  <si>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</si>
  <si>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</si>
  <si>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</si>
  <si>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</si>
  <si>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</si>
  <si>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</si>
  <si>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</si>
  <si>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</si>
  <si>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</si>
  <si>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</si>
  <si>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</si>
  <si>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</si>
  <si>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</si>
  <si>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</si>
  <si>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</si>
  <si>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</si>
  <si>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</si>
  <si>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</si>
  <si>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</si>
  <si>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</si>
  <si>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</si>
  <si>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</si>
  <si>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</si>
  <si>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</si>
  <si>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</si>
  <si>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</si>
  <si>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</si>
  <si>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</si>
  <si>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</si>
  <si>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</si>
  <si>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</si>
  <si>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</si>
  <si>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</si>
  <si>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</si>
  <si>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</si>
  <si>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</si>
  <si>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</si>
  <si>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</si>
  <si>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</si>
  <si>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</si>
  <si>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</si>
  <si>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</si>
  <si>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</si>
  <si>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</si>
  <si>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</si>
  <si>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</si>
  <si>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</si>
  <si>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</si>
  <si>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</si>
  <si>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</si>
  <si>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</si>
  <si>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</si>
  <si>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</si>
  <si>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</si>
  <si>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</si>
  <si>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</si>
  <si>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</si>
  <si>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</si>
  <si>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</si>
  <si>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</si>
  <si>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</si>
  <si>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</si>
  <si>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</si>
  <si>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</si>
  <si>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</si>
  <si>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</si>
  <si>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</si>
  <si>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</si>
  <si>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</si>
  <si>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</si>
  <si>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</si>
  <si>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</si>
  <si>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</si>
  <si>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</si>
  <si>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</si>
  <si>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</si>
  <si>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</si>
  <si>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</si>
  <si>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</si>
  <si>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</si>
  <si>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</si>
  <si>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</si>
  <si>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</si>
  <si>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</si>
  <si>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</si>
  <si>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</si>
  <si>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</si>
  <si>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</si>
  <si>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</si>
  <si>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</si>
  <si>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</si>
  <si>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</si>
  <si>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</si>
  <si>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</si>
  <si>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</si>
  <si>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</si>
  <si>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</si>
  <si>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</si>
  <si>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</si>
  <si>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</si>
  <si>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</si>
  <si>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</si>
  <si>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</si>
  <si>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</si>
  <si>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</si>
  <si>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</si>
  <si>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</si>
  <si>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</si>
  <si>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</si>
  <si>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</si>
  <si>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</si>
  <si>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</si>
  <si>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</si>
  <si>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</si>
  <si>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</si>
  <si>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</si>
  <si>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</si>
  <si>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</si>
  <si>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</si>
  <si>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</si>
  <si>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</si>
  <si>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</si>
  <si>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</si>
  <si>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</si>
  <si>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</si>
  <si>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</si>
  <si>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</si>
  <si>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</si>
  <si>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</si>
  <si>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</si>
  <si>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</si>
  <si>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</si>
  <si>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</si>
  <si>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</si>
  <si>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</si>
  <si>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</si>
  <si>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</si>
  <si>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</si>
  <si>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</si>
  <si>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</si>
  <si>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</si>
  <si>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</si>
  <si>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</si>
  <si>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</si>
  <si>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</si>
  <si>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</si>
  <si>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</si>
  <si>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</si>
  <si>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</si>
  <si>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</si>
  <si>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</si>
  <si>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</si>
  <si>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</si>
  <si>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</si>
  <si>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</si>
  <si>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</si>
  <si>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</si>
  <si>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</si>
  <si>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</si>
  <si>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</si>
  <si>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</si>
  <si>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</si>
  <si>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</si>
  <si>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</si>
  <si>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</si>
  <si>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</si>
  <si>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</si>
  <si>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</si>
  <si>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</si>
  <si>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</si>
  <si>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</si>
  <si>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</si>
  <si>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</si>
  <si>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</si>
  <si>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</si>
  <si>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</si>
  <si>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</si>
  <si>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</si>
  <si>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</si>
  <si>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</si>
  <si>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</si>
  <si>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</si>
  <si>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</si>
  <si>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</si>
  <si>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</si>
  <si>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</si>
  <si>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</si>
  <si>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</si>
  <si>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</si>
  <si>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</si>
  <si>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</si>
  <si>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</si>
  <si>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</si>
  <si>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</si>
  <si>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</si>
  <si>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</si>
  <si>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</si>
  <si>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</si>
  <si>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</si>
  <si>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</si>
  <si>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</si>
  <si>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</si>
  <si>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</si>
  <si>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</si>
  <si>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</si>
  <si>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</si>
  <si>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</si>
  <si>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</si>
  <si>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</si>
  <si>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</si>
  <si>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</si>
  <si>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</si>
  <si>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</si>
  <si>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</si>
  <si>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</si>
  <si>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</si>
  <si>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</si>
  <si>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</si>
  <si>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</si>
  <si>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</si>
  <si>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</si>
  <si>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</si>
  <si>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</si>
  <si>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</si>
  <si>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</si>
  <si>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</si>
  <si>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</si>
  <si>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</si>
  <si>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</si>
  <si>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</si>
  <si>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</si>
  <si>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</si>
  <si>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</si>
  <si>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</si>
  <si>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</si>
  <si>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</si>
  <si>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</si>
  <si>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</si>
  <si>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</si>
  <si>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</si>
  <si>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</si>
  <si>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</si>
  <si>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</si>
  <si>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</si>
  <si>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</si>
  <si>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</si>
  <si>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</si>
  <si>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</si>
  <si>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</si>
  <si>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</si>
  <si>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</si>
  <si>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</si>
  <si>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</si>
  <si>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</si>
  <si>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</si>
  <si>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</si>
  <si>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</si>
  <si>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</si>
  <si>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</si>
  <si>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</si>
  <si>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</si>
  <si>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</si>
  <si>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</si>
  <si>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</si>
  <si>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</si>
  <si>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</si>
  <si>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</si>
  <si>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</si>
  <si>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</si>
  <si>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</si>
  <si>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</si>
  <si>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</si>
  <si>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</si>
  <si>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</si>
  <si>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</si>
  <si>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</si>
  <si>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</si>
  <si>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</si>
  <si>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</si>
  <si>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</si>
  <si>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</si>
  <si>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</si>
  <si>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</si>
  <si>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</si>
  <si>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</si>
  <si>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</si>
  <si>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</si>
  <si>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</si>
  <si>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</si>
  <si>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</si>
  <si>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</si>
  <si>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</si>
  <si>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</si>
  <si>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</si>
  <si>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</si>
  <si>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</si>
  <si>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</si>
  <si>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</si>
  <si>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</si>
  <si>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</si>
  <si>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</si>
  <si>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</si>
  <si>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</si>
  <si>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</si>
  <si>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</si>
  <si>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</si>
  <si>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</si>
  <si>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</si>
  <si>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</si>
  <si>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</si>
  <si>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</si>
  <si>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</si>
  <si>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</si>
  <si>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</si>
  <si>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</si>
  <si>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</si>
  <si>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</si>
  <si>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</si>
  <si>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</si>
  <si>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</si>
  <si>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</si>
  <si>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</si>
  <si>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</si>
  <si>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</si>
  <si>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</si>
  <si>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</si>
  <si>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</si>
  <si>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</si>
  <si>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</si>
  <si>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</si>
  <si>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</si>
  <si>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</si>
  <si>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</si>
  <si>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</si>
  <si>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</si>
  <si>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</si>
  <si>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</si>
  <si>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</si>
  <si>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</si>
  <si>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</si>
  <si>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</si>
  <si>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</si>
  <si>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</si>
  <si>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</si>
  <si>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</si>
  <si>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</si>
  <si>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</si>
  <si>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</si>
  <si>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</si>
  <si>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</si>
  <si>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</si>
  <si>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</si>
  <si>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</si>
  <si>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</si>
  <si>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</si>
  <si>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</si>
  <si>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</si>
  <si>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</si>
  <si>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</si>
  <si>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</si>
  <si>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</si>
  <si>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</si>
  <si>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</si>
  <si>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</si>
  <si>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</si>
  <si>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</si>
  <si>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</si>
  <si>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</si>
  <si>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</si>
  <si>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</si>
  <si>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</si>
  <si>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</si>
  <si>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</si>
  <si>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</si>
  <si>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</si>
  <si>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</si>
  <si>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</si>
  <si>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</si>
  <si>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</si>
  <si>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</si>
  <si>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</si>
  <si>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</si>
  <si>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</si>
  <si>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</si>
  <si>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</si>
  <si>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</si>
  <si>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</si>
  <si>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</si>
  <si>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</si>
  <si>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</si>
  <si>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</si>
  <si>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</si>
  <si>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</si>
  <si>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</si>
  <si>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</si>
  <si>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</si>
  <si>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</si>
  <si>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</si>
  <si>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</si>
  <si>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</si>
  <si>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</si>
  <si>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</si>
  <si>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</si>
  <si>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</si>
  <si>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</si>
  <si>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</si>
  <si>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</si>
  <si>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</si>
  <si>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</si>
  <si>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</si>
  <si>
    <t>sell at loss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</si>
</sst>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6" formatCode="&quot;$&quot;#,##0_);[Red]\(&quot;$&quot;#,##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3">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xf numFmtId="0" fontId="0" fillId="36" borderId="0" xfId="0" applyFill="1"/>
    <xf numFmtId="2" fontId="0" fillId="36" borderId="0" xfId="0" applyNumberFormat="1" applyFill="1"/>
    <xf numFmtId="16" fontId="4" fillId="19" borderId="0" xfId="0" applyNumberFormat="1" applyFon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numCache>
            </c:numRef>
          </c:yVal>
          <c:smooth val="1"/>
        </c:ser>
        <c:dLbls>
          <c:showLegendKey val="0"/>
          <c:showVal val="0"/>
          <c:showCatName val="0"/>
          <c:showSerName val="0"/>
          <c:showPercent val="0"/>
          <c:showBubbleSize val="0"/>
        </c:dLbls>
        <c:axId val="406060616"/>
        <c:axId val="406061008"/>
      </c:scatterChart>
      <c:valAx>
        <c:axId val="406060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1008"/>
        <c:crosses val="autoZero"/>
        <c:crossBetween val="midCat"/>
      </c:valAx>
      <c:valAx>
        <c:axId val="4060610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0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numCache>
            </c:numRef>
          </c:yVal>
          <c:smooth val="1"/>
        </c:ser>
        <c:dLbls>
          <c:showLegendKey val="0"/>
          <c:showVal val="0"/>
          <c:showCatName val="0"/>
          <c:showSerName val="0"/>
          <c:showPercent val="0"/>
          <c:showBubbleSize val="0"/>
        </c:dLbls>
        <c:axId val="406062184"/>
        <c:axId val="406062576"/>
      </c:scatterChart>
      <c:valAx>
        <c:axId val="406062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2576"/>
        <c:crosses val="autoZero"/>
        <c:crossBetween val="midCat"/>
      </c:valAx>
      <c:valAx>
        <c:axId val="406062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218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numCache>
            </c:numRef>
          </c:yVal>
          <c:smooth val="1"/>
        </c:ser>
        <c:dLbls>
          <c:showLegendKey val="0"/>
          <c:showVal val="0"/>
          <c:showCatName val="0"/>
          <c:showSerName val="0"/>
          <c:showPercent val="0"/>
          <c:showBubbleSize val="0"/>
        </c:dLbls>
        <c:axId val="406059440"/>
        <c:axId val="458928760"/>
      </c:scatterChart>
      <c:valAx>
        <c:axId val="406059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8760"/>
        <c:crosses val="autoZero"/>
        <c:crossBetween val="midCat"/>
      </c:valAx>
      <c:valAx>
        <c:axId val="458928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59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numCache>
            </c:numRef>
          </c:yVal>
          <c:smooth val="1"/>
        </c:ser>
        <c:dLbls>
          <c:showLegendKey val="0"/>
          <c:showVal val="0"/>
          <c:showCatName val="0"/>
          <c:showSerName val="0"/>
          <c:showPercent val="0"/>
          <c:showBubbleSize val="0"/>
        </c:dLbls>
        <c:axId val="458922488"/>
        <c:axId val="458927584"/>
      </c:scatterChart>
      <c:valAx>
        <c:axId val="458922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7584"/>
        <c:crosses val="autoZero"/>
        <c:crossBetween val="midCat"/>
      </c:valAx>
      <c:valAx>
        <c:axId val="4589275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2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numCache>
            </c:numRef>
          </c:yVal>
          <c:smooth val="1"/>
        </c:ser>
        <c:dLbls>
          <c:showLegendKey val="0"/>
          <c:showVal val="0"/>
          <c:showCatName val="0"/>
          <c:showSerName val="0"/>
          <c:showPercent val="0"/>
          <c:showBubbleSize val="0"/>
        </c:dLbls>
        <c:axId val="458928368"/>
        <c:axId val="458922880"/>
      </c:scatterChart>
      <c:valAx>
        <c:axId val="458928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2880"/>
        <c:crosses val="autoZero"/>
        <c:crossBetween val="midCat"/>
      </c:valAx>
      <c:valAx>
        <c:axId val="458922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8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numCache>
            </c:numRef>
          </c:yVal>
          <c:smooth val="1"/>
        </c:ser>
        <c:dLbls>
          <c:showLegendKey val="0"/>
          <c:showVal val="0"/>
          <c:showCatName val="0"/>
          <c:showSerName val="0"/>
          <c:showPercent val="0"/>
          <c:showBubbleSize val="0"/>
        </c:dLbls>
        <c:axId val="458926800"/>
        <c:axId val="458924840"/>
      </c:scatterChart>
      <c:valAx>
        <c:axId val="458926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4840"/>
        <c:crosses val="autoZero"/>
        <c:crossBetween val="midCat"/>
      </c:valAx>
      <c:valAx>
        <c:axId val="4589248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6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numCache>
            </c:numRef>
          </c:yVal>
          <c:smooth val="1"/>
        </c:ser>
        <c:dLbls>
          <c:showLegendKey val="0"/>
          <c:showVal val="0"/>
          <c:showCatName val="0"/>
          <c:showSerName val="0"/>
          <c:showPercent val="0"/>
          <c:showBubbleSize val="0"/>
        </c:dLbls>
        <c:axId val="458923272"/>
        <c:axId val="458929152"/>
      </c:scatterChart>
      <c:valAx>
        <c:axId val="458923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9152"/>
        <c:crosses val="autoZero"/>
        <c:crossBetween val="midCat"/>
      </c:valAx>
      <c:valAx>
        <c:axId val="4589291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327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numCache>
            </c:numRef>
          </c:yVal>
          <c:smooth val="1"/>
        </c:ser>
        <c:dLbls>
          <c:showLegendKey val="0"/>
          <c:showVal val="0"/>
          <c:showCatName val="0"/>
          <c:showSerName val="0"/>
          <c:showPercent val="0"/>
          <c:showBubbleSize val="0"/>
        </c:dLbls>
        <c:axId val="458926016"/>
        <c:axId val="458924448"/>
      </c:scatterChart>
      <c:valAx>
        <c:axId val="458926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4448"/>
        <c:crosses val="autoZero"/>
        <c:crossBetween val="midCat"/>
      </c:valAx>
      <c:valAx>
        <c:axId val="458924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6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8548840"/>
        <c:axId val="448546096"/>
      </c:lineChart>
      <c:dateAx>
        <c:axId val="448548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546096"/>
        <c:crosses val="autoZero"/>
        <c:auto val="1"/>
        <c:lblOffset val="100"/>
        <c:baseTimeUnit val="days"/>
      </c:dateAx>
      <c:valAx>
        <c:axId val="4485460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548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8549624"/>
        <c:axId val="448550016"/>
      </c:lineChart>
      <c:dateAx>
        <c:axId val="4485496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550016"/>
        <c:crosses val="autoZero"/>
        <c:auto val="1"/>
        <c:lblOffset val="100"/>
        <c:baseTimeUnit val="days"/>
      </c:dateAx>
      <c:valAx>
        <c:axId val="448550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54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1292080"/>
        <c:axId val="461298744"/>
      </c:lineChart>
      <c:dateAx>
        <c:axId val="46129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8744"/>
        <c:crosses val="autoZero"/>
        <c:auto val="1"/>
        <c:lblOffset val="100"/>
        <c:baseTimeUnit val="days"/>
      </c:dateAx>
      <c:valAx>
        <c:axId val="461298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1291688"/>
        <c:axId val="461297176"/>
      </c:lineChart>
      <c:dateAx>
        <c:axId val="46129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7176"/>
        <c:crosses val="autoZero"/>
        <c:auto val="1"/>
        <c:lblOffset val="100"/>
        <c:baseTimeUnit val="days"/>
      </c:dateAx>
      <c:valAx>
        <c:axId val="46129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61294824"/>
        <c:axId val="461295216"/>
      </c:lineChart>
      <c:dateAx>
        <c:axId val="46129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5216"/>
        <c:crosses val="autoZero"/>
        <c:auto val="1"/>
        <c:lblOffset val="100"/>
        <c:baseTimeUnit val="days"/>
      </c:dateAx>
      <c:valAx>
        <c:axId val="46129521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4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1297960"/>
        <c:axId val="461297568"/>
      </c:lineChart>
      <c:dateAx>
        <c:axId val="46129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7568"/>
        <c:crosses val="autoZero"/>
        <c:auto val="1"/>
        <c:lblOffset val="100"/>
        <c:baseTimeUnit val="days"/>
      </c:dateAx>
      <c:valAx>
        <c:axId val="46129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7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1296784"/>
        <c:axId val="469403672"/>
      </c:lineChart>
      <c:dateAx>
        <c:axId val="46129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3672"/>
        <c:crosses val="autoZero"/>
        <c:auto val="1"/>
        <c:lblOffset val="100"/>
        <c:baseTimeUnit val="days"/>
      </c:dateAx>
      <c:valAx>
        <c:axId val="469403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9399360"/>
        <c:axId val="469399752"/>
      </c:lineChart>
      <c:dateAx>
        <c:axId val="46939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9752"/>
        <c:crosses val="autoZero"/>
        <c:auto val="1"/>
        <c:lblOffset val="100"/>
        <c:baseTimeUnit val="days"/>
      </c:dateAx>
      <c:valAx>
        <c:axId val="46939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9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398576"/>
        <c:axId val="469405240"/>
      </c:lineChart>
      <c:dateAx>
        <c:axId val="46939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5240"/>
        <c:crosses val="autoZero"/>
        <c:auto val="1"/>
        <c:lblOffset val="100"/>
        <c:baseTimeUnit val="days"/>
      </c:dateAx>
      <c:valAx>
        <c:axId val="469405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405632"/>
        <c:axId val="469404456"/>
      </c:lineChart>
      <c:dateAx>
        <c:axId val="46940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4456"/>
        <c:crosses val="autoZero"/>
        <c:auto val="1"/>
        <c:lblOffset val="100"/>
        <c:baseTimeUnit val="days"/>
      </c:dateAx>
      <c:valAx>
        <c:axId val="469404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9402888"/>
        <c:axId val="469404064"/>
      </c:lineChart>
      <c:dateAx>
        <c:axId val="469402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4064"/>
        <c:crosses val="autoZero"/>
        <c:auto val="1"/>
        <c:lblOffset val="100"/>
        <c:baseTimeUnit val="days"/>
      </c:dateAx>
      <c:valAx>
        <c:axId val="469404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9400536"/>
        <c:axId val="469404848"/>
      </c:lineChart>
      <c:dateAx>
        <c:axId val="46940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4848"/>
        <c:crosses val="autoZero"/>
        <c:auto val="1"/>
        <c:lblOffset val="100"/>
        <c:baseTimeUnit val="days"/>
      </c:dateAx>
      <c:valAx>
        <c:axId val="46940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69401320"/>
        <c:axId val="469401712"/>
      </c:lineChart>
      <c:catAx>
        <c:axId val="46940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1712"/>
        <c:crosses val="autoZero"/>
        <c:auto val="1"/>
        <c:lblAlgn val="ctr"/>
        <c:lblOffset val="100"/>
        <c:noMultiLvlLbl val="0"/>
      </c:catAx>
      <c:valAx>
        <c:axId val="469401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68204336"/>
        <c:axId val="468201984"/>
      </c:lineChart>
      <c:catAx>
        <c:axId val="46820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1984"/>
        <c:crosses val="autoZero"/>
        <c:auto val="1"/>
        <c:lblAlgn val="ctr"/>
        <c:lblOffset val="100"/>
        <c:noMultiLvlLbl val="0"/>
      </c:catAx>
      <c:valAx>
        <c:axId val="46820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68203944"/>
        <c:axId val="468201592"/>
      </c:lineChart>
      <c:dateAx>
        <c:axId val="4682039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1592"/>
        <c:crosses val="autoZero"/>
        <c:auto val="1"/>
        <c:lblOffset val="100"/>
        <c:baseTimeUnit val="days"/>
      </c:dateAx>
      <c:valAx>
        <c:axId val="4682015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68203160"/>
        <c:axId val="468203552"/>
      </c:lineChart>
      <c:dateAx>
        <c:axId val="468203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552"/>
        <c:crosses val="autoZero"/>
        <c:auto val="1"/>
        <c:lblOffset val="100"/>
        <c:baseTimeUnit val="days"/>
      </c:dateAx>
      <c:valAx>
        <c:axId val="46820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037360"/>
        <c:axId val="471032656"/>
      </c:lineChart>
      <c:dateAx>
        <c:axId val="47103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2656"/>
        <c:crosses val="autoZero"/>
        <c:auto val="1"/>
        <c:lblOffset val="100"/>
        <c:baseTimeUnit val="days"/>
      </c:dateAx>
      <c:valAx>
        <c:axId val="47103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033048"/>
        <c:axId val="471033440"/>
      </c:lineChart>
      <c:dateAx>
        <c:axId val="47103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440"/>
        <c:crosses val="autoZero"/>
        <c:auto val="1"/>
        <c:lblOffset val="100"/>
        <c:baseTimeUnit val="days"/>
      </c:dateAx>
      <c:valAx>
        <c:axId val="47103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038536"/>
        <c:axId val="471037752"/>
      </c:lineChart>
      <c:dateAx>
        <c:axId val="47103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752"/>
        <c:crosses val="autoZero"/>
        <c:auto val="1"/>
        <c:lblOffset val="100"/>
        <c:baseTimeUnit val="days"/>
      </c:dateAx>
      <c:valAx>
        <c:axId val="471037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034616"/>
        <c:axId val="471033832"/>
      </c:lineChart>
      <c:dateAx>
        <c:axId val="47103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832"/>
        <c:crosses val="autoZero"/>
        <c:auto val="1"/>
        <c:lblOffset val="100"/>
        <c:baseTimeUnit val="days"/>
      </c:dateAx>
      <c:valAx>
        <c:axId val="47103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1038928"/>
        <c:axId val="471031872"/>
      </c:lineChart>
      <c:dateAx>
        <c:axId val="47103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1872"/>
        <c:crosses val="autoZero"/>
        <c:auto val="1"/>
        <c:lblOffset val="100"/>
        <c:baseTimeUnit val="days"/>
      </c:dateAx>
      <c:valAx>
        <c:axId val="47103187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89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1039320"/>
        <c:axId val="471036184"/>
      </c:lineChart>
      <c:dateAx>
        <c:axId val="47103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6184"/>
        <c:crosses val="autoZero"/>
        <c:auto val="1"/>
        <c:lblOffset val="100"/>
        <c:baseTimeUnit val="days"/>
      </c:dateAx>
      <c:valAx>
        <c:axId val="47103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93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4214976"/>
        <c:axId val="484210272"/>
      </c:lineChart>
      <c:dateAx>
        <c:axId val="484214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0272"/>
        <c:crosses val="autoZero"/>
        <c:auto val="1"/>
        <c:lblOffset val="100"/>
        <c:baseTimeUnit val="days"/>
      </c:dateAx>
      <c:valAx>
        <c:axId val="48421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4209488"/>
        <c:axId val="484213016"/>
      </c:lineChart>
      <c:dateAx>
        <c:axId val="48420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3016"/>
        <c:crosses val="autoZero"/>
        <c:auto val="1"/>
        <c:lblOffset val="100"/>
        <c:baseTimeUnit val="days"/>
      </c:dateAx>
      <c:valAx>
        <c:axId val="48421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0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4211448"/>
        <c:axId val="484215760"/>
      </c:lineChart>
      <c:dateAx>
        <c:axId val="48421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5760"/>
        <c:crosses val="autoZero"/>
        <c:auto val="1"/>
        <c:lblOffset val="100"/>
        <c:baseTimeUnit val="days"/>
      </c:dateAx>
      <c:valAx>
        <c:axId val="484215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211840"/>
        <c:axId val="484214192"/>
      </c:lineChart>
      <c:dateAx>
        <c:axId val="48421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4192"/>
        <c:crosses val="autoZero"/>
        <c:auto val="1"/>
        <c:lblOffset val="100"/>
        <c:baseTimeUnit val="days"/>
      </c:dateAx>
      <c:valAx>
        <c:axId val="48421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84216152"/>
        <c:axId val="484212232"/>
      </c:lineChart>
      <c:dateAx>
        <c:axId val="48421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2232"/>
        <c:crosses val="autoZero"/>
        <c:auto val="1"/>
        <c:lblOffset val="100"/>
        <c:baseTimeUnit val="days"/>
      </c:dateAx>
      <c:valAx>
        <c:axId val="48421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6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84213800"/>
        <c:axId val="484216936"/>
      </c:lineChart>
      <c:dateAx>
        <c:axId val="48421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6936"/>
        <c:crosses val="autoZero"/>
        <c:auto val="1"/>
        <c:lblOffset val="100"/>
        <c:baseTimeUnit val="days"/>
      </c:dateAx>
      <c:valAx>
        <c:axId val="48421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3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698216"/>
        <c:axId val="484699000"/>
      </c:lineChart>
      <c:dateAx>
        <c:axId val="484698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9000"/>
        <c:crosses val="autoZero"/>
        <c:auto val="1"/>
        <c:lblOffset val="100"/>
        <c:baseTimeUnit val="days"/>
      </c:dateAx>
      <c:valAx>
        <c:axId val="4846990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8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702528"/>
        <c:axId val="484697824"/>
      </c:lineChart>
      <c:dateAx>
        <c:axId val="48470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7824"/>
        <c:crosses val="autoZero"/>
        <c:auto val="1"/>
        <c:lblOffset val="100"/>
        <c:baseTimeUnit val="days"/>
      </c:dateAx>
      <c:valAx>
        <c:axId val="48469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0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700176"/>
        <c:axId val="484697040"/>
      </c:lineChart>
      <c:dateAx>
        <c:axId val="48470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7040"/>
        <c:crosses val="autoZero"/>
        <c:auto val="1"/>
        <c:lblOffset val="100"/>
        <c:baseTimeUnit val="days"/>
      </c:dateAx>
      <c:valAx>
        <c:axId val="4846970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0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4696648"/>
        <c:axId val="484698608"/>
      </c:lineChart>
      <c:dateAx>
        <c:axId val="48469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8608"/>
        <c:crosses val="autoZero"/>
        <c:auto val="1"/>
        <c:lblOffset val="100"/>
        <c:baseTimeUnit val="days"/>
      </c:dateAx>
      <c:valAx>
        <c:axId val="48469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4703312"/>
        <c:axId val="495870000"/>
      </c:lineChart>
      <c:dateAx>
        <c:axId val="4847033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0000"/>
        <c:crosses val="autoZero"/>
        <c:auto val="1"/>
        <c:lblOffset val="100"/>
        <c:baseTimeUnit val="days"/>
      </c:dateAx>
      <c:valAx>
        <c:axId val="4958700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03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875096"/>
        <c:axId val="495871960"/>
      </c:lineChart>
      <c:dateAx>
        <c:axId val="49587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960"/>
        <c:crosses val="autoZero"/>
        <c:auto val="1"/>
        <c:lblOffset val="100"/>
        <c:baseTimeUnit val="days"/>
      </c:dateAx>
      <c:valAx>
        <c:axId val="495871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873136"/>
        <c:axId val="495873920"/>
      </c:lineChart>
      <c:dateAx>
        <c:axId val="49587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3920"/>
        <c:crosses val="autoZero"/>
        <c:auto val="1"/>
        <c:lblOffset val="100"/>
        <c:baseTimeUnit val="days"/>
      </c:dateAx>
      <c:valAx>
        <c:axId val="49587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numCache>
            </c:numRef>
          </c:val>
          <c:smooth val="0"/>
        </c:ser>
        <c:dLbls>
          <c:showLegendKey val="0"/>
          <c:showVal val="0"/>
          <c:showCatName val="0"/>
          <c:showSerName val="0"/>
          <c:showPercent val="0"/>
          <c:showBubbleSize val="0"/>
        </c:dLbls>
        <c:marker val="1"/>
        <c:smooth val="0"/>
        <c:axId val="495872352"/>
        <c:axId val="495876272"/>
      </c:lineChart>
      <c:dateAx>
        <c:axId val="49587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6272"/>
        <c:crosses val="autoZero"/>
        <c:auto val="1"/>
        <c:lblOffset val="100"/>
        <c:baseTimeUnit val="days"/>
      </c:dateAx>
      <c:valAx>
        <c:axId val="49587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numCache>
            </c:numRef>
          </c:val>
          <c:smooth val="0"/>
        </c:ser>
        <c:dLbls>
          <c:showLegendKey val="0"/>
          <c:showVal val="0"/>
          <c:showCatName val="0"/>
          <c:showSerName val="0"/>
          <c:showPercent val="0"/>
          <c:showBubbleSize val="0"/>
        </c:dLbls>
        <c:marker val="1"/>
        <c:smooth val="0"/>
        <c:axId val="495875488"/>
        <c:axId val="495872744"/>
      </c:lineChart>
      <c:dateAx>
        <c:axId val="49587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2744"/>
        <c:crosses val="autoZero"/>
        <c:auto val="1"/>
        <c:lblOffset val="100"/>
        <c:baseTimeUnit val="days"/>
      </c:dateAx>
      <c:valAx>
        <c:axId val="49587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5874312"/>
        <c:axId val="495877448"/>
      </c:lineChart>
      <c:dateAx>
        <c:axId val="49587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7448"/>
        <c:crosses val="autoZero"/>
        <c:auto val="1"/>
        <c:lblOffset val="100"/>
        <c:baseTimeUnit val="days"/>
      </c:dateAx>
      <c:valAx>
        <c:axId val="495877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4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95871176"/>
        <c:axId val="495871568"/>
      </c:lineChart>
      <c:dateAx>
        <c:axId val="49587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568"/>
        <c:crosses val="autoZero"/>
        <c:auto val="1"/>
        <c:lblOffset val="100"/>
        <c:baseTimeUnit val="days"/>
      </c:dateAx>
      <c:valAx>
        <c:axId val="495871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numCache>
            </c:numRef>
          </c:val>
          <c:smooth val="0"/>
        </c:ser>
        <c:dLbls>
          <c:showLegendKey val="0"/>
          <c:showVal val="0"/>
          <c:showCatName val="0"/>
          <c:showSerName val="0"/>
          <c:showPercent val="0"/>
          <c:showBubbleSize val="0"/>
        </c:dLbls>
        <c:marker val="1"/>
        <c:smooth val="0"/>
        <c:axId val="499954368"/>
        <c:axId val="499955936"/>
      </c:lineChart>
      <c:dateAx>
        <c:axId val="49995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5936"/>
        <c:crosses val="autoZero"/>
        <c:auto val="1"/>
        <c:lblOffset val="100"/>
        <c:baseTimeUnit val="days"/>
      </c:dateAx>
      <c:valAx>
        <c:axId val="4999559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4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numCache>
            </c:numRef>
          </c:val>
          <c:smooth val="0"/>
        </c:ser>
        <c:dLbls>
          <c:showLegendKey val="0"/>
          <c:showVal val="0"/>
          <c:showCatName val="0"/>
          <c:showSerName val="0"/>
          <c:showPercent val="0"/>
          <c:showBubbleSize val="0"/>
        </c:dLbls>
        <c:marker val="1"/>
        <c:smooth val="0"/>
        <c:axId val="499957112"/>
        <c:axId val="499953976"/>
      </c:lineChart>
      <c:dateAx>
        <c:axId val="499957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3976"/>
        <c:crosses val="autoZero"/>
        <c:auto val="1"/>
        <c:lblOffset val="100"/>
        <c:baseTimeUnit val="days"/>
      </c:dateAx>
      <c:valAx>
        <c:axId val="49995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7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99952016"/>
        <c:axId val="499942216"/>
      </c:scatterChart>
      <c:valAx>
        <c:axId val="499952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42216"/>
        <c:crosses val="autoZero"/>
        <c:crossBetween val="midCat"/>
      </c:valAx>
      <c:valAx>
        <c:axId val="4999422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2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99952800"/>
        <c:axId val="499953584"/>
      </c:scatterChart>
      <c:valAx>
        <c:axId val="4999528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3584"/>
        <c:crosses val="autoZero"/>
        <c:crossBetween val="midCat"/>
      </c:valAx>
      <c:valAx>
        <c:axId val="49995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2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9942608"/>
        <c:axId val="499946920"/>
      </c:lineChart>
      <c:catAx>
        <c:axId val="499942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6920"/>
        <c:crosses val="autoZero"/>
        <c:auto val="1"/>
        <c:lblAlgn val="ctr"/>
        <c:lblOffset val="100"/>
        <c:noMultiLvlLbl val="0"/>
      </c:catAx>
      <c:valAx>
        <c:axId val="4999469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9946528"/>
        <c:axId val="499941432"/>
      </c:lineChart>
      <c:dateAx>
        <c:axId val="499946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1432"/>
        <c:crosses val="autoZero"/>
        <c:auto val="1"/>
        <c:lblOffset val="100"/>
        <c:baseTimeUnit val="days"/>
      </c:dateAx>
      <c:valAx>
        <c:axId val="4999414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6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9949664"/>
        <c:axId val="499950448"/>
      </c:lineChart>
      <c:dateAx>
        <c:axId val="499949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50448"/>
        <c:crosses val="autoZero"/>
        <c:auto val="1"/>
        <c:lblOffset val="100"/>
        <c:baseTimeUnit val="days"/>
      </c:dateAx>
      <c:valAx>
        <c:axId val="4999504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9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6863968"/>
        <c:axId val="496860048"/>
      </c:lineChart>
      <c:dateAx>
        <c:axId val="496863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0048"/>
        <c:crosses val="autoZero"/>
        <c:auto val="1"/>
        <c:lblOffset val="100"/>
        <c:baseTimeUnit val="days"/>
      </c:dateAx>
      <c:valAx>
        <c:axId val="4968600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3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496860832"/>
        <c:axId val="496862008"/>
      </c:lineChart>
      <c:dateAx>
        <c:axId val="49686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008"/>
        <c:crosses val="autoZero"/>
        <c:auto val="1"/>
        <c:lblOffset val="100"/>
        <c:baseTimeUnit val="days"/>
      </c:dateAx>
      <c:valAx>
        <c:axId val="496862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0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496854168"/>
        <c:axId val="496852208"/>
      </c:lineChart>
      <c:dateAx>
        <c:axId val="49685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52208"/>
        <c:crosses val="autoZero"/>
        <c:auto val="1"/>
        <c:lblOffset val="100"/>
        <c:baseTimeUnit val="days"/>
      </c:dateAx>
      <c:valAx>
        <c:axId val="49685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54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6856128"/>
        <c:axId val="496862792"/>
      </c:lineChart>
      <c:dateAx>
        <c:axId val="49685612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2792"/>
        <c:crosses val="autoZero"/>
        <c:auto val="1"/>
        <c:lblOffset val="100"/>
        <c:baseTimeUnit val="days"/>
      </c:dateAx>
      <c:valAx>
        <c:axId val="4968627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56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6859656"/>
        <c:axId val="496852992"/>
      </c:lineChart>
      <c:catAx>
        <c:axId val="4968596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52992"/>
        <c:crosses val="autoZero"/>
        <c:auto val="1"/>
        <c:lblAlgn val="ctr"/>
        <c:lblOffset val="100"/>
        <c:noMultiLvlLbl val="0"/>
      </c:catAx>
      <c:valAx>
        <c:axId val="49685299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59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6867888"/>
        <c:axId val="496866712"/>
      </c:lineChart>
      <c:catAx>
        <c:axId val="496867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6712"/>
        <c:crosses val="autoZero"/>
        <c:auto val="1"/>
        <c:lblAlgn val="ctr"/>
        <c:lblOffset val="100"/>
        <c:noMultiLvlLbl val="0"/>
      </c:catAx>
      <c:valAx>
        <c:axId val="4968667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7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4316424"/>
        <c:axId val="564314072"/>
      </c:lineChart>
      <c:dateAx>
        <c:axId val="56431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4072"/>
        <c:crosses val="autoZero"/>
        <c:auto val="1"/>
        <c:lblOffset val="100"/>
        <c:baseTimeUnit val="days"/>
      </c:dateAx>
      <c:valAx>
        <c:axId val="56431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322696"/>
        <c:axId val="564319560"/>
      </c:lineChart>
      <c:dateAx>
        <c:axId val="56432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9560"/>
        <c:crosses val="autoZero"/>
        <c:auto val="1"/>
        <c:lblOffset val="100"/>
        <c:baseTimeUnit val="days"/>
      </c:dateAx>
      <c:valAx>
        <c:axId val="56431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2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TEVA!$E$32:$E$85</c:f>
              <c:numCache>
                <c:formatCode>0.00</c:formatCode>
                <c:ptCount val="5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TEVA!$D$32:$D$85</c:f>
              <c:numCache>
                <c:formatCode>0.00</c:formatCode>
                <c:ptCount val="5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numCache>
            </c:numRef>
          </c:val>
          <c:smooth val="0"/>
        </c:ser>
        <c:dLbls>
          <c:showLegendKey val="0"/>
          <c:showVal val="0"/>
          <c:showCatName val="0"/>
          <c:showSerName val="0"/>
          <c:showPercent val="0"/>
          <c:showBubbleSize val="0"/>
        </c:dLbls>
        <c:smooth val="0"/>
        <c:axId val="564324264"/>
        <c:axId val="564317992"/>
      </c:lineChart>
      <c:dateAx>
        <c:axId val="56432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7992"/>
        <c:crosses val="autoZero"/>
        <c:auto val="1"/>
        <c:lblOffset val="100"/>
        <c:baseTimeUnit val="days"/>
      </c:dateAx>
      <c:valAx>
        <c:axId val="56431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24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TEVA!$J$32:$J$85</c:f>
              <c:numCache>
                <c:formatCode>0.00</c:formatCode>
                <c:ptCount val="5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numCache>
            </c:numRef>
          </c:val>
          <c:smooth val="0"/>
        </c:ser>
        <c:dLbls>
          <c:showLegendKey val="0"/>
          <c:showVal val="0"/>
          <c:showCatName val="0"/>
          <c:showSerName val="0"/>
          <c:showPercent val="0"/>
          <c:showBubbleSize val="0"/>
        </c:dLbls>
        <c:marker val="1"/>
        <c:smooth val="0"/>
        <c:axId val="564321520"/>
        <c:axId val="564318384"/>
      </c:lineChart>
      <c:dateAx>
        <c:axId val="56432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8384"/>
        <c:crosses val="autoZero"/>
        <c:auto val="1"/>
        <c:lblOffset val="100"/>
        <c:baseTimeUnit val="days"/>
      </c:dateAx>
      <c:valAx>
        <c:axId val="56431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21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325832"/>
        <c:axId val="564323872"/>
      </c:lineChart>
      <c:dateAx>
        <c:axId val="564325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3872"/>
        <c:crosses val="autoZero"/>
        <c:auto val="1"/>
        <c:lblOffset val="100"/>
        <c:baseTimeUnit val="days"/>
      </c:dateAx>
      <c:valAx>
        <c:axId val="5643238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5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320736"/>
        <c:axId val="564325048"/>
      </c:lineChart>
      <c:dateAx>
        <c:axId val="564320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5048"/>
        <c:crosses val="autoZero"/>
        <c:auto val="1"/>
        <c:lblOffset val="100"/>
        <c:baseTimeUnit val="days"/>
      </c:dateAx>
      <c:valAx>
        <c:axId val="5643250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0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313680"/>
        <c:axId val="564314856"/>
      </c:lineChart>
      <c:dateAx>
        <c:axId val="56431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4856"/>
        <c:crosses val="autoZero"/>
        <c:auto val="1"/>
        <c:lblOffset val="100"/>
        <c:baseTimeUnit val="days"/>
      </c:dateAx>
      <c:valAx>
        <c:axId val="5643148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315640"/>
        <c:axId val="564316032"/>
      </c:lineChart>
      <c:dateAx>
        <c:axId val="564315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6032"/>
        <c:crosses val="autoZero"/>
        <c:auto val="1"/>
        <c:lblOffset val="100"/>
        <c:baseTimeUnit val="days"/>
      </c:dateAx>
      <c:valAx>
        <c:axId val="56431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5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4326616"/>
        <c:axId val="564328968"/>
      </c:lineChart>
      <c:catAx>
        <c:axId val="564326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8968"/>
        <c:crosses val="autoZero"/>
        <c:auto val="1"/>
        <c:lblAlgn val="ctr"/>
        <c:lblOffset val="100"/>
        <c:noMultiLvlLbl val="0"/>
      </c:catAx>
      <c:valAx>
        <c:axId val="5643289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6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7927888"/>
        <c:axId val="567928672"/>
      </c:lineChart>
      <c:dateAx>
        <c:axId val="5679278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28672"/>
        <c:crosses val="autoZero"/>
        <c:auto val="1"/>
        <c:lblOffset val="100"/>
        <c:baseTimeUnit val="days"/>
      </c:dateAx>
      <c:valAx>
        <c:axId val="5679286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2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8" dataDxfId="4027">
  <autoFilter ref="O15:W26"/>
  <tableColumns count="9">
    <tableColumn id="1" name="Date" dataDxfId="4026"/>
    <tableColumn id="2" name="Quarter" dataDxfId="4025"/>
    <tableColumn id="3" name="Time" dataDxfId="4024"/>
    <tableColumn id="4" name="EPS estimate" dataDxfId="4023"/>
    <tableColumn id="5" name="EPS Actual" dataDxfId="4022"/>
    <tableColumn id="6" name="Sales Estiamte (B)" dataDxfId="4021"/>
    <tableColumn id="7" name="Sales Actual (B)" dataDxfId="4020"/>
    <tableColumn id="8" name="Guidance" dataDxfId="4019"/>
    <tableColumn id="9" name="Reaction" dataDxfId="401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39" activePane="bottomLeft" state="frozen"/>
      <selection pane="bottomLeft" activeCell="O113" sqref="O1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13.67</v>
      </c>
      <c r="G2" s="2">
        <v>8.7858843749999878</v>
      </c>
      <c r="H2">
        <v>3200</v>
      </c>
      <c r="I2" s="2">
        <v>43744</v>
      </c>
      <c r="J2" s="2">
        <v>28114.829999999962</v>
      </c>
      <c r="K2" s="2">
        <v>15629.170000000042</v>
      </c>
      <c r="L2" s="132">
        <v>0.55590483741143237</v>
      </c>
      <c r="M2" s="2">
        <v>30244.741000001668</v>
      </c>
      <c r="N2">
        <v>2800</v>
      </c>
      <c r="O2" t="s">
        <v>1392</v>
      </c>
      <c r="P2" s="132">
        <v>1.4630577907827361E-2</v>
      </c>
      <c r="Q2" s="132">
        <v>-1.5100000000000001E-2</v>
      </c>
      <c r="R2" s="2">
        <v>21.698412698412699</v>
      </c>
      <c r="S2" s="29">
        <v>43471</v>
      </c>
      <c r="T2" s="48"/>
    </row>
    <row r="3" spans="1:33" ht="21.95" customHeight="1" x14ac:dyDescent="0.25">
      <c r="A3" s="50"/>
      <c r="B3" s="50"/>
      <c r="C3" s="51"/>
      <c r="D3"/>
      <c r="E3" s="22" t="s">
        <v>916</v>
      </c>
      <c r="F3" s="2">
        <v>30.27</v>
      </c>
      <c r="G3" s="2">
        <v>50.027814285714285</v>
      </c>
      <c r="H3">
        <v>700</v>
      </c>
      <c r="I3" s="2">
        <v>21189</v>
      </c>
      <c r="J3" s="2">
        <v>35019.47</v>
      </c>
      <c r="K3" s="2">
        <v>-13830.470000000001</v>
      </c>
      <c r="L3" s="132">
        <v>-0.39493658813225901</v>
      </c>
      <c r="M3" s="2">
        <v>-13830.470000000001</v>
      </c>
      <c r="N3">
        <v>600</v>
      </c>
      <c r="O3" t="s">
        <v>1382</v>
      </c>
      <c r="P3" s="132">
        <v>8.2590023125206483E-2</v>
      </c>
      <c r="Q3" s="132">
        <v>-2.0799999999999999E-2</v>
      </c>
      <c r="R3" s="2">
        <v>10.772241992882561</v>
      </c>
      <c r="S3" s="29">
        <v>43471</v>
      </c>
      <c r="AC3"/>
      <c r="AD3"/>
      <c r="AE3"/>
      <c r="AF3"/>
      <c r="AG3"/>
    </row>
    <row r="4" spans="1:33" ht="21.95" customHeight="1" x14ac:dyDescent="0.25">
      <c r="A4" s="50"/>
      <c r="B4" s="50"/>
      <c r="C4" s="51"/>
      <c r="D4"/>
      <c r="E4" s="22" t="s">
        <v>321</v>
      </c>
      <c r="F4" s="2">
        <v>8.36</v>
      </c>
      <c r="G4" s="2">
        <v>12.933010000000001</v>
      </c>
      <c r="H4">
        <v>2000</v>
      </c>
      <c r="I4" s="2">
        <v>16720</v>
      </c>
      <c r="J4" s="2">
        <v>25866.020000000004</v>
      </c>
      <c r="K4" s="2">
        <v>-9146.0200000000041</v>
      </c>
      <c r="L4" s="132">
        <v>-0.35359208722486113</v>
      </c>
      <c r="M4" s="2">
        <v>-8861.0499999999993</v>
      </c>
      <c r="N4" s="29">
        <v>43658</v>
      </c>
      <c r="O4" t="s">
        <v>1390</v>
      </c>
      <c r="P4" s="132">
        <v>0</v>
      </c>
      <c r="Q4" s="132">
        <v>-0.14829999999999999</v>
      </c>
      <c r="R4" s="2">
        <v>3.4122448979591833</v>
      </c>
      <c r="S4" s="29">
        <v>43345</v>
      </c>
      <c r="T4" s="48"/>
    </row>
    <row r="5" spans="1:33" ht="21.95" customHeight="1" x14ac:dyDescent="0.25">
      <c r="A5" s="50"/>
      <c r="B5" s="51"/>
      <c r="C5" s="51"/>
      <c r="D5"/>
      <c r="E5" s="22" t="s">
        <v>221</v>
      </c>
      <c r="F5" s="2">
        <v>24.06</v>
      </c>
      <c r="G5" s="2">
        <v>13.605533333333248</v>
      </c>
      <c r="H5">
        <v>600</v>
      </c>
      <c r="I5" s="2">
        <v>14436</v>
      </c>
      <c r="J5" s="2">
        <v>8163.3199999999488</v>
      </c>
      <c r="K5" s="2">
        <v>6272.6800000000512</v>
      </c>
      <c r="L5" s="132">
        <v>0.76839815173239434</v>
      </c>
      <c r="M5" s="2">
        <v>7724.9400000000496</v>
      </c>
      <c r="N5" s="29">
        <v>43636</v>
      </c>
      <c r="O5" t="s">
        <v>1393</v>
      </c>
      <c r="P5" s="132">
        <v>4.1562759767248547E-3</v>
      </c>
      <c r="Q5" s="132">
        <v>-4.1399999999999999E-2</v>
      </c>
      <c r="R5" s="2">
        <v>13.748571428571427</v>
      </c>
      <c r="S5" s="29">
        <v>43421</v>
      </c>
      <c r="T5" s="48"/>
    </row>
    <row r="6" spans="1:33" ht="21.95" customHeight="1" x14ac:dyDescent="0.25">
      <c r="A6" s="50"/>
      <c r="B6" s="50"/>
      <c r="C6" s="51"/>
      <c r="D6"/>
      <c r="E6" s="22" t="s">
        <v>1236</v>
      </c>
      <c r="F6" s="2">
        <v>35.979999999999997</v>
      </c>
      <c r="G6" s="2">
        <v>43.851600000000019</v>
      </c>
      <c r="H6">
        <v>400</v>
      </c>
      <c r="I6" s="2">
        <v>14391.999999999998</v>
      </c>
      <c r="J6" s="2">
        <v>17540.640000000007</v>
      </c>
      <c r="K6" s="2">
        <v>-3148.6400000000085</v>
      </c>
      <c r="L6" s="132">
        <v>-0.17950542283519913</v>
      </c>
      <c r="M6" s="2">
        <v>-3148.6400000000085</v>
      </c>
      <c r="N6">
        <v>200</v>
      </c>
      <c r="O6" t="s">
        <v>1381</v>
      </c>
      <c r="P6" s="132">
        <v>5.0583657587548646E-2</v>
      </c>
      <c r="Q6" s="132">
        <v>-2.98E-2</v>
      </c>
      <c r="R6" s="2">
        <v>7.821739130434783</v>
      </c>
      <c r="S6" s="29">
        <v>43423</v>
      </c>
      <c r="T6" s="48"/>
    </row>
    <row r="7" spans="1:33" ht="21.95" customHeight="1" x14ac:dyDescent="0.25">
      <c r="A7" s="50"/>
      <c r="B7" s="50"/>
      <c r="C7" s="51"/>
      <c r="D7"/>
      <c r="E7" s="22" t="s">
        <v>1396</v>
      </c>
      <c r="F7" s="2">
        <v>27.89</v>
      </c>
      <c r="G7" s="2">
        <v>28.675000000000001</v>
      </c>
      <c r="H7">
        <v>400</v>
      </c>
      <c r="I7" s="2">
        <v>11156</v>
      </c>
      <c r="J7" s="2">
        <v>11470</v>
      </c>
      <c r="K7" s="2">
        <v>-314</v>
      </c>
      <c r="L7" s="132">
        <v>-2.7375762859633831E-2</v>
      </c>
      <c r="M7" s="2">
        <v>-314</v>
      </c>
      <c r="N7">
        <v>200</v>
      </c>
      <c r="P7" s="132">
        <v>3.1552527787737539E-2</v>
      </c>
      <c r="Q7" s="132">
        <v>1.2699999999999999E-2</v>
      </c>
      <c r="R7" s="2">
        <v>6.338636363636363</v>
      </c>
    </row>
    <row r="8" spans="1:33" ht="21.95" customHeight="1" x14ac:dyDescent="0.25">
      <c r="A8" s="50"/>
      <c r="B8" s="51"/>
      <c r="C8" s="51"/>
      <c r="D8"/>
      <c r="E8" s="22" t="s">
        <v>269</v>
      </c>
      <c r="F8" s="2">
        <v>54.66</v>
      </c>
      <c r="G8" s="2">
        <v>49.599299999999999</v>
      </c>
      <c r="H8">
        <v>200</v>
      </c>
      <c r="I8" s="2">
        <v>10932</v>
      </c>
      <c r="J8" s="2">
        <v>9919.86</v>
      </c>
      <c r="K8" s="2">
        <v>1012.1399999999994</v>
      </c>
      <c r="L8" s="132">
        <v>0.10203168189873642</v>
      </c>
      <c r="M8" s="2">
        <v>1209.3499999999949</v>
      </c>
      <c r="N8">
        <v>200</v>
      </c>
      <c r="O8" t="s">
        <v>1391</v>
      </c>
      <c r="P8" s="132">
        <v>3.6589828027808274E-2</v>
      </c>
      <c r="Q8" s="132">
        <v>-2.4299999999999999E-2</v>
      </c>
      <c r="R8" s="2">
        <v>8.0619469026548671</v>
      </c>
      <c r="S8" s="29">
        <v>43324</v>
      </c>
      <c r="T8" s="48"/>
    </row>
    <row r="9" spans="1:33" ht="21.95" customHeight="1" x14ac:dyDescent="0.25">
      <c r="A9" s="50"/>
      <c r="B9" s="51"/>
      <c r="C9" s="51"/>
      <c r="D9"/>
      <c r="E9" s="22" t="s">
        <v>1397</v>
      </c>
      <c r="F9" s="2">
        <v>26.06</v>
      </c>
      <c r="G9" s="2">
        <v>25.35</v>
      </c>
      <c r="H9">
        <v>400</v>
      </c>
      <c r="I9" s="2">
        <v>10424</v>
      </c>
      <c r="J9" s="2">
        <v>10140</v>
      </c>
      <c r="K9" s="2">
        <v>284</v>
      </c>
      <c r="L9" s="132">
        <v>2.8007889546350976E-2</v>
      </c>
      <c r="M9" s="2">
        <v>284</v>
      </c>
      <c r="N9" s="29">
        <v>43651</v>
      </c>
      <c r="P9" s="132">
        <v>3.3768227168073678E-2</v>
      </c>
      <c r="Q9" s="132">
        <v>1.2699999999999999E-2</v>
      </c>
      <c r="R9" s="2">
        <v>5.922727272727272</v>
      </c>
    </row>
    <row r="10" spans="1:33" ht="21.95" customHeight="1" x14ac:dyDescent="0.25">
      <c r="A10" s="50"/>
      <c r="B10" s="50"/>
      <c r="C10" s="51"/>
      <c r="D10"/>
      <c r="E10" s="22" t="s">
        <v>1114</v>
      </c>
      <c r="F10" s="2">
        <v>50.37</v>
      </c>
      <c r="G10" s="2">
        <v>45.169699999999992</v>
      </c>
      <c r="H10">
        <v>200</v>
      </c>
      <c r="I10" s="2">
        <v>10074</v>
      </c>
      <c r="J10" s="2">
        <v>9033.9399999999987</v>
      </c>
      <c r="K10" s="2">
        <v>1040.0599999999977</v>
      </c>
      <c r="L10" s="132">
        <v>0.11512806151026034</v>
      </c>
      <c r="M10" s="2">
        <v>1040.0599999999977</v>
      </c>
      <c r="N10">
        <v>200</v>
      </c>
      <c r="P10" s="132">
        <v>2.5809013301568397E-2</v>
      </c>
      <c r="Q10" s="132">
        <v>-3.32E-2</v>
      </c>
      <c r="S10" s="29">
        <v>43421</v>
      </c>
    </row>
    <row r="11" spans="1:33" ht="21.95" customHeight="1" x14ac:dyDescent="0.25">
      <c r="A11" s="50"/>
      <c r="B11" s="50"/>
      <c r="C11" s="51"/>
      <c r="D11"/>
      <c r="E11" s="22" t="s">
        <v>14</v>
      </c>
      <c r="F11" s="2">
        <v>50.12</v>
      </c>
      <c r="G11" s="2">
        <v>47.135299999999987</v>
      </c>
      <c r="H11">
        <v>200</v>
      </c>
      <c r="I11" s="2">
        <v>10024</v>
      </c>
      <c r="J11" s="2">
        <v>9427.0599999999977</v>
      </c>
      <c r="K11" s="2">
        <v>596.94000000000233</v>
      </c>
      <c r="L11" s="132">
        <v>6.3321968885315494E-2</v>
      </c>
      <c r="M11" s="2">
        <v>596.94000000000233</v>
      </c>
      <c r="N11">
        <v>200</v>
      </c>
      <c r="P11" s="132">
        <v>5.5865921787709494E-2</v>
      </c>
      <c r="Q11" s="132">
        <v>-1.29E-2</v>
      </c>
      <c r="R11" s="2">
        <v>12.5771643663739</v>
      </c>
      <c r="S11" s="29">
        <v>43426</v>
      </c>
      <c r="T11" s="48"/>
    </row>
    <row r="12" spans="1:33" ht="21.95" customHeight="1" x14ac:dyDescent="0.25">
      <c r="A12" s="50"/>
      <c r="B12" s="50"/>
      <c r="C12" s="51"/>
      <c r="D12"/>
      <c r="E12" s="22" t="s">
        <v>173</v>
      </c>
      <c r="F12" s="2">
        <v>14.79</v>
      </c>
      <c r="G12" s="2">
        <v>25.405080000000005</v>
      </c>
      <c r="H12">
        <v>500</v>
      </c>
      <c r="I12" s="2">
        <v>7395</v>
      </c>
      <c r="J12" s="2">
        <v>12702.540000000003</v>
      </c>
      <c r="K12" s="2">
        <v>-5307.5400000000081</v>
      </c>
      <c r="L12" s="132">
        <v>-0.41783296883930315</v>
      </c>
      <c r="M12" s="2">
        <v>-5232.5200000000077</v>
      </c>
      <c r="N12">
        <v>500</v>
      </c>
      <c r="O12" t="s">
        <v>1394</v>
      </c>
      <c r="P12" s="132">
        <v>6.2204192021636247E-2</v>
      </c>
      <c r="Q12" s="132">
        <v>-7.7999999999999996E-3</v>
      </c>
      <c r="R12" s="2">
        <v>9.5419354838709669</v>
      </c>
      <c r="S12" s="29">
        <v>43417</v>
      </c>
      <c r="AC12"/>
      <c r="AD12"/>
      <c r="AE12" s="2"/>
      <c r="AF12"/>
      <c r="AG12"/>
    </row>
    <row r="13" spans="1:33" ht="21.95" customHeight="1" x14ac:dyDescent="0.25">
      <c r="A13" s="50"/>
      <c r="B13" s="51"/>
      <c r="C13" s="51"/>
      <c r="D13"/>
      <c r="E13" s="22" t="s">
        <v>799</v>
      </c>
      <c r="F13" s="2">
        <v>23.27</v>
      </c>
      <c r="G13" s="2">
        <v>29.152966666666639</v>
      </c>
      <c r="H13">
        <v>300</v>
      </c>
      <c r="I13" s="2">
        <v>6981</v>
      </c>
      <c r="J13" s="2">
        <v>8745.8899999999921</v>
      </c>
      <c r="K13" s="2">
        <v>-1764.8899999999921</v>
      </c>
      <c r="L13" s="132">
        <v>-0.20179650098503338</v>
      </c>
      <c r="M13" s="2">
        <v>-1764.8899999999921</v>
      </c>
      <c r="N13">
        <v>300</v>
      </c>
      <c r="O13" t="s">
        <v>1398</v>
      </c>
      <c r="P13" s="132">
        <v>4.4692737430167599E-2</v>
      </c>
      <c r="Q13" s="132">
        <v>-3.4599999999999999E-2</v>
      </c>
      <c r="R13" s="2">
        <v>13.688235294117646</v>
      </c>
      <c r="S13" s="29">
        <v>43324</v>
      </c>
      <c r="T13" s="48"/>
    </row>
    <row r="14" spans="1:33" ht="21.95" customHeight="1" x14ac:dyDescent="0.25">
      <c r="A14" s="50"/>
      <c r="B14" s="50"/>
      <c r="C14" s="51"/>
      <c r="D14"/>
      <c r="E14" s="22" t="s">
        <v>172</v>
      </c>
      <c r="F14" s="2">
        <v>46.1</v>
      </c>
      <c r="G14" s="2">
        <v>43.5996666666667</v>
      </c>
      <c r="H14">
        <v>120</v>
      </c>
      <c r="I14" s="2">
        <v>5532</v>
      </c>
      <c r="J14" s="2">
        <v>5231.9600000000037</v>
      </c>
      <c r="K14" s="2">
        <v>300.0399999999936</v>
      </c>
      <c r="L14" s="132">
        <v>5.7347533238020929E-2</v>
      </c>
      <c r="M14" s="2">
        <v>1904.6199999999953</v>
      </c>
      <c r="N14">
        <v>120</v>
      </c>
      <c r="P14" s="132">
        <v>3.7310195227765727E-2</v>
      </c>
      <c r="Q14" s="132">
        <v>-1.7399999999999999E-2</v>
      </c>
      <c r="R14" s="2">
        <v>10.199115044247788</v>
      </c>
      <c r="T14" s="48"/>
    </row>
    <row r="15" spans="1:33" ht="21.95" customHeight="1" x14ac:dyDescent="0.25">
      <c r="A15" s="50"/>
      <c r="B15" s="50"/>
      <c r="C15" s="51"/>
      <c r="D15"/>
      <c r="E15" s="22" t="s">
        <v>1388</v>
      </c>
      <c r="F15" s="2">
        <v>256.47000000000003</v>
      </c>
      <c r="G15" s="2">
        <v>238.20550000000003</v>
      </c>
      <c r="H15">
        <v>20</v>
      </c>
      <c r="I15" s="2">
        <v>5129.4000000000005</v>
      </c>
      <c r="J15" s="2">
        <v>4764.1100000000006</v>
      </c>
      <c r="K15" s="2">
        <v>365.28999999999996</v>
      </c>
      <c r="L15" s="132">
        <v>7.6675391626137915E-2</v>
      </c>
      <c r="M15" s="2">
        <v>365.28999999999996</v>
      </c>
      <c r="N15" s="29">
        <v>43657</v>
      </c>
      <c r="O15" t="s">
        <v>1390</v>
      </c>
      <c r="Q15" s="132">
        <v>-2.53E-2</v>
      </c>
      <c r="S15" s="29">
        <v>43631</v>
      </c>
    </row>
    <row r="16" spans="1:33" ht="21.95" customHeight="1" x14ac:dyDescent="0.25">
      <c r="A16" s="50"/>
      <c r="B16" s="50"/>
      <c r="C16" s="51"/>
      <c r="D16"/>
      <c r="E16" s="22" t="s">
        <v>1400</v>
      </c>
      <c r="F16" s="2">
        <v>74.25</v>
      </c>
      <c r="G16" s="2">
        <v>87.188939393939407</v>
      </c>
      <c r="H16">
        <v>66</v>
      </c>
      <c r="I16" s="2">
        <v>4900.5</v>
      </c>
      <c r="J16" s="2">
        <v>5754.4700000000012</v>
      </c>
      <c r="K16" s="2">
        <v>-853.97000000000116</v>
      </c>
      <c r="L16" s="132">
        <v>-0.1484011559709236</v>
      </c>
      <c r="M16" s="2">
        <v>-853.97000000000116</v>
      </c>
      <c r="N16" s="29">
        <v>43654</v>
      </c>
      <c r="O16" t="s">
        <v>1390</v>
      </c>
      <c r="P16" s="132">
        <v>0</v>
      </c>
      <c r="Q16" s="132">
        <v>-3.9399999999999998E-2</v>
      </c>
      <c r="S16" s="29">
        <v>43436</v>
      </c>
    </row>
    <row r="17" spans="1:33" ht="21.95" customHeight="1" x14ac:dyDescent="0.25">
      <c r="A17" s="50"/>
      <c r="B17" s="50"/>
      <c r="C17" s="51"/>
      <c r="D17"/>
      <c r="E17" s="22" t="s">
        <v>893</v>
      </c>
      <c r="F17" s="2">
        <v>134.5</v>
      </c>
      <c r="G17" s="2">
        <v>120.28</v>
      </c>
      <c r="H17">
        <v>30</v>
      </c>
      <c r="I17" s="2">
        <v>4035</v>
      </c>
      <c r="J17" s="2">
        <v>3608.4</v>
      </c>
      <c r="K17" s="2">
        <v>426.59999999999991</v>
      </c>
      <c r="L17" s="132">
        <v>0.11822414366478216</v>
      </c>
      <c r="M17" s="2">
        <v>2828.2999999999824</v>
      </c>
      <c r="N17">
        <v>10</v>
      </c>
      <c r="O17" t="s">
        <v>1389</v>
      </c>
      <c r="P17" s="132">
        <v>3.8661710037174724E-3</v>
      </c>
      <c r="Q17" s="132">
        <v>-3.8699999999999998E-2</v>
      </c>
      <c r="R17" s="2">
        <v>15.60324825986079</v>
      </c>
      <c r="S17" s="29">
        <v>43324</v>
      </c>
      <c r="T17" s="48"/>
    </row>
    <row r="18" spans="1:33" ht="21.95" customHeight="1" x14ac:dyDescent="0.25">
      <c r="A18" s="51"/>
      <c r="B18" s="51"/>
      <c r="C18" s="51"/>
      <c r="D18"/>
      <c r="E18" s="22" t="s">
        <v>1384</v>
      </c>
      <c r="F18" s="2">
        <v>49.61</v>
      </c>
      <c r="G18" s="2">
        <v>56.430000000000007</v>
      </c>
      <c r="H18">
        <v>66</v>
      </c>
      <c r="I18" s="2">
        <v>3274.2599999999998</v>
      </c>
      <c r="J18" s="2">
        <v>3724.3800000000006</v>
      </c>
      <c r="K18" s="2">
        <v>-450.1200000000008</v>
      </c>
      <c r="L18" s="132">
        <v>-0.12085769980506834</v>
      </c>
      <c r="M18" s="2">
        <v>-450.1200000000008</v>
      </c>
      <c r="N18">
        <v>66</v>
      </c>
      <c r="O18" t="s">
        <v>1390</v>
      </c>
      <c r="Q18" s="132">
        <v>-0.04</v>
      </c>
      <c r="T18" s="48"/>
    </row>
    <row r="19" spans="1:33" ht="21.95" customHeight="1" x14ac:dyDescent="0.25">
      <c r="A19" s="50"/>
      <c r="B19" s="51"/>
      <c r="C19" s="51"/>
      <c r="D19"/>
      <c r="E19" s="22" t="s">
        <v>1399</v>
      </c>
      <c r="F19" s="2">
        <v>27.3</v>
      </c>
      <c r="G19" s="2">
        <v>31.630454545454548</v>
      </c>
      <c r="H19">
        <v>66</v>
      </c>
      <c r="I19" s="2">
        <v>1801.8</v>
      </c>
      <c r="J19" s="2">
        <v>2087.61</v>
      </c>
      <c r="K19" s="2">
        <v>-285.81000000000017</v>
      </c>
      <c r="L19" s="132">
        <v>-0.13690775575897801</v>
      </c>
      <c r="M19" s="2">
        <v>-285.81000000000017</v>
      </c>
      <c r="N19" s="29">
        <v>43651</v>
      </c>
      <c r="O19" t="s">
        <v>1390</v>
      </c>
      <c r="P19" s="132">
        <v>0</v>
      </c>
      <c r="Q19" s="132">
        <v>-3.9399999999999998E-2</v>
      </c>
      <c r="S19" s="29">
        <v>43436</v>
      </c>
      <c r="AC19"/>
      <c r="AD19"/>
      <c r="AE19"/>
      <c r="AF19"/>
      <c r="AG19"/>
    </row>
    <row r="20" spans="1:33" ht="21.95" customHeight="1" x14ac:dyDescent="0.25">
      <c r="A20" s="51"/>
      <c r="B20" s="50"/>
      <c r="C20" s="51"/>
      <c r="D20"/>
      <c r="E20" s="22" t="s">
        <v>62</v>
      </c>
      <c r="F20" s="2">
        <v>228.4</v>
      </c>
      <c r="G20" s="2">
        <v>228.4</v>
      </c>
      <c r="H20">
        <v>0</v>
      </c>
      <c r="I20" s="2">
        <v>0</v>
      </c>
      <c r="J20" s="2">
        <v>0</v>
      </c>
      <c r="K20" s="2">
        <v>0</v>
      </c>
      <c r="L20" s="132">
        <v>0</v>
      </c>
      <c r="M20" s="2">
        <v>1659.3600000000079</v>
      </c>
      <c r="N20">
        <v>0</v>
      </c>
      <c r="P20" s="132">
        <v>0</v>
      </c>
      <c r="T20" s="48"/>
    </row>
    <row r="21" spans="1:33" ht="21.95" customHeight="1" x14ac:dyDescent="0.25">
      <c r="A21" s="50"/>
      <c r="B21" s="50"/>
      <c r="C21" s="51"/>
      <c r="D21"/>
      <c r="E21" s="22" t="s">
        <v>200</v>
      </c>
      <c r="F21" s="2">
        <v>17.57</v>
      </c>
      <c r="G21" s="2">
        <v>17.57</v>
      </c>
      <c r="H21">
        <v>0</v>
      </c>
      <c r="I21" s="2">
        <v>0</v>
      </c>
      <c r="J21" s="2">
        <v>0</v>
      </c>
      <c r="K21" s="2">
        <v>0</v>
      </c>
      <c r="L21" s="132">
        <v>0</v>
      </c>
      <c r="M21" s="2">
        <v>555.54</v>
      </c>
      <c r="N21">
        <v>0</v>
      </c>
      <c r="P21" s="132">
        <v>0</v>
      </c>
      <c r="Q21" s="132">
        <v>4.7999999999999996E-3</v>
      </c>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row>
    <row r="23" spans="1:33" ht="21.95" customHeight="1" x14ac:dyDescent="0.25">
      <c r="A23" s="51"/>
      <c r="B23" s="50"/>
      <c r="C23" s="51"/>
      <c r="D23"/>
      <c r="E23" s="22" t="s">
        <v>1195</v>
      </c>
      <c r="F23" s="2">
        <v>84.77</v>
      </c>
      <c r="G23" s="2">
        <v>84.77</v>
      </c>
      <c r="H23">
        <v>0</v>
      </c>
      <c r="I23" s="2">
        <v>0</v>
      </c>
      <c r="J23" s="2">
        <v>0</v>
      </c>
      <c r="K23" s="2">
        <v>1957.6999999999971</v>
      </c>
      <c r="L23" s="132">
        <v>0</v>
      </c>
      <c r="M23" s="2">
        <v>1957.6999999999971</v>
      </c>
      <c r="N23">
        <v>0</v>
      </c>
      <c r="O23" t="s">
        <v>1390</v>
      </c>
      <c r="P23" s="132">
        <v>1.7930871770673588E-2</v>
      </c>
      <c r="Q23" s="132">
        <v>-2.3099999999999999E-2</v>
      </c>
      <c r="R23" s="2">
        <v>13.061633281972265</v>
      </c>
      <c r="S23" s="29">
        <v>43359</v>
      </c>
    </row>
    <row r="24" spans="1:33" ht="21.95" customHeight="1" x14ac:dyDescent="0.25">
      <c r="A24" s="1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row>
    <row r="25" spans="1:33" ht="21.95" customHeight="1" x14ac:dyDescent="0.25">
      <c r="A25" s="50"/>
      <c r="B25" s="51"/>
      <c r="C25" s="51"/>
      <c r="D25"/>
      <c r="E25" s="22" t="s">
        <v>199</v>
      </c>
      <c r="F25" s="2">
        <v>192.58</v>
      </c>
      <c r="G25" s="2">
        <v>192.58</v>
      </c>
      <c r="H25">
        <v>0</v>
      </c>
      <c r="I25" s="2">
        <v>0</v>
      </c>
      <c r="J25" s="2">
        <v>0</v>
      </c>
      <c r="K25" s="2">
        <v>0</v>
      </c>
      <c r="L25" s="132">
        <v>0</v>
      </c>
      <c r="M25" s="2">
        <v>363.09999999999945</v>
      </c>
      <c r="N25">
        <v>0</v>
      </c>
      <c r="P25" s="132">
        <v>0</v>
      </c>
      <c r="Q25" s="132">
        <v>9.7000000000000003E-3</v>
      </c>
      <c r="T25" s="48"/>
    </row>
    <row r="26" spans="1:33" ht="21.95" customHeight="1" x14ac:dyDescent="0.25">
      <c r="A26" s="50"/>
      <c r="B26" s="50"/>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T26" s="48"/>
      <c r="AC26"/>
      <c r="AD26"/>
      <c r="AE26"/>
      <c r="AF26"/>
      <c r="AG26"/>
    </row>
    <row r="27" spans="1:33" ht="21.95" customHeight="1" x14ac:dyDescent="0.25">
      <c r="A27" s="51"/>
      <c r="B27" s="150"/>
      <c r="C27" s="270"/>
      <c r="D27"/>
      <c r="E27" s="22" t="s">
        <v>260</v>
      </c>
      <c r="F27" s="2">
        <v>134.97</v>
      </c>
      <c r="G27" s="2">
        <v>134.97</v>
      </c>
      <c r="H27">
        <v>0</v>
      </c>
      <c r="I27" s="2">
        <v>0</v>
      </c>
      <c r="J27" s="2">
        <v>0</v>
      </c>
      <c r="K27" s="2">
        <v>0</v>
      </c>
      <c r="L27" s="132">
        <v>0</v>
      </c>
      <c r="M27" s="2">
        <v>1857.7799999999988</v>
      </c>
      <c r="N27">
        <v>0</v>
      </c>
      <c r="P27" s="132">
        <v>1.49E-2</v>
      </c>
      <c r="Q27" s="132">
        <v>9.4000000000000004E-3</v>
      </c>
      <c r="T27" s="48"/>
      <c r="AC27"/>
      <c r="AD27"/>
      <c r="AE27" s="2"/>
      <c r="AF27"/>
      <c r="AG27"/>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AC29"/>
      <c r="AD29"/>
      <c r="AE29"/>
      <c r="AF29"/>
      <c r="AG29"/>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AC30"/>
      <c r="AD30"/>
      <c r="AE30"/>
      <c r="AF30"/>
      <c r="AG30"/>
    </row>
    <row r="31" spans="1:33" ht="21.95" customHeight="1" x14ac:dyDescent="0.25">
      <c r="A31" s="58"/>
      <c r="B31" s="59"/>
      <c r="C31" s="58"/>
      <c r="D31"/>
      <c r="E31" s="22" t="s">
        <v>36</v>
      </c>
      <c r="F31" s="2">
        <v>50.3</v>
      </c>
      <c r="G31" s="2">
        <v>50.3</v>
      </c>
      <c r="H31">
        <v>0</v>
      </c>
      <c r="I31" s="2">
        <v>0</v>
      </c>
      <c r="J31" s="2">
        <v>0</v>
      </c>
      <c r="K31" s="2">
        <v>0</v>
      </c>
      <c r="L31" s="132">
        <v>0</v>
      </c>
      <c r="M31" s="2">
        <v>117.73999999999978</v>
      </c>
      <c r="N31">
        <v>0</v>
      </c>
      <c r="P31" s="132">
        <v>0</v>
      </c>
      <c r="Q31" s="132">
        <v>-6.7999999999999996E-3</v>
      </c>
    </row>
    <row r="32" spans="1:33" ht="21.95" customHeight="1" x14ac:dyDescent="0.25">
      <c r="A32" s="50"/>
      <c r="B32" s="50"/>
      <c r="C32" s="51"/>
      <c r="D32"/>
      <c r="E32" s="22" t="s">
        <v>1347</v>
      </c>
      <c r="F32" s="2">
        <v>57.72</v>
      </c>
      <c r="G32" s="2">
        <v>57.72</v>
      </c>
      <c r="H32">
        <v>0</v>
      </c>
      <c r="I32" s="2">
        <v>0</v>
      </c>
      <c r="J32" s="2">
        <v>0</v>
      </c>
      <c r="K32" s="2">
        <v>0</v>
      </c>
      <c r="L32" s="132">
        <v>0</v>
      </c>
      <c r="M32" s="2">
        <v>264.92000000000007</v>
      </c>
      <c r="N32">
        <v>0</v>
      </c>
      <c r="P32" s="132">
        <v>3.4200000000000001E-2</v>
      </c>
      <c r="Q32" s="132">
        <v>0</v>
      </c>
      <c r="T32" s="48"/>
    </row>
    <row r="33" spans="1:20" ht="21.95" customHeight="1" x14ac:dyDescent="0.25">
      <c r="A33" s="50"/>
      <c r="B33" s="51"/>
      <c r="C33" s="51"/>
      <c r="D33"/>
      <c r="E33" s="22" t="s">
        <v>292</v>
      </c>
      <c r="F33" s="2">
        <v>46.01</v>
      </c>
      <c r="G33" s="2">
        <v>46.01</v>
      </c>
      <c r="H33">
        <v>0</v>
      </c>
      <c r="I33" s="2">
        <v>0</v>
      </c>
      <c r="J33" s="2">
        <v>0</v>
      </c>
      <c r="K33" s="2">
        <v>0</v>
      </c>
      <c r="L33" s="132">
        <v>0</v>
      </c>
      <c r="M33" s="2">
        <v>910.79999999999927</v>
      </c>
      <c r="N33">
        <v>0</v>
      </c>
      <c r="P33" s="132">
        <v>2.87E-2</v>
      </c>
      <c r="Q33" s="132">
        <v>2.0400000000000001E-2</v>
      </c>
      <c r="T33" s="48"/>
    </row>
    <row r="34" spans="1:20"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row>
    <row r="35" spans="1:20" ht="21.95" customHeight="1" x14ac:dyDescent="0.25">
      <c r="A35" s="50"/>
      <c r="B35" s="50"/>
      <c r="C35" s="51"/>
      <c r="D35"/>
      <c r="E35" s="22" t="s">
        <v>670</v>
      </c>
      <c r="F35" s="2">
        <v>18.14</v>
      </c>
      <c r="G35" s="2">
        <v>18.14</v>
      </c>
      <c r="H35">
        <v>0</v>
      </c>
      <c r="I35" s="2">
        <v>0</v>
      </c>
      <c r="J35" s="2">
        <v>0</v>
      </c>
      <c r="K35" s="2">
        <v>0</v>
      </c>
      <c r="L35" s="132">
        <v>0</v>
      </c>
      <c r="M35" s="2">
        <v>557.94000000000005</v>
      </c>
      <c r="N35">
        <v>0</v>
      </c>
      <c r="P35" s="132">
        <v>4.0599999999999997E-2</v>
      </c>
      <c r="Q35" s="132">
        <v>5.4999999999999997E-3</v>
      </c>
      <c r="T35" s="48"/>
    </row>
    <row r="36" spans="1:20" ht="21.95" customHeight="1" x14ac:dyDescent="0.25">
      <c r="A36" s="50"/>
      <c r="B36" s="50"/>
      <c r="C36" s="51"/>
      <c r="D36"/>
      <c r="E36" s="22" t="s">
        <v>242</v>
      </c>
      <c r="F36" s="2">
        <v>79.55</v>
      </c>
      <c r="G36" s="2">
        <v>79.55</v>
      </c>
      <c r="H36">
        <v>0</v>
      </c>
      <c r="I36" s="2">
        <v>0</v>
      </c>
      <c r="J36" s="2">
        <v>0</v>
      </c>
      <c r="K36" s="2">
        <v>0</v>
      </c>
      <c r="L36" s="132">
        <v>0</v>
      </c>
      <c r="M36" s="2">
        <v>329.74000000000069</v>
      </c>
      <c r="N36">
        <v>0</v>
      </c>
      <c r="P36" s="132">
        <v>0</v>
      </c>
      <c r="Q36" s="132">
        <v>5.0000000000000001E-4</v>
      </c>
    </row>
    <row r="37" spans="1:20" ht="21.95" customHeight="1" x14ac:dyDescent="0.25">
      <c r="A37" s="50"/>
      <c r="B37" s="50"/>
      <c r="C37" s="51"/>
      <c r="D37"/>
      <c r="E37" s="22" t="s">
        <v>649</v>
      </c>
      <c r="F37" s="2">
        <v>23.29</v>
      </c>
      <c r="G37" s="2">
        <v>23.29</v>
      </c>
      <c r="H37">
        <v>0</v>
      </c>
      <c r="I37" s="2">
        <v>0</v>
      </c>
      <c r="J37" s="2">
        <v>0</v>
      </c>
      <c r="K37" s="2">
        <v>0</v>
      </c>
      <c r="L37" s="132">
        <v>0</v>
      </c>
      <c r="M37" s="2">
        <v>309.26000000000022</v>
      </c>
      <c r="N37">
        <v>0</v>
      </c>
      <c r="P37" s="132">
        <v>8.8000000000000005E-3</v>
      </c>
      <c r="Q37" s="132">
        <v>6.0000000000000001E-3</v>
      </c>
      <c r="T37" s="48"/>
    </row>
    <row r="38" spans="1:20" ht="21.95" customHeight="1" x14ac:dyDescent="0.25">
      <c r="A38" s="50"/>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T38" s="279"/>
    </row>
    <row r="39" spans="1:20" ht="21.95" customHeight="1" x14ac:dyDescent="0.25">
      <c r="A39" s="50"/>
      <c r="B39" s="50"/>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T39" s="48"/>
    </row>
    <row r="40" spans="1:20" ht="21.95" customHeight="1" x14ac:dyDescent="0.25">
      <c r="A40" s="51"/>
      <c r="B40" s="51"/>
      <c r="C40" s="51"/>
      <c r="D40"/>
      <c r="E40" s="22" t="s">
        <v>1280</v>
      </c>
      <c r="F40" s="2">
        <v>27.03</v>
      </c>
      <c r="G40" s="2">
        <v>27.03</v>
      </c>
      <c r="H40">
        <v>0</v>
      </c>
      <c r="I40" s="2">
        <v>0</v>
      </c>
      <c r="J40" s="2">
        <v>0</v>
      </c>
      <c r="K40" s="2">
        <v>863.92000000000007</v>
      </c>
      <c r="L40" s="132">
        <v>0</v>
      </c>
      <c r="M40" s="2">
        <v>863.92000000000007</v>
      </c>
      <c r="N40">
        <v>0</v>
      </c>
      <c r="P40" s="132">
        <v>0</v>
      </c>
      <c r="Q40" s="132">
        <v>-5.1000000000000004E-3</v>
      </c>
      <c r="T40" s="48"/>
    </row>
    <row r="41" spans="1:20" ht="21.95" customHeight="1" x14ac:dyDescent="0.25">
      <c r="A41" s="50"/>
      <c r="B41" s="51"/>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T41" s="48"/>
    </row>
    <row r="42" spans="1:20" ht="21.95" customHeight="1" x14ac:dyDescent="0.25">
      <c r="A42" s="50"/>
      <c r="B42" s="50"/>
      <c r="C42" s="51"/>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row>
    <row r="43" spans="1:20" ht="21.95" customHeight="1" x14ac:dyDescent="0.25">
      <c r="A43" s="50"/>
      <c r="B43" s="51"/>
      <c r="C43" s="51"/>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row>
    <row r="44" spans="1:20" ht="21.95" customHeight="1" x14ac:dyDescent="0.25">
      <c r="A44" s="50"/>
      <c r="B44" s="50"/>
      <c r="C44" s="51"/>
      <c r="D44"/>
      <c r="E44" s="22" t="s">
        <v>1277</v>
      </c>
      <c r="F44" s="2">
        <v>43.44</v>
      </c>
      <c r="G44" s="2">
        <v>43.44</v>
      </c>
      <c r="H44">
        <v>0</v>
      </c>
      <c r="I44" s="2">
        <v>0</v>
      </c>
      <c r="J44" s="2">
        <v>0</v>
      </c>
      <c r="K44" s="2">
        <v>1589.75</v>
      </c>
      <c r="L44" s="132">
        <v>0</v>
      </c>
      <c r="M44" s="2">
        <v>1589.75</v>
      </c>
      <c r="N44">
        <v>0</v>
      </c>
      <c r="P44" s="132">
        <v>1.1395027624309393E-3</v>
      </c>
      <c r="Q44" s="132">
        <v>1.2999999999999999E-3</v>
      </c>
      <c r="T44" s="48"/>
    </row>
    <row r="45" spans="1:20"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row>
    <row r="46" spans="1:20" ht="21.95" customHeight="1" x14ac:dyDescent="0.25">
      <c r="A46" s="51"/>
      <c r="B46" s="51"/>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T46" s="48"/>
    </row>
    <row r="47" spans="1:20" ht="21.95" customHeight="1" x14ac:dyDescent="0.25">
      <c r="A47" s="50"/>
      <c r="B47" s="51"/>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row>
    <row r="48" spans="1:20" ht="21.95" customHeight="1" x14ac:dyDescent="0.25">
      <c r="A48" s="50"/>
      <c r="B48" s="51"/>
      <c r="C48" s="51"/>
      <c r="D48"/>
      <c r="E48" s="22" t="s">
        <v>1329</v>
      </c>
      <c r="F48" s="2">
        <v>42</v>
      </c>
      <c r="G48" s="2">
        <v>42</v>
      </c>
      <c r="H48">
        <v>0</v>
      </c>
      <c r="I48" s="2">
        <v>0</v>
      </c>
      <c r="J48" s="2">
        <v>0</v>
      </c>
      <c r="K48" s="2">
        <v>347.42999999999893</v>
      </c>
      <c r="L48" s="132">
        <v>0</v>
      </c>
      <c r="M48" s="2">
        <v>347.42999999999893</v>
      </c>
      <c r="N48">
        <v>0</v>
      </c>
      <c r="P48" s="132">
        <v>2.7504761904761903E-2</v>
      </c>
      <c r="Q48" s="132">
        <v>8.6E-3</v>
      </c>
    </row>
    <row r="49" spans="1:33" ht="21.95" customHeight="1" x14ac:dyDescent="0.25">
      <c r="A49" s="50"/>
      <c r="B49" s="51"/>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row>
    <row r="50" spans="1:33" ht="21.95" customHeight="1" x14ac:dyDescent="0.25">
      <c r="A50" s="50"/>
      <c r="B50" s="50"/>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row>
    <row r="51" spans="1:33" ht="21.95" customHeight="1" x14ac:dyDescent="0.25">
      <c r="A51" s="50"/>
      <c r="B51" s="51"/>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row>
    <row r="52" spans="1:33" ht="21.95" customHeight="1" x14ac:dyDescent="0.25">
      <c r="A52" s="50"/>
      <c r="B52" s="50"/>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T52" s="48"/>
    </row>
    <row r="53" spans="1:33" ht="21.95" customHeight="1" x14ac:dyDescent="0.25">
      <c r="A53" s="50"/>
      <c r="B53" s="50"/>
      <c r="C53" s="50"/>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T53" s="48"/>
      <c r="AC53"/>
      <c r="AD53"/>
      <c r="AE53"/>
      <c r="AF53"/>
      <c r="AG53"/>
    </row>
    <row r="54" spans="1:33" ht="21.95" customHeight="1" x14ac:dyDescent="0.25">
      <c r="A54" s="150"/>
      <c r="B54" s="50"/>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AC54"/>
      <c r="AD54"/>
      <c r="AE54"/>
      <c r="AF54"/>
      <c r="AG54"/>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c r="T55" s="48"/>
    </row>
    <row r="56" spans="1:33" ht="21.95" customHeight="1" x14ac:dyDescent="0.25">
      <c r="A56" s="50"/>
      <c r="B56" s="50"/>
      <c r="C56" s="51"/>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T56" s="48"/>
    </row>
    <row r="57" spans="1:33" ht="21.95" customHeight="1" x14ac:dyDescent="0.25">
      <c r="A57" s="50"/>
      <c r="B57" s="50"/>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row>
    <row r="58" spans="1:33" ht="21.95" customHeight="1" x14ac:dyDescent="0.25">
      <c r="A58" s="50"/>
      <c r="B58" s="50"/>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row>
    <row r="59" spans="1:33" ht="21.95" customHeight="1" x14ac:dyDescent="0.25">
      <c r="A59" s="50"/>
      <c r="B59" s="51"/>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T59" s="48"/>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row>
    <row r="61" spans="1:33" ht="21.95" customHeight="1" x14ac:dyDescent="0.25">
      <c r="A61" s="51"/>
      <c r="B61" s="51"/>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row>
    <row r="62" spans="1:33" ht="21.95" customHeight="1" x14ac:dyDescent="0.25">
      <c r="A62" s="50"/>
      <c r="B62" s="51"/>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row>
    <row r="63" spans="1:33" ht="21.95" customHeight="1" x14ac:dyDescent="0.25">
      <c r="A63" s="50"/>
      <c r="B63" s="50"/>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row>
    <row r="64" spans="1:33" ht="21.95" customHeight="1" x14ac:dyDescent="0.25">
      <c r="A64" s="51"/>
      <c r="B64" s="51"/>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T64" s="48"/>
      <c r="AC64"/>
      <c r="AD64"/>
      <c r="AE64"/>
      <c r="AF64"/>
      <c r="AG64"/>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row>
    <row r="66" spans="1:33" ht="21.95" customHeight="1" x14ac:dyDescent="0.25">
      <c r="A66" s="50"/>
      <c r="B66" s="51"/>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AC67"/>
      <c r="AD67"/>
      <c r="AE67"/>
      <c r="AF67"/>
      <c r="AG67"/>
    </row>
    <row r="68" spans="1:33" ht="21.95" customHeight="1" x14ac:dyDescent="0.25">
      <c r="A68" s="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T69" s="48"/>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T70" s="48"/>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row>
    <row r="72" spans="1:33" ht="21.95" customHeight="1" x14ac:dyDescent="0.25">
      <c r="A72" s="51"/>
      <c r="B72" s="51"/>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T72" s="48"/>
    </row>
    <row r="73" spans="1:33" ht="21.95" customHeight="1" x14ac:dyDescent="0.25">
      <c r="A73" s="50"/>
      <c r="B73" s="50"/>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T73" s="48"/>
    </row>
    <row r="74" spans="1:33" ht="21.95" customHeight="1" x14ac:dyDescent="0.25">
      <c r="A74" s="51"/>
      <c r="B74" s="51"/>
      <c r="C74" s="51"/>
      <c r="D74"/>
      <c r="E74" s="22" t="s">
        <v>710</v>
      </c>
      <c r="F74" s="2">
        <v>1111.23</v>
      </c>
      <c r="G74" s="2">
        <v>1111.23</v>
      </c>
      <c r="H74">
        <v>0</v>
      </c>
      <c r="I74" s="2">
        <v>0</v>
      </c>
      <c r="J74" s="2">
        <v>0</v>
      </c>
      <c r="K74" s="2">
        <v>0</v>
      </c>
      <c r="L74" s="132">
        <v>0</v>
      </c>
      <c r="M74" s="2">
        <v>559.89000000000033</v>
      </c>
      <c r="N74">
        <v>0</v>
      </c>
      <c r="P74" s="132">
        <v>0</v>
      </c>
      <c r="Q74" s="132">
        <v>-8.0000000000000004E-4</v>
      </c>
      <c r="AC74"/>
      <c r="AD74"/>
      <c r="AE74"/>
      <c r="AF74"/>
      <c r="AG74"/>
    </row>
    <row r="75" spans="1:33" ht="21.95" customHeight="1" x14ac:dyDescent="0.25">
      <c r="A75" s="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T75" s="48"/>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AC76"/>
      <c r="AD76"/>
      <c r="AE76"/>
      <c r="AF76"/>
      <c r="AG76"/>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T77" s="48"/>
    </row>
    <row r="78" spans="1:33" ht="21.95" customHeight="1" x14ac:dyDescent="0.25">
      <c r="A78" s="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T78" s="48"/>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AC79"/>
      <c r="AD79"/>
      <c r="AE79"/>
      <c r="AF79"/>
      <c r="AG79"/>
    </row>
    <row r="80" spans="1:33" ht="21.95" customHeight="1" x14ac:dyDescent="0.25">
      <c r="A80" s="50"/>
      <c r="B80" s="51"/>
      <c r="C80" s="51"/>
      <c r="D80"/>
      <c r="E80" s="22" t="s">
        <v>192</v>
      </c>
      <c r="F80" s="2">
        <v>82.58</v>
      </c>
      <c r="G80" s="2">
        <v>82.58</v>
      </c>
      <c r="H80">
        <v>0</v>
      </c>
      <c r="I80" s="2">
        <v>0</v>
      </c>
      <c r="J80" s="2">
        <v>0</v>
      </c>
      <c r="K80" s="2">
        <v>0</v>
      </c>
      <c r="L80" s="132">
        <v>0</v>
      </c>
      <c r="M80" s="2">
        <v>785.90999999999985</v>
      </c>
      <c r="N80">
        <v>0</v>
      </c>
      <c r="P80" s="132">
        <v>1.29E-2</v>
      </c>
      <c r="Q80" s="132">
        <v>1.12E-2</v>
      </c>
      <c r="T80" s="48"/>
    </row>
    <row r="81" spans="1:33" ht="21.95" customHeight="1" x14ac:dyDescent="0.25">
      <c r="A81" s="51"/>
      <c r="B81" s="51"/>
      <c r="C81" s="51"/>
      <c r="D81"/>
      <c r="E81" s="22" t="s">
        <v>219</v>
      </c>
      <c r="F81" s="2">
        <v>54.64</v>
      </c>
      <c r="G81" s="2">
        <v>54.64</v>
      </c>
      <c r="H81">
        <v>0</v>
      </c>
      <c r="I81" s="2">
        <v>0</v>
      </c>
      <c r="J81" s="2">
        <v>0</v>
      </c>
      <c r="K81" s="2">
        <v>0</v>
      </c>
      <c r="L81" s="132">
        <v>0</v>
      </c>
      <c r="M81" s="2">
        <v>257.64999999999964</v>
      </c>
      <c r="N81">
        <v>0</v>
      </c>
      <c r="P81" s="132">
        <v>0</v>
      </c>
      <c r="Q81" s="132">
        <v>4.4999999999999997E-3</v>
      </c>
    </row>
    <row r="82" spans="1:33" ht="21.95" customHeight="1" x14ac:dyDescent="0.25">
      <c r="A82" s="50"/>
      <c r="B82" s="50"/>
      <c r="C82" s="50"/>
      <c r="D82"/>
      <c r="E82" s="22" t="s">
        <v>798</v>
      </c>
      <c r="F82" s="2">
        <v>720.52</v>
      </c>
      <c r="G82" s="2">
        <v>720.52</v>
      </c>
      <c r="H82">
        <v>0</v>
      </c>
      <c r="I82" s="2">
        <v>0</v>
      </c>
      <c r="J82" s="2">
        <v>0</v>
      </c>
      <c r="K82" s="2">
        <v>0</v>
      </c>
      <c r="L82" s="132">
        <v>0</v>
      </c>
      <c r="M82" s="2">
        <v>1264.8599999999997</v>
      </c>
      <c r="N82">
        <v>0</v>
      </c>
      <c r="P82" s="132">
        <v>0</v>
      </c>
      <c r="Q82" s="132">
        <v>1.7899999999999999E-2</v>
      </c>
      <c r="T82" s="48"/>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row>
    <row r="84" spans="1:33" ht="21.95" customHeight="1" x14ac:dyDescent="0.25">
      <c r="A84" s="50"/>
      <c r="B84" s="50"/>
      <c r="C84" s="50"/>
      <c r="D84"/>
      <c r="E84" s="22" t="s">
        <v>709</v>
      </c>
      <c r="F84" s="2">
        <v>70.739999999999995</v>
      </c>
      <c r="G84" s="2">
        <v>70.739999999999995</v>
      </c>
      <c r="H84">
        <v>0</v>
      </c>
      <c r="I84" s="2">
        <v>0</v>
      </c>
      <c r="J84" s="2">
        <v>0</v>
      </c>
      <c r="K84" s="2">
        <v>791.77999999999884</v>
      </c>
      <c r="L84" s="132">
        <v>0</v>
      </c>
      <c r="M84" s="2">
        <v>1832.4999999999927</v>
      </c>
      <c r="N84">
        <v>0</v>
      </c>
      <c r="O84" t="s">
        <v>1395</v>
      </c>
      <c r="P84" s="132">
        <v>0</v>
      </c>
      <c r="Q84" s="132">
        <v>5.4199999999999998E-2</v>
      </c>
      <c r="R84" s="2">
        <v>20.684210526315788</v>
      </c>
      <c r="T84" s="48"/>
    </row>
    <row r="85" spans="1:33" ht="21.95" customHeight="1" x14ac:dyDescent="0.25">
      <c r="A85" s="50"/>
      <c r="B85" s="51"/>
      <c r="C85" s="51"/>
      <c r="D85"/>
      <c r="E85" s="22" t="s">
        <v>34</v>
      </c>
      <c r="F85" s="2">
        <v>34.94</v>
      </c>
      <c r="G85" s="2">
        <v>34.94</v>
      </c>
      <c r="H85">
        <v>0</v>
      </c>
      <c r="I85" s="2">
        <v>0</v>
      </c>
      <c r="J85" s="2">
        <v>0</v>
      </c>
      <c r="K85" s="2">
        <v>0</v>
      </c>
      <c r="L85" s="132">
        <v>0</v>
      </c>
      <c r="M85" s="2">
        <v>21137.586999999941</v>
      </c>
      <c r="N85">
        <v>0</v>
      </c>
      <c r="P85" s="132">
        <v>0</v>
      </c>
      <c r="Q85" s="132">
        <v>5.1000000000000004E-3</v>
      </c>
    </row>
    <row r="86" spans="1:33" ht="21.95" customHeight="1" x14ac:dyDescent="0.25">
      <c r="A86" s="50"/>
      <c r="B86" s="50"/>
      <c r="C86" s="51"/>
      <c r="D86"/>
      <c r="E86" s="22" t="s">
        <v>171</v>
      </c>
      <c r="F86" s="2">
        <v>43.7</v>
      </c>
      <c r="G86" s="2">
        <v>43.7</v>
      </c>
      <c r="H86">
        <v>0</v>
      </c>
      <c r="I86" s="2">
        <v>0</v>
      </c>
      <c r="J86" s="2">
        <v>0</v>
      </c>
      <c r="K86" s="2">
        <v>0</v>
      </c>
      <c r="L86" s="132">
        <v>0</v>
      </c>
      <c r="M86" s="2">
        <v>119.92000000000053</v>
      </c>
      <c r="N86">
        <v>0</v>
      </c>
      <c r="P86" s="132">
        <v>3.6400000000000002E-2</v>
      </c>
      <c r="Q86" s="132">
        <v>1.38E-2</v>
      </c>
    </row>
    <row r="87" spans="1:33" ht="21.95" customHeight="1" x14ac:dyDescent="0.25">
      <c r="A87" s="51"/>
      <c r="B87" s="150"/>
      <c r="C87" s="270"/>
      <c r="D87"/>
      <c r="E87" s="22" t="s">
        <v>27</v>
      </c>
      <c r="F87" s="2">
        <v>46.8</v>
      </c>
      <c r="G87" s="2">
        <v>46.8</v>
      </c>
      <c r="H87">
        <v>0</v>
      </c>
      <c r="I87" s="2">
        <v>0</v>
      </c>
      <c r="J87" s="2">
        <v>0</v>
      </c>
      <c r="K87" s="2">
        <v>0</v>
      </c>
      <c r="L87" s="132">
        <v>0</v>
      </c>
      <c r="M87" s="2">
        <v>1407.5400000000009</v>
      </c>
      <c r="N87">
        <v>0</v>
      </c>
      <c r="P87" s="132">
        <v>3.0200000000000001E-2</v>
      </c>
      <c r="Q87" s="132">
        <v>3.8999999999999998E-3</v>
      </c>
      <c r="AC87"/>
      <c r="AD87"/>
      <c r="AE87"/>
      <c r="AF87"/>
      <c r="AG87"/>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row>
    <row r="89" spans="1:33" ht="21.95" customHeight="1" x14ac:dyDescent="0.25">
      <c r="A89" s="50"/>
      <c r="B89" s="51"/>
      <c r="C89" s="51"/>
      <c r="D89"/>
      <c r="E89" s="22" t="s">
        <v>42</v>
      </c>
      <c r="F89" s="2">
        <v>172.39</v>
      </c>
      <c r="G89" s="2">
        <v>172.39</v>
      </c>
      <c r="H89">
        <v>0</v>
      </c>
      <c r="I89" s="2">
        <v>0</v>
      </c>
      <c r="J89" s="2">
        <v>0</v>
      </c>
      <c r="K89" s="2">
        <v>0</v>
      </c>
      <c r="L89" s="132">
        <v>0</v>
      </c>
      <c r="M89" s="2">
        <v>128.08999999999833</v>
      </c>
      <c r="N89">
        <v>0</v>
      </c>
      <c r="P89" s="132">
        <v>2.18E-2</v>
      </c>
      <c r="Q89" s="132">
        <v>1.0500000000000001E-2</v>
      </c>
      <c r="T89" s="48"/>
    </row>
    <row r="90" spans="1:33" ht="21.95" customHeight="1" x14ac:dyDescent="0.25">
      <c r="A90" s="51"/>
      <c r="B90" s="51"/>
      <c r="C90" s="51"/>
      <c r="D90"/>
      <c r="E90" s="22" t="s">
        <v>262</v>
      </c>
      <c r="F90" s="2">
        <v>53.83</v>
      </c>
      <c r="G90" s="2">
        <v>53.83</v>
      </c>
      <c r="H90">
        <v>0</v>
      </c>
      <c r="I90" s="2">
        <v>0</v>
      </c>
      <c r="J90" s="2">
        <v>0</v>
      </c>
      <c r="K90" s="2">
        <v>0</v>
      </c>
      <c r="L90" s="132">
        <v>0</v>
      </c>
      <c r="M90" s="2">
        <v>427.92000000000007</v>
      </c>
      <c r="N90">
        <v>0</v>
      </c>
      <c r="P90" s="132">
        <v>0</v>
      </c>
      <c r="Q90" s="132">
        <v>9.2999999999999992E-3</v>
      </c>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row>
    <row r="92" spans="1:33" ht="21.95" customHeight="1" x14ac:dyDescent="0.25">
      <c r="A92" s="50"/>
      <c r="B92" s="51"/>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T92" s="48"/>
    </row>
    <row r="93" spans="1:33" ht="21.95" customHeight="1" x14ac:dyDescent="0.25">
      <c r="A93" s="50"/>
      <c r="B93" s="50"/>
      <c r="C93" s="51"/>
      <c r="D93"/>
      <c r="E93" s="22" t="s">
        <v>8</v>
      </c>
      <c r="F93" s="2">
        <v>90.42</v>
      </c>
      <c r="G93" s="2">
        <v>90.42</v>
      </c>
      <c r="H93">
        <v>0</v>
      </c>
      <c r="I93" s="2">
        <v>0</v>
      </c>
      <c r="J93" s="2">
        <v>0</v>
      </c>
      <c r="K93" s="2">
        <v>0</v>
      </c>
      <c r="L93" s="132">
        <v>0</v>
      </c>
      <c r="M93" s="2">
        <v>121.94999999999982</v>
      </c>
      <c r="N93">
        <v>0</v>
      </c>
      <c r="P93" s="132">
        <v>1.67E-2</v>
      </c>
      <c r="Q93" s="132">
        <v>7.1999999999999998E-3</v>
      </c>
    </row>
    <row r="94" spans="1:33" ht="21.95" customHeight="1" x14ac:dyDescent="0.25">
      <c r="A94" s="51"/>
      <c r="B94" s="51"/>
      <c r="C94" s="51"/>
      <c r="D94" s="703"/>
      <c r="E94" s="22" t="s">
        <v>10</v>
      </c>
      <c r="F94" s="2">
        <v>21.58</v>
      </c>
      <c r="G94" s="2">
        <v>21.58</v>
      </c>
      <c r="H94">
        <v>0</v>
      </c>
      <c r="I94" s="2">
        <v>0</v>
      </c>
      <c r="J94" s="2">
        <v>0</v>
      </c>
      <c r="K94" s="2">
        <v>0</v>
      </c>
      <c r="L94" s="132">
        <v>0</v>
      </c>
      <c r="M94" s="2">
        <v>1128.3800000000047</v>
      </c>
      <c r="N94">
        <v>0</v>
      </c>
      <c r="P94" s="132">
        <v>1.2500000000000001E-2</v>
      </c>
      <c r="Q94" s="132">
        <v>-8.0000000000000004E-4</v>
      </c>
    </row>
    <row r="95" spans="1:33" ht="21.95" customHeight="1" x14ac:dyDescent="0.25">
      <c r="A95" s="50"/>
      <c r="B95" s="50"/>
      <c r="C95" s="51"/>
      <c r="D95" s="703"/>
      <c r="E95" s="22" t="s">
        <v>218</v>
      </c>
      <c r="F95" s="2">
        <v>41.94</v>
      </c>
      <c r="G95" s="2">
        <v>41.94</v>
      </c>
      <c r="H95">
        <v>0</v>
      </c>
      <c r="I95" s="2">
        <v>0</v>
      </c>
      <c r="J95" s="2">
        <v>0</v>
      </c>
      <c r="K95" s="2">
        <v>0</v>
      </c>
      <c r="L95" s="132">
        <v>0</v>
      </c>
      <c r="M95" s="2">
        <v>4376.9599999999991</v>
      </c>
      <c r="N95">
        <v>0</v>
      </c>
      <c r="O95" t="s">
        <v>1170</v>
      </c>
      <c r="P95" s="132">
        <v>4.0899999999999999E-2</v>
      </c>
      <c r="Q95" s="132">
        <v>2.69E-2</v>
      </c>
      <c r="T95" s="48"/>
    </row>
    <row r="96" spans="1:33" ht="21.95" customHeight="1" x14ac:dyDescent="0.25">
      <c r="A96" s="50"/>
      <c r="B96" s="50"/>
      <c r="C96" s="50"/>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row>
    <row r="97" spans="1:33"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c r="T97" s="48"/>
      <c r="AC97"/>
      <c r="AD97"/>
      <c r="AE97"/>
      <c r="AF97"/>
      <c r="AG97"/>
    </row>
    <row r="98" spans="1:33"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c r="T98" s="48"/>
    </row>
    <row r="99" spans="1:33"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row>
    <row r="100" spans="1:33"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row>
    <row r="101" spans="1:33"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row>
    <row r="102" spans="1:33" ht="21.95" customHeight="1" x14ac:dyDescent="0.25">
      <c r="A102" s="51"/>
      <c r="B102" s="51"/>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row>
    <row r="103" spans="1:33"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8"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7" location="UVE!A1" display="UVE"/>
    <hyperlink ref="E83" location="HAS!A1" display="HAS"/>
    <hyperlink ref="E84" location="HSIC!A1" display="HSIC"/>
    <hyperlink ref="E13"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0"/>
  <sheetViews>
    <sheetView zoomScaleNormal="100" workbookViewId="0">
      <pane ySplit="1" topLeftCell="A898" activePane="bottomLeft" state="frozen"/>
      <selection pane="bottomLeft" activeCell="Y922" sqref="Y922"/>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93039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sheetData>
  <conditionalFormatting sqref="L1:L2 L92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0">
    <cfRule type="colorScale" priority="1002">
      <colorScale>
        <cfvo type="min"/>
        <cfvo type="num" val="0"/>
        <cfvo type="max"/>
        <color rgb="FFF8696B"/>
        <color rgb="FFFFEB84"/>
        <color rgb="FF63BE7B"/>
      </colorScale>
    </cfRule>
  </conditionalFormatting>
  <conditionalFormatting sqref="G3:G920">
    <cfRule type="colorScale" priority="1004">
      <colorScale>
        <cfvo type="min"/>
        <cfvo type="num" val="0"/>
        <cfvo type="max"/>
        <color rgb="FFF8696B"/>
        <color rgb="FFFFEB84"/>
        <color rgb="FF63BE7B"/>
      </colorScale>
    </cfRule>
  </conditionalFormatting>
  <conditionalFormatting sqref="L3:L92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abSelected="1" workbookViewId="0">
      <pane ySplit="1" topLeftCell="A246" activePane="bottomLeft" state="frozen"/>
      <selection activeCell="E5" sqref="E5"/>
      <selection pane="bottomLeft" activeCell="C277" sqref="C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5">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5"/>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5">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5"/>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5">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5"/>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93966.264666668285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93039.004666668348</v>
      </c>
      <c r="Q269" s="280"/>
      <c r="R269" s="358"/>
      <c r="S269" s="377">
        <v>43616</v>
      </c>
      <c r="T269" s="337">
        <v>1.2</v>
      </c>
    </row>
    <row r="270" spans="1:21" ht="18" customHeight="1" x14ac:dyDescent="0.25">
      <c r="M270" s="25" t="s">
        <v>143</v>
      </c>
      <c r="N270" s="139">
        <f>Balance!AA2</f>
        <v>93039</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4.6666683483636007E-3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7" priority="7">
      <formula>#REF!&gt;0</formula>
    </cfRule>
    <cfRule type="expression" dxfId="401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6" t="s">
        <v>78</v>
      </c>
      <c r="P42" s="886"/>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5" priority="58">
      <formula>F19&gt;0</formula>
    </cfRule>
    <cfRule type="expression" dxfId="401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3" priority="47">
      <formula>H25&gt;0</formula>
    </cfRule>
    <cfRule type="expression" dxfId="4012" priority="48">
      <formula>H25&lt;0</formula>
    </cfRule>
  </conditionalFormatting>
  <conditionalFormatting sqref="M39">
    <cfRule type="expression" dxfId="4011" priority="45">
      <formula>M39&gt;0</formula>
    </cfRule>
    <cfRule type="expression" dxfId="4010" priority="46">
      <formula>M39&lt;0</formula>
    </cfRule>
  </conditionalFormatting>
  <conditionalFormatting sqref="F61:F67">
    <cfRule type="expression" dxfId="4009" priority="43">
      <formula>F61&gt;0</formula>
    </cfRule>
    <cfRule type="expression" dxfId="4008" priority="44">
      <formula>F61&lt;0</formula>
    </cfRule>
  </conditionalFormatting>
  <conditionalFormatting sqref="H61:H67">
    <cfRule type="expression" dxfId="4007" priority="41">
      <formula>H61&gt;0</formula>
    </cfRule>
    <cfRule type="expression" dxfId="4006" priority="42">
      <formula>H61&lt;0</formula>
    </cfRule>
  </conditionalFormatting>
  <conditionalFormatting sqref="F21:F24">
    <cfRule type="expression" dxfId="4005" priority="39">
      <formula>F21&gt;0</formula>
    </cfRule>
    <cfRule type="expression" dxfId="4004" priority="40">
      <formula>F21&lt;0</formula>
    </cfRule>
  </conditionalFormatting>
  <conditionalFormatting sqref="H21:H24">
    <cfRule type="expression" dxfId="4003" priority="37">
      <formula>H21&gt;0</formula>
    </cfRule>
    <cfRule type="expression" dxfId="4002" priority="38">
      <formula>H21&lt;0</formula>
    </cfRule>
  </conditionalFormatting>
  <conditionalFormatting sqref="I25:I28">
    <cfRule type="expression" dxfId="4001" priority="31">
      <formula>I25&gt;0</formula>
    </cfRule>
    <cfRule type="expression" dxfId="4000" priority="32">
      <formula>I25&lt;0</formula>
    </cfRule>
  </conditionalFormatting>
  <conditionalFormatting sqref="I21:I24">
    <cfRule type="expression" dxfId="3999" priority="29">
      <formula>I21&gt;0</formula>
    </cfRule>
    <cfRule type="expression" dxfId="3998" priority="30">
      <formula>I21&lt;0</formula>
    </cfRule>
  </conditionalFormatting>
  <conditionalFormatting sqref="H29">
    <cfRule type="expression" dxfId="3997" priority="27">
      <formula>H29&gt;0</formula>
    </cfRule>
    <cfRule type="expression" dxfId="3996" priority="28">
      <formula>H29&lt;0</formula>
    </cfRule>
  </conditionalFormatting>
  <conditionalFormatting sqref="H30">
    <cfRule type="expression" dxfId="3995" priority="25">
      <formula>H30&gt;0</formula>
    </cfRule>
    <cfRule type="expression" dxfId="3994" priority="26">
      <formula>H30&lt;0</formula>
    </cfRule>
  </conditionalFormatting>
  <conditionalFormatting sqref="H31">
    <cfRule type="expression" dxfId="3993" priority="23">
      <formula>H31&gt;0</formula>
    </cfRule>
    <cfRule type="expression" dxfId="3992" priority="24">
      <formula>H31&lt;0</formula>
    </cfRule>
  </conditionalFormatting>
  <conditionalFormatting sqref="Q7">
    <cfRule type="expression" dxfId="3991" priority="21">
      <formula>Q7&gt;0</formula>
    </cfRule>
    <cfRule type="expression" dxfId="3990" priority="22">
      <formula>Q7&lt;0</formula>
    </cfRule>
  </conditionalFormatting>
  <conditionalFormatting sqref="Q8">
    <cfRule type="expression" dxfId="3989" priority="19">
      <formula>Q8&gt;0</formula>
    </cfRule>
    <cfRule type="expression" dxfId="3988" priority="20">
      <formula>Q8&lt;0</formula>
    </cfRule>
  </conditionalFormatting>
  <conditionalFormatting sqref="F73:F82">
    <cfRule type="expression" dxfId="3987" priority="17">
      <formula>F73&gt;0</formula>
    </cfRule>
    <cfRule type="expression" dxfId="3986" priority="18">
      <formula>F73&lt;0</formula>
    </cfRule>
  </conditionalFormatting>
  <conditionalFormatting sqref="H73:H76">
    <cfRule type="expression" dxfId="3985" priority="15">
      <formula>H73&gt;0</formula>
    </cfRule>
    <cfRule type="expression" dxfId="3984" priority="16">
      <formula>H73&lt;0</formula>
    </cfRule>
  </conditionalFormatting>
  <conditionalFormatting sqref="F69:F72">
    <cfRule type="expression" dxfId="3983" priority="13">
      <formula>F69&gt;0</formula>
    </cfRule>
    <cfRule type="expression" dxfId="3982" priority="14">
      <formula>F69&lt;0</formula>
    </cfRule>
  </conditionalFormatting>
  <conditionalFormatting sqref="H69:H72">
    <cfRule type="expression" dxfId="3981" priority="11">
      <formula>H69&gt;0</formula>
    </cfRule>
    <cfRule type="expression" dxfId="3980" priority="12">
      <formula>H69&lt;0</formula>
    </cfRule>
  </conditionalFormatting>
  <conditionalFormatting sqref="I73:I76">
    <cfRule type="expression" dxfId="3979" priority="9">
      <formula>I73&gt;0</formula>
    </cfRule>
    <cfRule type="expression" dxfId="3978" priority="10">
      <formula>I73&lt;0</formula>
    </cfRule>
  </conditionalFormatting>
  <conditionalFormatting sqref="I69:I72">
    <cfRule type="expression" dxfId="3977" priority="7">
      <formula>I69&gt;0</formula>
    </cfRule>
    <cfRule type="expression" dxfId="3976" priority="8">
      <formula>I69&lt;0</formula>
    </cfRule>
  </conditionalFormatting>
  <conditionalFormatting sqref="H77">
    <cfRule type="expression" dxfId="3975" priority="5">
      <formula>H77&gt;0</formula>
    </cfRule>
    <cfRule type="expression" dxfId="3974" priority="6">
      <formula>H77&lt;0</formula>
    </cfRule>
  </conditionalFormatting>
  <conditionalFormatting sqref="H78">
    <cfRule type="expression" dxfId="3973" priority="3">
      <formula>H78&gt;0</formula>
    </cfRule>
    <cfRule type="expression" dxfId="3972" priority="4">
      <formula>H78&lt;0</formula>
    </cfRule>
  </conditionalFormatting>
  <conditionalFormatting sqref="H79">
    <cfRule type="expression" dxfId="3971" priority="1">
      <formula>H79&gt;0</formula>
    </cfRule>
    <cfRule type="expression" dxfId="397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6" t="s">
        <v>78</v>
      </c>
      <c r="P42" s="886"/>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69" priority="29">
      <formula>N19&gt;0</formula>
    </cfRule>
    <cfRule type="expression" dxfId="396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67" priority="23">
      <formula>F22&gt;0</formula>
    </cfRule>
    <cfRule type="expression" dxfId="3966" priority="24">
      <formula>F22&lt;0</formula>
    </cfRule>
  </conditionalFormatting>
  <conditionalFormatting sqref="H22:H31">
    <cfRule type="expression" dxfId="3965" priority="21">
      <formula>H22&gt;0</formula>
    </cfRule>
    <cfRule type="expression" dxfId="3964" priority="22">
      <formula>H22&lt;0</formula>
    </cfRule>
  </conditionalFormatting>
  <conditionalFormatting sqref="I21:J31">
    <cfRule type="expression" dxfId="3963" priority="19">
      <formula>I21&gt;0</formula>
    </cfRule>
    <cfRule type="expression" dxfId="3962" priority="20">
      <formula>I21&lt;0</formula>
    </cfRule>
  </conditionalFormatting>
  <conditionalFormatting sqref="Q8">
    <cfRule type="expression" dxfId="3961" priority="11">
      <formula>Q8&gt;0</formula>
    </cfRule>
    <cfRule type="expression" dxfId="3960" priority="12">
      <formula>Q8&lt;0</formula>
    </cfRule>
  </conditionalFormatting>
  <conditionalFormatting sqref="Q7">
    <cfRule type="expression" dxfId="3959" priority="13">
      <formula>Q7&gt;0</formula>
    </cfRule>
    <cfRule type="expression" dxfId="3958" priority="14">
      <formula>Q7&lt;0</formula>
    </cfRule>
  </conditionalFormatting>
  <conditionalFormatting sqref="F56:F66">
    <cfRule type="expression" dxfId="3957" priority="9">
      <formula>F56&gt;0</formula>
    </cfRule>
    <cfRule type="expression" dxfId="3956" priority="10">
      <formula>F56&lt;0</formula>
    </cfRule>
  </conditionalFormatting>
  <conditionalFormatting sqref="H56:H66">
    <cfRule type="expression" dxfId="3955" priority="7">
      <formula>H56&gt;0</formula>
    </cfRule>
    <cfRule type="expression" dxfId="3954" priority="8">
      <formula>H56&lt;0</formula>
    </cfRule>
  </conditionalFormatting>
  <conditionalFormatting sqref="I56:I66">
    <cfRule type="expression" dxfId="3953" priority="5">
      <formula>I56&gt;0</formula>
    </cfRule>
    <cfRule type="expression" dxfId="3952" priority="6">
      <formula>I56&lt;0</formula>
    </cfRule>
  </conditionalFormatting>
  <conditionalFormatting sqref="F21">
    <cfRule type="expression" dxfId="3951" priority="3">
      <formula>F21&gt;0</formula>
    </cfRule>
    <cfRule type="expression" dxfId="3950" priority="4">
      <formula>F21&lt;0</formula>
    </cfRule>
  </conditionalFormatting>
  <conditionalFormatting sqref="H21">
    <cfRule type="expression" dxfId="3949" priority="1">
      <formula>H21&gt;0</formula>
    </cfRule>
    <cfRule type="expression" dxfId="394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7" priority="64">
      <formula>N23&gt;0</formula>
    </cfRule>
    <cfRule type="expression" dxfId="394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5" priority="58">
      <formula>F79&gt;0</formula>
    </cfRule>
    <cfRule type="expression" dxfId="3944" priority="59">
      <formula>F79&lt;0</formula>
    </cfRule>
  </conditionalFormatting>
  <conditionalFormatting sqref="H79:H97 H101:H118">
    <cfRule type="expression" dxfId="3943" priority="56">
      <formula>H79&gt;0</formula>
    </cfRule>
    <cfRule type="expression" dxfId="3942" priority="57">
      <formula>H79&lt;0</formula>
    </cfRule>
  </conditionalFormatting>
  <conditionalFormatting sqref="I75:I97 I100:I118">
    <cfRule type="expression" dxfId="3941" priority="54">
      <formula>I75&gt;0</formula>
    </cfRule>
    <cfRule type="expression" dxfId="3940" priority="55">
      <formula>I75&lt;0</formula>
    </cfRule>
  </conditionalFormatting>
  <conditionalFormatting sqref="Q7">
    <cfRule type="expression" dxfId="3939" priority="52">
      <formula>Q7&gt;0</formula>
    </cfRule>
    <cfRule type="expression" dxfId="3938" priority="53">
      <formula>Q7&lt;0</formula>
    </cfRule>
  </conditionalFormatting>
  <conditionalFormatting sqref="Q8">
    <cfRule type="expression" dxfId="3937" priority="50">
      <formula>Q8&gt;0</formula>
    </cfRule>
    <cfRule type="expression" dxfId="3936" priority="51">
      <formula>Q8&lt;0</formula>
    </cfRule>
  </conditionalFormatting>
  <conditionalFormatting sqref="F75:F78">
    <cfRule type="expression" dxfId="3935" priority="48">
      <formula>F75&gt;0</formula>
    </cfRule>
    <cfRule type="expression" dxfId="3934" priority="49">
      <formula>F75&lt;0</formula>
    </cfRule>
  </conditionalFormatting>
  <conditionalFormatting sqref="H75:H78">
    <cfRule type="expression" dxfId="3933" priority="46">
      <formula>H75&gt;0</formula>
    </cfRule>
    <cfRule type="expression" dxfId="3932" priority="47">
      <formula>H75&lt;0</formula>
    </cfRule>
  </conditionalFormatting>
  <conditionalFormatting sqref="F100:F114">
    <cfRule type="expression" dxfId="3931" priority="40">
      <formula>F100&gt;0</formula>
    </cfRule>
    <cfRule type="expression" dxfId="3930" priority="41">
      <formula>F100&lt;0</formula>
    </cfRule>
  </conditionalFormatting>
  <conditionalFormatting sqref="H100:H114">
    <cfRule type="expression" dxfId="3929" priority="38">
      <formula>H100&gt;0</formula>
    </cfRule>
    <cfRule type="expression" dxfId="3928" priority="39">
      <formula>H100&lt;0</formula>
    </cfRule>
  </conditionalFormatting>
  <conditionalFormatting sqref="F29:F67">
    <cfRule type="expression" dxfId="3927" priority="36">
      <formula>F29&gt;0</formula>
    </cfRule>
    <cfRule type="expression" dxfId="3926" priority="37">
      <formula>F29&lt;0</formula>
    </cfRule>
  </conditionalFormatting>
  <conditionalFormatting sqref="H29:H63">
    <cfRule type="expression" dxfId="3925" priority="34">
      <formula>H29&gt;0</formula>
    </cfRule>
    <cfRule type="expression" dxfId="3924" priority="35">
      <formula>H29&lt;0</formula>
    </cfRule>
  </conditionalFormatting>
  <conditionalFormatting sqref="J38:J68">
    <cfRule type="expression" dxfId="3923" priority="32">
      <formula>J38&gt;0</formula>
    </cfRule>
    <cfRule type="expression" dxfId="3922" priority="33">
      <formula>J38&lt;0</formula>
    </cfRule>
  </conditionalFormatting>
  <conditionalFormatting sqref="J43">
    <cfRule type="expression" dxfId="3921" priority="30">
      <formula>J43&gt;0</formula>
    </cfRule>
    <cfRule type="expression" dxfId="3920" priority="31">
      <formula>J43&lt;0</formula>
    </cfRule>
  </conditionalFormatting>
  <conditionalFormatting sqref="Q9">
    <cfRule type="expression" dxfId="3919" priority="24">
      <formula>Q9&gt;0</formula>
    </cfRule>
    <cfRule type="expression" dxfId="3918" priority="25">
      <formula>Q9&lt;0</formula>
    </cfRule>
  </conditionalFormatting>
  <conditionalFormatting sqref="R4">
    <cfRule type="expression" dxfId="3917" priority="26">
      <formula>R4&gt;0</formula>
    </cfRule>
    <cfRule type="expression" dxfId="391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5" priority="21">
      <formula>F120&gt;0</formula>
    </cfRule>
    <cfRule type="expression" dxfId="3914" priority="22">
      <formula>F120&lt;0</formula>
    </cfRule>
  </conditionalFormatting>
  <conditionalFormatting sqref="H120:H160">
    <cfRule type="expression" dxfId="3913" priority="19">
      <formula>H120&gt;0</formula>
    </cfRule>
    <cfRule type="expression" dxfId="3912" priority="20">
      <formula>H120&lt;0</formula>
    </cfRule>
  </conditionalFormatting>
  <conditionalFormatting sqref="J129:J160">
    <cfRule type="expression" dxfId="3911" priority="17">
      <formula>J129&gt;0</formula>
    </cfRule>
    <cfRule type="expression" dxfId="3910" priority="18">
      <formula>J129&lt;0</formula>
    </cfRule>
  </conditionalFormatting>
  <conditionalFormatting sqref="J134">
    <cfRule type="expression" dxfId="3909" priority="15">
      <formula>J134&gt;0</formula>
    </cfRule>
    <cfRule type="expression" dxfId="3908" priority="16">
      <formula>J134&lt;0</formula>
    </cfRule>
  </conditionalFormatting>
  <conditionalFormatting sqref="J31:J40">
    <cfRule type="expression" dxfId="3907" priority="13">
      <formula>J31&gt;0</formula>
    </cfRule>
    <cfRule type="expression" dxfId="3906" priority="14">
      <formula>J31&lt;0</formula>
    </cfRule>
  </conditionalFormatting>
  <conditionalFormatting sqref="J36:J37">
    <cfRule type="expression" dxfId="3905" priority="11">
      <formula>J36&gt;0</formula>
    </cfRule>
    <cfRule type="expression" dxfId="3904" priority="12">
      <formula>J36&lt;0</formula>
    </cfRule>
  </conditionalFormatting>
  <conditionalFormatting sqref="Q10">
    <cfRule type="expression" dxfId="3903" priority="9">
      <formula>Q10&gt;0</formula>
    </cfRule>
    <cfRule type="expression" dxfId="3902" priority="10">
      <formula>Q10&lt;0</formula>
    </cfRule>
  </conditionalFormatting>
  <conditionalFormatting sqref="K38:K55 K57:K68">
    <cfRule type="expression" dxfId="3901" priority="7">
      <formula>K38&gt;0</formula>
    </cfRule>
    <cfRule type="expression" dxfId="3900" priority="8">
      <formula>K38&lt;0</formula>
    </cfRule>
  </conditionalFormatting>
  <conditionalFormatting sqref="K43">
    <cfRule type="expression" dxfId="3899" priority="5">
      <formula>K43&gt;0</formula>
    </cfRule>
    <cfRule type="expression" dxfId="3898" priority="6">
      <formula>K43&lt;0</formula>
    </cfRule>
  </conditionalFormatting>
  <conditionalFormatting sqref="K31:K40">
    <cfRule type="expression" dxfId="3897" priority="3">
      <formula>K31&gt;0</formula>
    </cfRule>
    <cfRule type="expression" dxfId="3896" priority="4">
      <formula>K31&lt;0</formula>
    </cfRule>
  </conditionalFormatting>
  <conditionalFormatting sqref="K36:K37">
    <cfRule type="expression" dxfId="3895" priority="1">
      <formula>K36&gt;0</formula>
    </cfRule>
    <cfRule type="expression" dxfId="389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93" priority="31">
      <formula>F7&gt;0</formula>
    </cfRule>
    <cfRule type="expression" dxfId="3892" priority="32">
      <formula>F7&lt;0</formula>
    </cfRule>
  </conditionalFormatting>
  <conditionalFormatting sqref="Q8">
    <cfRule type="expression" dxfId="3891" priority="29">
      <formula>Q8&gt;0</formula>
    </cfRule>
    <cfRule type="expression" dxfId="3890" priority="30">
      <formula>Q8&lt;0</formula>
    </cfRule>
  </conditionalFormatting>
  <conditionalFormatting sqref="Q10">
    <cfRule type="expression" dxfId="3889" priority="23">
      <formula>Q10&gt;0</formula>
    </cfRule>
    <cfRule type="expression" dxfId="3888" priority="24">
      <formula>Q10&lt;0</formula>
    </cfRule>
  </conditionalFormatting>
  <conditionalFormatting sqref="J25:J38">
    <cfRule type="expression" dxfId="3887" priority="21">
      <formula>J25&gt;0</formula>
    </cfRule>
    <cfRule type="expression" dxfId="3886" priority="22">
      <formula>J25&lt;0</formula>
    </cfRule>
  </conditionalFormatting>
  <conditionalFormatting sqref="L25:L38">
    <cfRule type="expression" dxfId="3885" priority="17">
      <formula>L25&gt;0</formula>
    </cfRule>
    <cfRule type="expression" dxfId="3884" priority="18">
      <formula>L25&lt;0</formula>
    </cfRule>
  </conditionalFormatting>
  <conditionalFormatting sqref="F93:F114">
    <cfRule type="expression" dxfId="3883" priority="15">
      <formula>F93&gt;0</formula>
    </cfRule>
    <cfRule type="expression" dxfId="3882" priority="16">
      <formula>F93&lt;0</formula>
    </cfRule>
  </conditionalFormatting>
  <conditionalFormatting sqref="H93:H114">
    <cfRule type="expression" dxfId="3881" priority="13">
      <formula>H93&gt;0</formula>
    </cfRule>
    <cfRule type="expression" dxfId="3880" priority="14">
      <formula>H93&lt;0</formula>
    </cfRule>
  </conditionalFormatting>
  <conditionalFormatting sqref="J93:J106">
    <cfRule type="expression" dxfId="3879" priority="11">
      <formula>J93&gt;0</formula>
    </cfRule>
    <cfRule type="expression" dxfId="3878" priority="12">
      <formula>J93&lt;0</formula>
    </cfRule>
  </conditionalFormatting>
  <conditionalFormatting sqref="K93:K106">
    <cfRule type="expression" dxfId="3877" priority="9">
      <formula>K93&gt;0</formula>
    </cfRule>
    <cfRule type="expression" dxfId="3876" priority="10">
      <formula>K93&lt;0</formula>
    </cfRule>
  </conditionalFormatting>
  <conditionalFormatting sqref="L93:L106">
    <cfRule type="expression" dxfId="3875" priority="7">
      <formula>L93&gt;0</formula>
    </cfRule>
    <cfRule type="expression" dxfId="3874" priority="8">
      <formula>L93&lt;0</formula>
    </cfRule>
  </conditionalFormatting>
  <conditionalFormatting sqref="F25:F32">
    <cfRule type="expression" dxfId="3873" priority="5">
      <formula>F25&gt;0</formula>
    </cfRule>
    <cfRule type="expression" dxfId="3872" priority="6">
      <formula>F25&lt;0</formula>
    </cfRule>
  </conditionalFormatting>
  <conditionalFormatting sqref="H25:H32">
    <cfRule type="expression" dxfId="3871" priority="3">
      <formula>H25&gt;0</formula>
    </cfRule>
    <cfRule type="expression" dxfId="3870" priority="4">
      <formula>H25&lt;0</formula>
    </cfRule>
  </conditionalFormatting>
  <conditionalFormatting sqref="H60:H63 F60:F63">
    <cfRule type="expression" dxfId="3869" priority="1">
      <formula>F60&gt;0</formula>
    </cfRule>
    <cfRule type="expression" dxfId="3868"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67" priority="33">
      <formula>F54&gt;0</formula>
    </cfRule>
    <cfRule type="expression" dxfId="3866" priority="34">
      <formula>F54&lt;0</formula>
    </cfRule>
  </conditionalFormatting>
  <conditionalFormatting sqref="Q7">
    <cfRule type="expression" dxfId="3865" priority="31">
      <formula>Q7&gt;0</formula>
    </cfRule>
    <cfRule type="expression" dxfId="3864" priority="32">
      <formula>Q7&lt;0</formula>
    </cfRule>
  </conditionalFormatting>
  <conditionalFormatting sqref="Q8">
    <cfRule type="expression" dxfId="3863" priority="29">
      <formula>Q8&gt;0</formula>
    </cfRule>
    <cfRule type="expression" dxfId="3862" priority="30">
      <formula>Q8&lt;0</formula>
    </cfRule>
  </conditionalFormatting>
  <conditionalFormatting sqref="F31:F53">
    <cfRule type="expression" dxfId="3861" priority="27">
      <formula>F31&gt;0</formula>
    </cfRule>
    <cfRule type="expression" dxfId="3860" priority="28">
      <formula>F31&lt;0</formula>
    </cfRule>
  </conditionalFormatting>
  <conditionalFormatting sqref="H31:H53">
    <cfRule type="expression" dxfId="3859" priority="25">
      <formula>H31&gt;0</formula>
    </cfRule>
    <cfRule type="expression" dxfId="3858" priority="26">
      <formula>H31&lt;0</formula>
    </cfRule>
  </conditionalFormatting>
  <conditionalFormatting sqref="Q10">
    <cfRule type="expression" dxfId="3857" priority="23">
      <formula>Q10&gt;0</formula>
    </cfRule>
    <cfRule type="expression" dxfId="3856" priority="24">
      <formula>Q10&lt;0</formula>
    </cfRule>
  </conditionalFormatting>
  <conditionalFormatting sqref="J25:J38">
    <cfRule type="expression" dxfId="3855" priority="21">
      <formula>J25&gt;0</formula>
    </cfRule>
    <cfRule type="expression" dxfId="3854" priority="22">
      <formula>J25&lt;0</formula>
    </cfRule>
  </conditionalFormatting>
  <conditionalFormatting sqref="L25:L38">
    <cfRule type="expression" dxfId="3853" priority="17">
      <formula>L25&gt;0</formula>
    </cfRule>
    <cfRule type="expression" dxfId="3852" priority="18">
      <formula>L25&lt;0</formula>
    </cfRule>
  </conditionalFormatting>
  <conditionalFormatting sqref="F89:F110">
    <cfRule type="expression" dxfId="3851" priority="15">
      <formula>F89&gt;0</formula>
    </cfRule>
    <cfRule type="expression" dxfId="3850" priority="16">
      <formula>F89&lt;0</formula>
    </cfRule>
  </conditionalFormatting>
  <conditionalFormatting sqref="H89:H110">
    <cfRule type="expression" dxfId="3849" priority="13">
      <formula>H89&gt;0</formula>
    </cfRule>
    <cfRule type="expression" dxfId="3848" priority="14">
      <formula>H89&lt;0</formula>
    </cfRule>
  </conditionalFormatting>
  <conditionalFormatting sqref="J89:J102">
    <cfRule type="expression" dxfId="3847" priority="11">
      <formula>J89&gt;0</formula>
    </cfRule>
    <cfRule type="expression" dxfId="3846" priority="12">
      <formula>J89&lt;0</formula>
    </cfRule>
  </conditionalFormatting>
  <conditionalFormatting sqref="K89:K102">
    <cfRule type="expression" dxfId="3845" priority="9">
      <formula>K89&gt;0</formula>
    </cfRule>
    <cfRule type="expression" dxfId="3844" priority="10">
      <formula>K89&lt;0</formula>
    </cfRule>
  </conditionalFormatting>
  <conditionalFormatting sqref="L89:L102">
    <cfRule type="expression" dxfId="3843" priority="7">
      <formula>L89&gt;0</formula>
    </cfRule>
    <cfRule type="expression" dxfId="3842" priority="8">
      <formula>L89&lt;0</formula>
    </cfRule>
  </conditionalFormatting>
  <conditionalFormatting sqref="F25:F30">
    <cfRule type="expression" dxfId="3841" priority="5">
      <formula>F25&gt;0</formula>
    </cfRule>
    <cfRule type="expression" dxfId="3840" priority="6">
      <formula>F25&lt;0</formula>
    </cfRule>
  </conditionalFormatting>
  <conditionalFormatting sqref="H25:H30">
    <cfRule type="expression" dxfId="3839" priority="3">
      <formula>H25&gt;0</formula>
    </cfRule>
    <cfRule type="expression" dxfId="3838" priority="4">
      <formula>H25&lt;0</formula>
    </cfRule>
  </conditionalFormatting>
  <conditionalFormatting sqref="J45">
    <cfRule type="expression" dxfId="3837" priority="1">
      <formula>J45&gt;0</formula>
    </cfRule>
    <cfRule type="expression" dxfId="38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6" t="s">
        <v>78</v>
      </c>
      <c r="P42" s="886"/>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35" priority="35">
      <formula>N19&gt;0</formula>
    </cfRule>
    <cfRule type="expression" dxfId="383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33" priority="21">
      <formula>F25&gt;0</formula>
    </cfRule>
    <cfRule type="expression" dxfId="3832" priority="22">
      <formula>F25&lt;0</formula>
    </cfRule>
  </conditionalFormatting>
  <conditionalFormatting sqref="H25:H47">
    <cfRule type="expression" dxfId="3831" priority="19">
      <formula>H25&gt;0</formula>
    </cfRule>
    <cfRule type="expression" dxfId="3830" priority="20">
      <formula>H25&lt;0</formula>
    </cfRule>
  </conditionalFormatting>
  <conditionalFormatting sqref="I25:I27">
    <cfRule type="expression" dxfId="3829" priority="15">
      <formula>I25&gt;0</formula>
    </cfRule>
    <cfRule type="expression" dxfId="3828" priority="16">
      <formula>I25&lt;0</formula>
    </cfRule>
  </conditionalFormatting>
  <conditionalFormatting sqref="Q7">
    <cfRule type="expression" dxfId="3827" priority="5">
      <formula>Q7&gt;0</formula>
    </cfRule>
    <cfRule type="expression" dxfId="3826" priority="6">
      <formula>Q7&lt;0</formula>
    </cfRule>
  </conditionalFormatting>
  <conditionalFormatting sqref="Q8">
    <cfRule type="expression" dxfId="3825" priority="3">
      <formula>Q8&gt;0</formula>
    </cfRule>
    <cfRule type="expression" dxfId="382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6" t="s">
        <v>78</v>
      </c>
      <c r="P40" s="886"/>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3" priority="9">
      <formula>F36&gt;0</formula>
    </cfRule>
    <cfRule type="expression" dxfId="3822" priority="10">
      <formula>F36&lt;0</formula>
    </cfRule>
  </conditionalFormatting>
  <conditionalFormatting sqref="F25:F35">
    <cfRule type="expression" dxfId="3821" priority="7">
      <formula>F25&gt;0</formula>
    </cfRule>
    <cfRule type="expression" dxfId="3820" priority="8">
      <formula>F25&lt;0</formula>
    </cfRule>
  </conditionalFormatting>
  <conditionalFormatting sqref="H25:H35">
    <cfRule type="expression" dxfId="3819" priority="5">
      <formula>H25&gt;0</formula>
    </cfRule>
    <cfRule type="expression" dxfId="3818" priority="6">
      <formula>H25&lt;0</formula>
    </cfRule>
  </conditionalFormatting>
  <conditionalFormatting sqref="Q7">
    <cfRule type="expression" dxfId="3817" priority="3">
      <formula>Q7&gt;0</formula>
    </cfRule>
    <cfRule type="expression" dxfId="3816" priority="4">
      <formula>Q7&lt;0</formula>
    </cfRule>
  </conditionalFormatting>
  <conditionalFormatting sqref="Q8">
    <cfRule type="expression" dxfId="3815" priority="1">
      <formula>Q8&gt;0</formula>
    </cfRule>
    <cfRule type="expression" dxfId="381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6" t="s">
        <v>78</v>
      </c>
      <c r="P40" s="886"/>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3" priority="37">
      <formula>F25&gt;0</formula>
    </cfRule>
    <cfRule type="expression" dxfId="3812" priority="38">
      <formula>F25&lt;0</formula>
    </cfRule>
  </conditionalFormatting>
  <conditionalFormatting sqref="Q7">
    <cfRule type="expression" dxfId="3811" priority="35">
      <formula>Q7&gt;0</formula>
    </cfRule>
    <cfRule type="expression" dxfId="3810" priority="36">
      <formula>Q7&lt;0</formula>
    </cfRule>
  </conditionalFormatting>
  <conditionalFormatting sqref="Q8">
    <cfRule type="expression" dxfId="3809" priority="33">
      <formula>Q8&gt;0</formula>
    </cfRule>
    <cfRule type="expression" dxfId="3808" priority="34">
      <formula>Q8&lt;0</formula>
    </cfRule>
  </conditionalFormatting>
  <conditionalFormatting sqref="F44:F46">
    <cfRule type="expression" dxfId="3807" priority="31">
      <formula>F44&gt;0</formula>
    </cfRule>
    <cfRule type="expression" dxfId="3806" priority="32">
      <formula>F44&lt;0</formula>
    </cfRule>
  </conditionalFormatting>
  <conditionalFormatting sqref="H44:H46">
    <cfRule type="expression" dxfId="3805" priority="29">
      <formula>H44&gt;0</formula>
    </cfRule>
    <cfRule type="expression" dxfId="3804" priority="30">
      <formula>H44&lt;0</formula>
    </cfRule>
  </conditionalFormatting>
  <conditionalFormatting sqref="F89:F110">
    <cfRule type="expression" dxfId="3803" priority="27">
      <formula>F89&gt;0</formula>
    </cfRule>
    <cfRule type="expression" dxfId="3802" priority="28">
      <formula>F89&lt;0</formula>
    </cfRule>
  </conditionalFormatting>
  <conditionalFormatting sqref="H89:H110">
    <cfRule type="expression" dxfId="3801" priority="25">
      <formula>H89&gt;0</formula>
    </cfRule>
    <cfRule type="expression" dxfId="3800" priority="26">
      <formula>H89&lt;0</formula>
    </cfRule>
  </conditionalFormatting>
  <conditionalFormatting sqref="Q10">
    <cfRule type="expression" dxfId="3799" priority="23">
      <formula>Q10&gt;0</formula>
    </cfRule>
    <cfRule type="expression" dxfId="3798" priority="24">
      <formula>Q10&lt;0</formula>
    </cfRule>
  </conditionalFormatting>
  <conditionalFormatting sqref="J25:J38">
    <cfRule type="expression" dxfId="3797" priority="21">
      <formula>J25&gt;0</formula>
    </cfRule>
    <cfRule type="expression" dxfId="3796" priority="22">
      <formula>J25&lt;0</formula>
    </cfRule>
  </conditionalFormatting>
  <conditionalFormatting sqref="K25:K38">
    <cfRule type="expression" dxfId="3795" priority="19">
      <formula>K25&gt;0</formula>
    </cfRule>
    <cfRule type="expression" dxfId="3794" priority="20">
      <formula>K25&lt;0</formula>
    </cfRule>
  </conditionalFormatting>
  <conditionalFormatting sqref="L25:L38">
    <cfRule type="expression" dxfId="3793" priority="17">
      <formula>L25&gt;0</formula>
    </cfRule>
    <cfRule type="expression" dxfId="3792" priority="18">
      <formula>L25&lt;0</formula>
    </cfRule>
  </conditionalFormatting>
  <conditionalFormatting sqref="J40">
    <cfRule type="expression" dxfId="3791" priority="15">
      <formula>J40&gt;0</formula>
    </cfRule>
    <cfRule type="expression" dxfId="3790" priority="16">
      <formula>J40&lt;0</formula>
    </cfRule>
  </conditionalFormatting>
  <conditionalFormatting sqref="L39">
    <cfRule type="expression" dxfId="3789" priority="11">
      <formula>L39&gt;0</formula>
    </cfRule>
    <cfRule type="expression" dxfId="3788" priority="12">
      <formula>L39&lt;0</formula>
    </cfRule>
  </conditionalFormatting>
  <conditionalFormatting sqref="F39">
    <cfRule type="expression" dxfId="3787" priority="9">
      <formula>F39&gt;0</formula>
    </cfRule>
    <cfRule type="expression" dxfId="3786" priority="10">
      <formula>F39&lt;0</formula>
    </cfRule>
  </conditionalFormatting>
  <conditionalFormatting sqref="H39">
    <cfRule type="expression" dxfId="3785" priority="7">
      <formula>H39&gt;0</formula>
    </cfRule>
    <cfRule type="expression" dxfId="3784" priority="8">
      <formula>H39&lt;0</formula>
    </cfRule>
  </conditionalFormatting>
  <conditionalFormatting sqref="J41">
    <cfRule type="expression" dxfId="3783" priority="5">
      <formula>J41&gt;0</formula>
    </cfRule>
    <cfRule type="expression" dxfId="3782" priority="6">
      <formula>J41&lt;0</formula>
    </cfRule>
  </conditionalFormatting>
  <conditionalFormatting sqref="J43">
    <cfRule type="expression" dxfId="3781" priority="3">
      <formula>J43&gt;0</formula>
    </cfRule>
    <cfRule type="expression" dxfId="3780" priority="4">
      <formula>J43&lt;0</formula>
    </cfRule>
  </conditionalFormatting>
  <conditionalFormatting sqref="J44">
    <cfRule type="expression" dxfId="3779" priority="1">
      <formula>J44&gt;0</formula>
    </cfRule>
    <cfRule type="expression" dxfId="377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6" t="s">
        <v>78</v>
      </c>
      <c r="Q39" s="886"/>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7" priority="31">
      <formula>F29&gt;0</formula>
    </cfRule>
    <cfRule type="expression" dxfId="3776" priority="32">
      <formula>F29&lt;0</formula>
    </cfRule>
  </conditionalFormatting>
  <conditionalFormatting sqref="F29 F31:F35">
    <cfRule type="expression" dxfId="3775" priority="33">
      <formula>F29&gt;0</formula>
    </cfRule>
    <cfRule type="expression" dxfId="3774" priority="34">
      <formula>F29&lt;0</formula>
    </cfRule>
  </conditionalFormatting>
  <conditionalFormatting sqref="H29 H31:H35">
    <cfRule type="expression" dxfId="3773" priority="29">
      <formula>H29&gt;0</formula>
    </cfRule>
    <cfRule type="expression" dxfId="3772" priority="30">
      <formula>H29&lt;0</formula>
    </cfRule>
  </conditionalFormatting>
  <conditionalFormatting sqref="F21:F28">
    <cfRule type="expression" dxfId="3771" priority="27">
      <formula>F21&gt;0</formula>
    </cfRule>
    <cfRule type="expression" dxfId="3770" priority="28">
      <formula>F21&lt;0</formula>
    </cfRule>
  </conditionalFormatting>
  <conditionalFormatting sqref="H21:H28">
    <cfRule type="expression" dxfId="3769" priority="25">
      <formula>H21&gt;0</formula>
    </cfRule>
    <cfRule type="expression" dxfId="3768" priority="26">
      <formula>H21&lt;0</formula>
    </cfRule>
  </conditionalFormatting>
  <conditionalFormatting sqref="Q8">
    <cfRule type="expression" dxfId="3767" priority="21">
      <formula>Q8&gt;0</formula>
    </cfRule>
    <cfRule type="expression" dxfId="3766" priority="22">
      <formula>Q8&lt;0</formula>
    </cfRule>
  </conditionalFormatting>
  <conditionalFormatting sqref="Q7">
    <cfRule type="expression" dxfId="3765" priority="23">
      <formula>Q7&gt;0</formula>
    </cfRule>
    <cfRule type="expression" dxfId="3764" priority="24">
      <formula>Q7&lt;0</formula>
    </cfRule>
  </conditionalFormatting>
  <conditionalFormatting sqref="F30">
    <cfRule type="expression" dxfId="3763" priority="19">
      <formula>F30&gt;0</formula>
    </cfRule>
    <cfRule type="expression" dxfId="3762" priority="20">
      <formula>F30&lt;0</formula>
    </cfRule>
  </conditionalFormatting>
  <conditionalFormatting sqref="H30">
    <cfRule type="expression" dxfId="3761" priority="17">
      <formula>H30&gt;0</formula>
    </cfRule>
    <cfRule type="expression" dxfId="3760" priority="18">
      <formula>H30&lt;0</formula>
    </cfRule>
  </conditionalFormatting>
  <conditionalFormatting sqref="F68 F70:F74">
    <cfRule type="expression" dxfId="3759" priority="13">
      <formula>F68&gt;0</formula>
    </cfRule>
    <cfRule type="expression" dxfId="3758" priority="14">
      <formula>F68&lt;0</formula>
    </cfRule>
  </conditionalFormatting>
  <conditionalFormatting sqref="F68 F70:F74">
    <cfRule type="expression" dxfId="3757" priority="15">
      <formula>F68&gt;0</formula>
    </cfRule>
    <cfRule type="expression" dxfId="3756" priority="16">
      <formula>F68&lt;0</formula>
    </cfRule>
  </conditionalFormatting>
  <conditionalFormatting sqref="H68 H70:H74">
    <cfRule type="expression" dxfId="3755" priority="11">
      <formula>H68&gt;0</formula>
    </cfRule>
    <cfRule type="expression" dxfId="3754" priority="12">
      <formula>H68&lt;0</formula>
    </cfRule>
  </conditionalFormatting>
  <conditionalFormatting sqref="F60:F67">
    <cfRule type="expression" dxfId="3753" priority="9">
      <formula>F60&gt;0</formula>
    </cfRule>
    <cfRule type="expression" dxfId="3752" priority="10">
      <formula>F60&lt;0</formula>
    </cfRule>
  </conditionalFormatting>
  <conditionalFormatting sqref="H60:H67">
    <cfRule type="expression" dxfId="3751" priority="7">
      <formula>H60&gt;0</formula>
    </cfRule>
    <cfRule type="expression" dxfId="3750" priority="8">
      <formula>H60&lt;0</formula>
    </cfRule>
  </conditionalFormatting>
  <conditionalFormatting sqref="F69">
    <cfRule type="expression" dxfId="3749" priority="5">
      <formula>F69&gt;0</formula>
    </cfRule>
    <cfRule type="expression" dxfId="3748" priority="6">
      <formula>F69&lt;0</formula>
    </cfRule>
  </conditionalFormatting>
  <conditionalFormatting sqref="H69">
    <cfRule type="expression" dxfId="3747" priority="3">
      <formula>H69&gt;0</formula>
    </cfRule>
    <cfRule type="expression" dxfId="3746" priority="4">
      <formula>H69&lt;0</formula>
    </cfRule>
  </conditionalFormatting>
  <conditionalFormatting sqref="Q10">
    <cfRule type="expression" dxfId="3745" priority="1">
      <formula>Q10&gt;0</formula>
    </cfRule>
    <cfRule type="expression" dxfId="374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6" t="s">
        <v>78</v>
      </c>
      <c r="P40" s="886"/>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3" priority="11">
      <formula>F33&gt;0</formula>
    </cfRule>
    <cfRule type="expression" dxfId="3742" priority="12">
      <formula>F33&lt;0</formula>
    </cfRule>
  </conditionalFormatting>
  <conditionalFormatting sqref="Q7">
    <cfRule type="expression" dxfId="3741" priority="9">
      <formula>Q7&gt;0</formula>
    </cfRule>
    <cfRule type="expression" dxfId="3740" priority="10">
      <formula>Q7&lt;0</formula>
    </cfRule>
  </conditionalFormatting>
  <conditionalFormatting sqref="Q8">
    <cfRule type="expression" dxfId="3739" priority="7">
      <formula>Q8&gt;0</formula>
    </cfRule>
    <cfRule type="expression" dxfId="3738" priority="8">
      <formula>Q8&lt;0</formula>
    </cfRule>
  </conditionalFormatting>
  <conditionalFormatting sqref="F25:F32">
    <cfRule type="expression" dxfId="3737" priority="5">
      <formula>F25&gt;0</formula>
    </cfRule>
    <cfRule type="expression" dxfId="3736" priority="6">
      <formula>F25&lt;0</formula>
    </cfRule>
  </conditionalFormatting>
  <conditionalFormatting sqref="H25:H32">
    <cfRule type="expression" dxfId="3735" priority="3">
      <formula>H25&gt;0</formula>
    </cfRule>
    <cfRule type="expression" dxfId="3734" priority="4">
      <formula>H25&lt;0</formula>
    </cfRule>
  </conditionalFormatting>
  <conditionalFormatting sqref="Q10">
    <cfRule type="expression" dxfId="3733" priority="1">
      <formula>Q10&gt;0</formula>
    </cfRule>
    <cfRule type="expression" dxfId="373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6" t="s">
        <v>78</v>
      </c>
      <c r="P15" s="886"/>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1" priority="75">
      <formula>F32&gt;0</formula>
    </cfRule>
    <cfRule type="expression" dxfId="3730" priority="76">
      <formula>F32&lt;0</formula>
    </cfRule>
  </conditionalFormatting>
  <conditionalFormatting sqref="Q7">
    <cfRule type="expression" dxfId="3729" priority="73">
      <formula>Q7&gt;0</formula>
    </cfRule>
    <cfRule type="expression" dxfId="3728" priority="74">
      <formula>Q7&lt;0</formula>
    </cfRule>
  </conditionalFormatting>
  <conditionalFormatting sqref="Q8">
    <cfRule type="expression" dxfId="3727" priority="71">
      <formula>Q8&gt;0</formula>
    </cfRule>
    <cfRule type="expression" dxfId="372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5" priority="63">
      <formula>M58&gt;0</formula>
    </cfRule>
    <cfRule type="expression" dxfId="3724" priority="64">
      <formula>M58&lt;0</formula>
    </cfRule>
  </conditionalFormatting>
  <conditionalFormatting sqref="Q10">
    <cfRule type="expression" dxfId="3723" priority="61">
      <formula>Q10&gt;0</formula>
    </cfRule>
    <cfRule type="expression" dxfId="3722" priority="62">
      <formula>Q10&lt;0</formula>
    </cfRule>
  </conditionalFormatting>
  <conditionalFormatting sqref="F29:F31">
    <cfRule type="expression" dxfId="3721" priority="59">
      <formula>F29&gt;0</formula>
    </cfRule>
    <cfRule type="expression" dxfId="3720" priority="60">
      <formula>F29&lt;0</formula>
    </cfRule>
  </conditionalFormatting>
  <conditionalFormatting sqref="H29:H31">
    <cfRule type="expression" dxfId="3719" priority="57">
      <formula>H29&gt;0</formula>
    </cfRule>
    <cfRule type="expression" dxfId="3718" priority="58">
      <formula>H29&lt;0</formula>
    </cfRule>
  </conditionalFormatting>
  <conditionalFormatting sqref="F83:F94">
    <cfRule type="expression" dxfId="3717" priority="55">
      <formula>F83&gt;0</formula>
    </cfRule>
    <cfRule type="expression" dxfId="3716" priority="56">
      <formula>F83&lt;0</formula>
    </cfRule>
  </conditionalFormatting>
  <conditionalFormatting sqref="H83:H94">
    <cfRule type="expression" dxfId="3715" priority="53">
      <formula>H83&gt;0</formula>
    </cfRule>
    <cfRule type="expression" dxfId="3714" priority="54">
      <formula>H83&lt;0</formula>
    </cfRule>
  </conditionalFormatting>
  <conditionalFormatting sqref="J41">
    <cfRule type="expression" dxfId="3713" priority="51">
      <formula>J41&gt;0</formula>
    </cfRule>
    <cfRule type="expression" dxfId="3712" priority="52">
      <formula>J41&lt;0</formula>
    </cfRule>
  </conditionalFormatting>
  <conditionalFormatting sqref="J39:J47">
    <cfRule type="expression" dxfId="3711" priority="49">
      <formula>J39&gt;0</formula>
    </cfRule>
    <cfRule type="expression" dxfId="3710" priority="50">
      <formula>J39&lt;0</formula>
    </cfRule>
  </conditionalFormatting>
  <conditionalFormatting sqref="F48:F51 H48:H51">
    <cfRule type="expression" dxfId="3709" priority="47">
      <formula>F48&gt;0</formula>
    </cfRule>
    <cfRule type="expression" dxfId="3708" priority="48">
      <formula>F48&lt;0</formula>
    </cfRule>
  </conditionalFormatting>
  <conditionalFormatting sqref="J48:J57">
    <cfRule type="expression" dxfId="3707" priority="45">
      <formula>J48&gt;0</formula>
    </cfRule>
    <cfRule type="expression" dxfId="3706" priority="46">
      <formula>J48&lt;0</formula>
    </cfRule>
  </conditionalFormatting>
  <conditionalFormatting sqref="K45:K52">
    <cfRule type="expression" dxfId="3705" priority="43">
      <formula>K45&gt;0</formula>
    </cfRule>
    <cfRule type="expression" dxfId="3704" priority="44">
      <formula>K45&lt;0</formula>
    </cfRule>
  </conditionalFormatting>
  <conditionalFormatting sqref="K45:K52">
    <cfRule type="expression" dxfId="3703" priority="41">
      <formula>K45&gt;0</formula>
    </cfRule>
    <cfRule type="expression" dxfId="3702" priority="42">
      <formula>K45&lt;0</formula>
    </cfRule>
  </conditionalFormatting>
  <conditionalFormatting sqref="F102:F118 H102:H118 H120:H128 F120:F128">
    <cfRule type="expression" dxfId="3701" priority="37">
      <formula>F102&gt;0</formula>
    </cfRule>
    <cfRule type="expression" dxfId="3700" priority="38">
      <formula>F102&lt;0</formula>
    </cfRule>
  </conditionalFormatting>
  <conditionalFormatting sqref="F96:F101">
    <cfRule type="expression" dxfId="3699" priority="35">
      <formula>F96&gt;0</formula>
    </cfRule>
    <cfRule type="expression" dxfId="3698" priority="36">
      <formula>F96&lt;0</formula>
    </cfRule>
  </conditionalFormatting>
  <conditionalFormatting sqref="H96:H101">
    <cfRule type="expression" dxfId="3697" priority="33">
      <formula>H96&gt;0</formula>
    </cfRule>
    <cfRule type="expression" dxfId="3696" priority="34">
      <formula>H96&lt;0</formula>
    </cfRule>
  </conditionalFormatting>
  <conditionalFormatting sqref="J112">
    <cfRule type="expression" dxfId="3695" priority="31">
      <formula>J112&gt;0</formula>
    </cfRule>
    <cfRule type="expression" dxfId="3694" priority="32">
      <formula>J112&lt;0</formula>
    </cfRule>
  </conditionalFormatting>
  <conditionalFormatting sqref="J110:J118 J120">
    <cfRule type="expression" dxfId="3693" priority="29">
      <formula>J110&gt;0</formula>
    </cfRule>
    <cfRule type="expression" dxfId="3692" priority="30">
      <formula>J110&lt;0</formula>
    </cfRule>
  </conditionalFormatting>
  <conditionalFormatting sqref="F119 H119">
    <cfRule type="expression" dxfId="3691" priority="27">
      <formula>F119&gt;0</formula>
    </cfRule>
    <cfRule type="expression" dxfId="3690" priority="28">
      <formula>F119&lt;0</formula>
    </cfRule>
  </conditionalFormatting>
  <conditionalFormatting sqref="J119">
    <cfRule type="expression" dxfId="3689" priority="25">
      <formula>J119&gt;0</formula>
    </cfRule>
    <cfRule type="expression" dxfId="3688" priority="26">
      <formula>J119&lt;0</formula>
    </cfRule>
  </conditionalFormatting>
  <conditionalFormatting sqref="K112:K123">
    <cfRule type="expression" dxfId="3687" priority="23">
      <formula>K112&gt;0</formula>
    </cfRule>
    <cfRule type="expression" dxfId="3686" priority="24">
      <formula>K112&lt;0</formula>
    </cfRule>
  </conditionalFormatting>
  <conditionalFormatting sqref="K110:K123">
    <cfRule type="expression" dxfId="3685" priority="21">
      <formula>K110&gt;0</formula>
    </cfRule>
    <cfRule type="expression" dxfId="3684" priority="22">
      <formula>K110&lt;0</formula>
    </cfRule>
  </conditionalFormatting>
  <conditionalFormatting sqref="J121">
    <cfRule type="expression" dxfId="3683" priority="19">
      <formula>J121&gt;0</formula>
    </cfRule>
    <cfRule type="expression" dxfId="3682" priority="20">
      <formula>J121&lt;0</formula>
    </cfRule>
  </conditionalFormatting>
  <conditionalFormatting sqref="F25:F28">
    <cfRule type="expression" dxfId="3681" priority="17">
      <formula>F25&gt;0</formula>
    </cfRule>
    <cfRule type="expression" dxfId="3680" priority="18">
      <formula>F25&lt;0</formula>
    </cfRule>
  </conditionalFormatting>
  <conditionalFormatting sqref="H25:H28">
    <cfRule type="expression" dxfId="3679" priority="15">
      <formula>H25&gt;0</formula>
    </cfRule>
    <cfRule type="expression" dxfId="3678" priority="16">
      <formula>H25&lt;0</formula>
    </cfRule>
  </conditionalFormatting>
  <conditionalFormatting sqref="J27:J29">
    <cfRule type="expression" dxfId="3677" priority="13">
      <formula>J27&gt;0</formula>
    </cfRule>
    <cfRule type="expression" dxfId="3676" priority="14">
      <formula>J27&lt;0</formula>
    </cfRule>
  </conditionalFormatting>
  <conditionalFormatting sqref="J30:J31">
    <cfRule type="expression" dxfId="3675" priority="11">
      <formula>J30&gt;0</formula>
    </cfRule>
    <cfRule type="expression" dxfId="3674" priority="12">
      <formula>J30&lt;0</formula>
    </cfRule>
  </conditionalFormatting>
  <conditionalFormatting sqref="J33">
    <cfRule type="expression" dxfId="3673" priority="9">
      <formula>J33&gt;0</formula>
    </cfRule>
    <cfRule type="expression" dxfId="3672" priority="10">
      <formula>J33&lt;0</formula>
    </cfRule>
  </conditionalFormatting>
  <conditionalFormatting sqref="J34">
    <cfRule type="expression" dxfId="3671" priority="7">
      <formula>J34&gt;0</formula>
    </cfRule>
    <cfRule type="expression" dxfId="3670" priority="8">
      <formula>J34&lt;0</formula>
    </cfRule>
  </conditionalFormatting>
  <conditionalFormatting sqref="J35:J43">
    <cfRule type="expression" dxfId="3669" priority="5">
      <formula>J35&gt;0</formula>
    </cfRule>
    <cfRule type="expression" dxfId="366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7" priority="1">
      <formula>Q9&gt;0</formula>
    </cfRule>
    <cfRule type="expression" dxfId="366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6" t="s">
        <v>78</v>
      </c>
      <c r="P40" s="886"/>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5" priority="15">
      <formula>F39&gt;0</formula>
    </cfRule>
    <cfRule type="expression" dxfId="3664" priority="16">
      <formula>F39&lt;0</formula>
    </cfRule>
  </conditionalFormatting>
  <conditionalFormatting sqref="Q7">
    <cfRule type="expression" dxfId="3663" priority="13">
      <formula>Q7&gt;0</formula>
    </cfRule>
    <cfRule type="expression" dxfId="3662" priority="14">
      <formula>Q7&lt;0</formula>
    </cfRule>
  </conditionalFormatting>
  <conditionalFormatting sqref="Q8">
    <cfRule type="expression" dxfId="3661" priority="11">
      <formula>Q8&gt;0</formula>
    </cfRule>
    <cfRule type="expression" dxfId="3660" priority="12">
      <formula>Q8&lt;0</formula>
    </cfRule>
  </conditionalFormatting>
  <conditionalFormatting sqref="F25:F38">
    <cfRule type="expression" dxfId="3659" priority="9">
      <formula>F25&gt;0</formula>
    </cfRule>
    <cfRule type="expression" dxfId="3658" priority="10">
      <formula>F25&lt;0</formula>
    </cfRule>
  </conditionalFormatting>
  <conditionalFormatting sqref="H25:H38">
    <cfRule type="expression" dxfId="3657" priority="7">
      <formula>H25&gt;0</formula>
    </cfRule>
    <cfRule type="expression" dxfId="3656" priority="8">
      <formula>H25&lt;0</formula>
    </cfRule>
  </conditionalFormatting>
  <conditionalFormatting sqref="M55">
    <cfRule type="expression" dxfId="3655" priority="3">
      <formula>M55&gt;0</formula>
    </cfRule>
    <cfRule type="expression" dxfId="3654" priority="4">
      <formula>M55&lt;0</formula>
    </cfRule>
  </conditionalFormatting>
  <conditionalFormatting sqref="Q10">
    <cfRule type="expression" dxfId="3653" priority="1">
      <formula>Q10&gt;0</formula>
    </cfRule>
    <cfRule type="expression" dxfId="36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1" priority="27">
      <formula>F27&gt;0</formula>
    </cfRule>
    <cfRule type="expression" dxfId="3650" priority="28">
      <formula>F27&lt;0</formula>
    </cfRule>
  </conditionalFormatting>
  <conditionalFormatting sqref="Q8">
    <cfRule type="expression" dxfId="3649" priority="15">
      <formula>Q8&gt;0</formula>
    </cfRule>
    <cfRule type="expression" dxfId="3648" priority="16">
      <formula>Q8&lt;0</formula>
    </cfRule>
  </conditionalFormatting>
  <conditionalFormatting sqref="Q7">
    <cfRule type="expression" dxfId="3647" priority="17">
      <formula>Q7&gt;0</formula>
    </cfRule>
    <cfRule type="expression" dxfId="3646" priority="18">
      <formula>Q7&lt;0</formula>
    </cfRule>
  </conditionalFormatting>
  <conditionalFormatting sqref="F37:F38">
    <cfRule type="expression" dxfId="3645" priority="13">
      <formula>F37&gt;0</formula>
    </cfRule>
    <cfRule type="expression" dxfId="3644" priority="14">
      <formula>F37&lt;0</formula>
    </cfRule>
  </conditionalFormatting>
  <conditionalFormatting sqref="H37:H38">
    <cfRule type="expression" dxfId="3643" priority="11">
      <formula>H37&gt;0</formula>
    </cfRule>
    <cfRule type="expression" dxfId="3642" priority="12">
      <formula>H37&lt;0</formula>
    </cfRule>
  </conditionalFormatting>
  <conditionalFormatting sqref="F23:F26 H23:H26">
    <cfRule type="expression" dxfId="3641" priority="9">
      <formula>F23&gt;0</formula>
    </cfRule>
    <cfRule type="expression" dxfId="3640" priority="10">
      <formula>F23&lt;0</formula>
    </cfRule>
  </conditionalFormatting>
  <conditionalFormatting sqref="Q10">
    <cfRule type="expression" dxfId="3639" priority="3">
      <formula>Q10&gt;0</formula>
    </cfRule>
    <cfRule type="expression" dxfId="3638" priority="4">
      <formula>Q10&lt;0</formula>
    </cfRule>
  </conditionalFormatting>
  <conditionalFormatting sqref="F22 H22">
    <cfRule type="expression" dxfId="3637" priority="1">
      <formula>F22&gt;0</formula>
    </cfRule>
    <cfRule type="expression" dxfId="3636" priority="2">
      <formula>F22&lt;0</formula>
    </cfRule>
  </conditionalFormatting>
  <conditionalFormatting sqref="M41">
    <cfRule type="expression" dxfId="3635" priority="5">
      <formula>M41&gt;0</formula>
    </cfRule>
    <cfRule type="expression" dxfId="363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6" t="s">
        <v>78</v>
      </c>
      <c r="P40" s="886"/>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3" priority="29">
      <formula>F25&gt;0</formula>
    </cfRule>
    <cfRule type="expression" dxfId="3632" priority="30">
      <formula>F25&lt;0</formula>
    </cfRule>
  </conditionalFormatting>
  <conditionalFormatting sqref="Q7">
    <cfRule type="expression" dxfId="3631" priority="27">
      <formula>Q7&gt;0</formula>
    </cfRule>
    <cfRule type="expression" dxfId="3630" priority="28">
      <formula>Q7&lt;0</formula>
    </cfRule>
  </conditionalFormatting>
  <conditionalFormatting sqref="Q8">
    <cfRule type="expression" dxfId="3629" priority="25">
      <formula>Q8&gt;0</formula>
    </cfRule>
    <cfRule type="expression" dxfId="3628" priority="26">
      <formula>Q8&lt;0</formula>
    </cfRule>
  </conditionalFormatting>
  <conditionalFormatting sqref="Q10">
    <cfRule type="expression" dxfId="3627" priority="13">
      <formula>Q10&gt;0</formula>
    </cfRule>
    <cfRule type="expression" dxfId="3626" priority="14">
      <formula>Q10&lt;0</formula>
    </cfRule>
  </conditionalFormatting>
  <conditionalFormatting sqref="M46">
    <cfRule type="expression" dxfId="3625" priority="11">
      <formula>M46&gt;0</formula>
    </cfRule>
    <cfRule type="expression" dxfId="3624" priority="12">
      <formula>M46&lt;0</formula>
    </cfRule>
  </conditionalFormatting>
  <conditionalFormatting sqref="F80:F88 H80:H88">
    <cfRule type="expression" dxfId="3623" priority="9">
      <formula>F80&gt;0</formula>
    </cfRule>
    <cfRule type="expression" dxfId="3622" priority="10">
      <formula>F80&lt;0</formula>
    </cfRule>
  </conditionalFormatting>
  <conditionalFormatting sqref="F75:F79">
    <cfRule type="expression" dxfId="3621" priority="7">
      <formula>F75&gt;0</formula>
    </cfRule>
    <cfRule type="expression" dxfId="3620" priority="8">
      <formula>F75&lt;0</formula>
    </cfRule>
  </conditionalFormatting>
  <conditionalFormatting sqref="H75:H79">
    <cfRule type="expression" dxfId="3619" priority="5">
      <formula>H75&gt;0</formula>
    </cfRule>
    <cfRule type="expression" dxfId="3618" priority="6">
      <formula>H75&lt;0</formula>
    </cfRule>
  </conditionalFormatting>
  <conditionalFormatting sqref="F71:F74">
    <cfRule type="expression" dxfId="3617" priority="3">
      <formula>F71&gt;0</formula>
    </cfRule>
    <cfRule type="expression" dxfId="3616" priority="4">
      <formula>F71&lt;0</formula>
    </cfRule>
  </conditionalFormatting>
  <conditionalFormatting sqref="H71:H74">
    <cfRule type="expression" dxfId="3615" priority="1">
      <formula>H71&gt;0</formula>
    </cfRule>
    <cfRule type="expression" dxfId="361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3" priority="35">
      <formula>F47&gt;0</formula>
    </cfRule>
    <cfRule type="expression" dxfId="3612" priority="36">
      <formula>F47&lt;0</formula>
    </cfRule>
  </conditionalFormatting>
  <conditionalFormatting sqref="Q7">
    <cfRule type="expression" dxfId="3611" priority="33">
      <formula>Q7&gt;0</formula>
    </cfRule>
    <cfRule type="expression" dxfId="3610" priority="34">
      <formula>Q7&lt;0</formula>
    </cfRule>
  </conditionalFormatting>
  <conditionalFormatting sqref="Q8">
    <cfRule type="expression" dxfId="3609" priority="31">
      <formula>Q8&gt;0</formula>
    </cfRule>
    <cfRule type="expression" dxfId="3608" priority="32">
      <formula>Q8&lt;0</formula>
    </cfRule>
  </conditionalFormatting>
  <conditionalFormatting sqref="F30:F46">
    <cfRule type="expression" dxfId="3607" priority="29">
      <formula>F30&gt;0</formula>
    </cfRule>
    <cfRule type="expression" dxfId="3606" priority="30">
      <formula>F30&lt;0</formula>
    </cfRule>
  </conditionalFormatting>
  <conditionalFormatting sqref="H30:H46">
    <cfRule type="expression" dxfId="3605" priority="27">
      <formula>H30&gt;0</formula>
    </cfRule>
    <cfRule type="expression" dxfId="3604" priority="28">
      <formula>H30&lt;0</formula>
    </cfRule>
  </conditionalFormatting>
  <conditionalFormatting sqref="Q10">
    <cfRule type="expression" dxfId="3603" priority="25">
      <formula>Q10&gt;0</formula>
    </cfRule>
    <cfRule type="expression" dxfId="3602" priority="26">
      <formula>Q10&lt;0</formula>
    </cfRule>
  </conditionalFormatting>
  <conditionalFormatting sqref="J25:J38">
    <cfRule type="expression" dxfId="3601" priority="23">
      <formula>J25&gt;0</formula>
    </cfRule>
    <cfRule type="expression" dxfId="3600" priority="24">
      <formula>J25&lt;0</formula>
    </cfRule>
  </conditionalFormatting>
  <conditionalFormatting sqref="K25:K38">
    <cfRule type="expression" dxfId="3599" priority="21">
      <formula>K25&gt;0</formula>
    </cfRule>
    <cfRule type="expression" dxfId="3598" priority="22">
      <formula>K25&lt;0</formula>
    </cfRule>
  </conditionalFormatting>
  <conditionalFormatting sqref="L25 L38">
    <cfRule type="expression" dxfId="3597" priority="19">
      <formula>L25&gt;0</formula>
    </cfRule>
    <cfRule type="expression" dxfId="3596" priority="20">
      <formula>L25&lt;0</formula>
    </cfRule>
  </conditionalFormatting>
  <conditionalFormatting sqref="F89:F110">
    <cfRule type="expression" dxfId="3595" priority="17">
      <formula>F89&gt;0</formula>
    </cfRule>
    <cfRule type="expression" dxfId="3594" priority="18">
      <formula>F89&lt;0</formula>
    </cfRule>
  </conditionalFormatting>
  <conditionalFormatting sqref="H89:H110">
    <cfRule type="expression" dxfId="3593" priority="15">
      <formula>H89&gt;0</formula>
    </cfRule>
    <cfRule type="expression" dxfId="3592" priority="16">
      <formula>H89&lt;0</formula>
    </cfRule>
  </conditionalFormatting>
  <conditionalFormatting sqref="J89:J102">
    <cfRule type="expression" dxfId="3591" priority="13">
      <formula>J89&gt;0</formula>
    </cfRule>
    <cfRule type="expression" dxfId="3590" priority="14">
      <formula>J89&lt;0</formula>
    </cfRule>
  </conditionalFormatting>
  <conditionalFormatting sqref="K89:K102">
    <cfRule type="expression" dxfId="3589" priority="11">
      <formula>K89&gt;0</formula>
    </cfRule>
    <cfRule type="expression" dxfId="3588" priority="12">
      <formula>K89&lt;0</formula>
    </cfRule>
  </conditionalFormatting>
  <conditionalFormatting sqref="L89:L102">
    <cfRule type="expression" dxfId="3587" priority="9">
      <formula>L89&gt;0</formula>
    </cfRule>
    <cfRule type="expression" dxfId="3586" priority="10">
      <formula>L89&lt;0</formula>
    </cfRule>
  </conditionalFormatting>
  <conditionalFormatting sqref="F25:F29">
    <cfRule type="expression" dxfId="3585" priority="7">
      <formula>F25&gt;0</formula>
    </cfRule>
    <cfRule type="expression" dxfId="3584" priority="8">
      <formula>F25&lt;0</formula>
    </cfRule>
  </conditionalFormatting>
  <conditionalFormatting sqref="H25:H29">
    <cfRule type="expression" dxfId="3583" priority="5">
      <formula>H25&gt;0</formula>
    </cfRule>
    <cfRule type="expression" dxfId="3582"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26.06</v>
      </c>
      <c r="R4" s="420">
        <v>1.2699999999999999E-2</v>
      </c>
      <c r="T4" s="688"/>
      <c r="U4" s="30"/>
    </row>
    <row r="5" spans="1:21" x14ac:dyDescent="0.25">
      <c r="B5" s="70"/>
      <c r="C5" s="4"/>
      <c r="D5" s="3"/>
      <c r="E5" s="3"/>
      <c r="F5" s="3"/>
      <c r="G5" s="70"/>
      <c r="H5" s="159"/>
      <c r="I5" s="3"/>
      <c r="J5" s="3"/>
      <c r="K5" s="3"/>
      <c r="L5" s="4"/>
      <c r="M5" s="4"/>
      <c r="O5" s="11" t="s">
        <v>67</v>
      </c>
      <c r="Q5" s="3">
        <f>Q4*Q2</f>
        <v>10424</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284</v>
      </c>
      <c r="R7" s="29">
        <v>43651</v>
      </c>
      <c r="T7" s="1"/>
    </row>
    <row r="8" spans="1:21" x14ac:dyDescent="0.25">
      <c r="B8" s="70"/>
      <c r="C8" s="4"/>
      <c r="D8" s="3"/>
      <c r="E8" s="3"/>
      <c r="F8" s="3"/>
      <c r="G8" s="70"/>
      <c r="H8" s="159"/>
      <c r="I8" s="3"/>
      <c r="J8" s="3"/>
      <c r="K8" s="3"/>
      <c r="L8" s="4"/>
      <c r="M8" s="4"/>
      <c r="O8" s="11" t="s">
        <v>179</v>
      </c>
      <c r="P8" s="33"/>
      <c r="Q8" s="2">
        <f>K18+M18-F18+Q2*Q4</f>
        <v>284</v>
      </c>
    </row>
    <row r="9" spans="1:21" x14ac:dyDescent="0.25">
      <c r="B9" s="4"/>
      <c r="C9" s="4"/>
      <c r="D9" s="3"/>
      <c r="E9" s="3"/>
      <c r="F9" s="3"/>
      <c r="G9" s="4"/>
      <c r="H9" s="159"/>
      <c r="I9" s="3"/>
      <c r="J9" s="3"/>
      <c r="K9" s="3"/>
      <c r="L9" s="4"/>
      <c r="M9" s="4"/>
      <c r="O9" s="11" t="s">
        <v>204</v>
      </c>
      <c r="Q9" s="132">
        <f>IF(Q2=0, 0, Q8/Q6)</f>
        <v>2.8007889546351084E-2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3.3768227168073678E-2</v>
      </c>
      <c r="R11">
        <f>0.88/4</f>
        <v>0.22</v>
      </c>
    </row>
    <row r="12" spans="1:21" x14ac:dyDescent="0.25">
      <c r="H12" s="68"/>
      <c r="O12" s="11" t="s">
        <v>921</v>
      </c>
      <c r="Q12" s="1"/>
    </row>
    <row r="13" spans="1:21" x14ac:dyDescent="0.25">
      <c r="H13" s="68"/>
      <c r="O13" s="11" t="s">
        <v>947</v>
      </c>
      <c r="Q13" s="2">
        <f>Q4/4.4</f>
        <v>5.922727272727272</v>
      </c>
      <c r="T13" s="1"/>
    </row>
    <row r="14" spans="1:21" x14ac:dyDescent="0.25">
      <c r="H14" s="68"/>
      <c r="O14" s="11" t="s">
        <v>1034</v>
      </c>
      <c r="Q14" s="1"/>
    </row>
    <row r="15" spans="1:21" x14ac:dyDescent="0.25">
      <c r="H15" s="68"/>
    </row>
    <row r="16" spans="1:21" ht="20.25" thickBot="1" x14ac:dyDescent="0.35">
      <c r="H16" s="68"/>
      <c r="O16" s="886" t="s">
        <v>78</v>
      </c>
      <c r="P16" s="886"/>
    </row>
    <row r="17" spans="1:16" ht="15.75" thickTop="1" x14ac:dyDescent="0.25">
      <c r="O17" s="79">
        <v>1.1000000000000001</v>
      </c>
      <c r="P17" s="79">
        <f>O17*$Q$4</f>
        <v>28.666</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28.4054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28.1448</v>
      </c>
    </row>
    <row r="20" spans="1:16" x14ac:dyDescent="0.25">
      <c r="O20" s="79">
        <v>1.07</v>
      </c>
      <c r="P20" s="79">
        <f t="shared" si="0"/>
        <v>27.8842</v>
      </c>
    </row>
    <row r="21" spans="1:16" x14ac:dyDescent="0.25">
      <c r="O21" s="79">
        <v>1.06</v>
      </c>
      <c r="P21" s="79">
        <f t="shared" si="0"/>
        <v>27.6236</v>
      </c>
    </row>
    <row r="22" spans="1:16" x14ac:dyDescent="0.25">
      <c r="O22" s="79">
        <v>1.05</v>
      </c>
      <c r="P22" s="79">
        <f t="shared" si="0"/>
        <v>27.363</v>
      </c>
    </row>
    <row r="23" spans="1:16" x14ac:dyDescent="0.25">
      <c r="O23" s="79">
        <v>1.04</v>
      </c>
      <c r="P23" s="79">
        <f t="shared" si="0"/>
        <v>27.102399999999999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26.841799999999999</v>
      </c>
    </row>
    <row r="25" spans="1:16" x14ac:dyDescent="0.25">
      <c r="B25" s="162"/>
      <c r="C25" s="10"/>
      <c r="D25" s="39"/>
      <c r="E25" s="39"/>
      <c r="F25" s="39"/>
      <c r="G25" s="39"/>
      <c r="H25" s="177"/>
      <c r="I25" s="39"/>
      <c r="J25" s="39"/>
      <c r="K25" s="39"/>
      <c r="L25" s="39"/>
      <c r="O25" s="79">
        <v>1.02</v>
      </c>
      <c r="P25" s="79">
        <f t="shared" si="0"/>
        <v>26.581199999999999</v>
      </c>
    </row>
    <row r="26" spans="1:16" x14ac:dyDescent="0.25">
      <c r="B26" s="162"/>
      <c r="C26" s="10"/>
      <c r="D26" s="39"/>
      <c r="E26" s="39"/>
      <c r="F26" s="39"/>
      <c r="G26" s="39"/>
      <c r="H26" s="177"/>
      <c r="I26" s="39"/>
      <c r="J26" s="39"/>
      <c r="K26" s="39"/>
      <c r="L26" s="39"/>
      <c r="O26" s="79">
        <v>1.01</v>
      </c>
      <c r="P26" s="79">
        <f t="shared" si="0"/>
        <v>26.320599999999999</v>
      </c>
    </row>
    <row r="27" spans="1:16" x14ac:dyDescent="0.25">
      <c r="B27" s="162"/>
      <c r="C27" s="10"/>
      <c r="D27" s="39"/>
      <c r="E27" s="39"/>
      <c r="F27" s="39"/>
      <c r="G27" s="39"/>
      <c r="H27" s="177"/>
      <c r="I27" s="39"/>
      <c r="J27" s="39"/>
      <c r="K27" s="39"/>
      <c r="L27" s="39"/>
      <c r="O27" s="79">
        <v>1</v>
      </c>
      <c r="P27" s="79">
        <f t="shared" si="0"/>
        <v>26.06</v>
      </c>
    </row>
    <row r="28" spans="1:16" x14ac:dyDescent="0.25">
      <c r="B28" s="162"/>
      <c r="C28" s="10"/>
      <c r="D28" s="39"/>
      <c r="E28" s="39"/>
      <c r="F28" s="39"/>
      <c r="G28" s="39"/>
      <c r="H28" s="177"/>
      <c r="I28" s="39"/>
      <c r="J28" s="39"/>
      <c r="K28" s="39"/>
      <c r="L28" s="39"/>
      <c r="O28" s="79">
        <v>0.99</v>
      </c>
      <c r="P28" s="79">
        <f t="shared" si="0"/>
        <v>25.799399999999999</v>
      </c>
    </row>
    <row r="29" spans="1:16" x14ac:dyDescent="0.25">
      <c r="B29" s="162"/>
      <c r="C29" s="10"/>
      <c r="D29" s="39"/>
      <c r="E29" s="39"/>
      <c r="F29" s="39"/>
      <c r="G29" s="39"/>
      <c r="H29" s="177"/>
      <c r="I29" s="39"/>
      <c r="J29" s="39"/>
      <c r="K29" s="39"/>
      <c r="L29" s="39"/>
      <c r="O29" s="79">
        <v>0.98</v>
      </c>
      <c r="P29" s="79">
        <f t="shared" si="0"/>
        <v>25.538799999999998</v>
      </c>
    </row>
    <row r="30" spans="1:16" x14ac:dyDescent="0.25">
      <c r="B30" s="162"/>
      <c r="C30" s="10"/>
      <c r="D30" s="39"/>
      <c r="E30" s="39"/>
      <c r="F30" s="39"/>
      <c r="G30" s="39"/>
      <c r="H30" s="177"/>
      <c r="I30" s="39"/>
      <c r="J30" s="39"/>
      <c r="K30" s="39"/>
      <c r="L30" s="39"/>
      <c r="O30" s="79">
        <v>0.97</v>
      </c>
      <c r="P30" s="79">
        <f t="shared" si="0"/>
        <v>25.278199999999998</v>
      </c>
    </row>
    <row r="31" spans="1:16" x14ac:dyDescent="0.25">
      <c r="B31" s="162"/>
      <c r="C31" s="10"/>
      <c r="D31" s="39"/>
      <c r="E31" s="39"/>
      <c r="F31" s="39"/>
      <c r="G31" s="39"/>
      <c r="H31" s="177"/>
      <c r="I31" s="39"/>
      <c r="J31" s="39"/>
      <c r="K31" s="39"/>
      <c r="L31" s="39"/>
      <c r="O31" s="79">
        <v>0.96</v>
      </c>
      <c r="P31" s="79">
        <f t="shared" si="0"/>
        <v>25.017599999999998</v>
      </c>
    </row>
    <row r="32" spans="1:16" x14ac:dyDescent="0.25">
      <c r="B32" s="162"/>
      <c r="C32" s="10"/>
      <c r="D32" s="39"/>
      <c r="E32" s="39"/>
      <c r="F32" s="39"/>
      <c r="G32" s="39"/>
      <c r="H32" s="177"/>
      <c r="I32" s="39"/>
      <c r="J32" s="39"/>
      <c r="K32" s="39"/>
      <c r="L32" s="39"/>
      <c r="O32" s="79">
        <v>0.95</v>
      </c>
      <c r="P32" s="79">
        <f t="shared" si="0"/>
        <v>24.756999999999998</v>
      </c>
    </row>
    <row r="33" spans="2:17" x14ac:dyDescent="0.25">
      <c r="B33" s="162"/>
      <c r="C33" s="10"/>
      <c r="D33" s="39"/>
      <c r="E33" s="39"/>
      <c r="F33" s="39"/>
      <c r="G33" s="39"/>
      <c r="H33" s="177"/>
      <c r="I33" s="39"/>
      <c r="J33" s="39"/>
      <c r="K33" s="39"/>
      <c r="L33" s="39"/>
      <c r="O33" s="79">
        <v>0.94</v>
      </c>
      <c r="P33" s="79">
        <f t="shared" si="0"/>
        <v>24.496399999999998</v>
      </c>
    </row>
    <row r="34" spans="2:17" x14ac:dyDescent="0.25">
      <c r="B34" s="162"/>
      <c r="C34" s="10"/>
      <c r="D34" s="39"/>
      <c r="E34" s="39"/>
      <c r="F34" s="39"/>
      <c r="G34" s="39"/>
      <c r="H34" s="177"/>
      <c r="I34" s="39"/>
      <c r="J34" s="39"/>
      <c r="K34" s="39"/>
      <c r="L34" s="39"/>
      <c r="O34" s="79">
        <v>0.93</v>
      </c>
      <c r="P34" s="79">
        <f t="shared" si="0"/>
        <v>24.235800000000001</v>
      </c>
    </row>
    <row r="35" spans="2:17" x14ac:dyDescent="0.25">
      <c r="B35" s="162"/>
      <c r="C35" s="10"/>
      <c r="D35" s="39"/>
      <c r="E35" s="39"/>
      <c r="F35" s="39"/>
      <c r="G35" s="39"/>
      <c r="H35" s="177"/>
      <c r="I35" s="39"/>
      <c r="J35" s="39"/>
      <c r="K35" s="39"/>
      <c r="L35" s="39"/>
      <c r="O35" s="79">
        <v>0.92</v>
      </c>
      <c r="P35" s="79">
        <f t="shared" si="0"/>
        <v>23.975200000000001</v>
      </c>
    </row>
    <row r="36" spans="2:17" x14ac:dyDescent="0.25">
      <c r="B36" s="162"/>
      <c r="C36" s="10"/>
      <c r="D36" s="39"/>
      <c r="E36" s="39"/>
      <c r="F36" s="39"/>
      <c r="G36" s="39"/>
      <c r="H36" s="177"/>
      <c r="I36" s="39"/>
      <c r="J36" s="39"/>
      <c r="K36" s="39"/>
      <c r="L36" s="39"/>
      <c r="O36" s="79">
        <v>0.91</v>
      </c>
      <c r="P36" s="79">
        <f t="shared" si="0"/>
        <v>23.714600000000001</v>
      </c>
    </row>
    <row r="37" spans="2:17" x14ac:dyDescent="0.25">
      <c r="B37" s="162"/>
      <c r="C37" s="10"/>
      <c r="D37" s="39"/>
      <c r="E37" s="39"/>
      <c r="F37" s="39"/>
      <c r="G37" s="39"/>
      <c r="H37" s="177"/>
      <c r="I37" s="39"/>
      <c r="J37" s="39"/>
      <c r="K37" s="39"/>
      <c r="L37" s="39"/>
      <c r="O37" s="79">
        <v>0.9</v>
      </c>
      <c r="P37" s="79">
        <f t="shared" si="0"/>
        <v>23.454000000000001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81" priority="43">
      <formula>F54&gt;0</formula>
    </cfRule>
    <cfRule type="expression" dxfId="3580" priority="44">
      <formula>F54&lt;0</formula>
    </cfRule>
  </conditionalFormatting>
  <conditionalFormatting sqref="Q7">
    <cfRule type="expression" dxfId="3579" priority="41">
      <formula>Q7&gt;0</formula>
    </cfRule>
    <cfRule type="expression" dxfId="3578" priority="42">
      <formula>Q7&lt;0</formula>
    </cfRule>
  </conditionalFormatting>
  <conditionalFormatting sqref="Q8">
    <cfRule type="expression" dxfId="3577" priority="39">
      <formula>Q8&gt;0</formula>
    </cfRule>
    <cfRule type="expression" dxfId="3576" priority="40">
      <formula>Q8&lt;0</formula>
    </cfRule>
  </conditionalFormatting>
  <conditionalFormatting sqref="F33:F36 F38:F53">
    <cfRule type="expression" dxfId="3575" priority="37">
      <formula>F33&gt;0</formula>
    </cfRule>
    <cfRule type="expression" dxfId="3574" priority="38">
      <formula>F33&lt;0</formula>
    </cfRule>
  </conditionalFormatting>
  <conditionalFormatting sqref="H33:H36 H38:H53">
    <cfRule type="expression" dxfId="3573" priority="35">
      <formula>H33&gt;0</formula>
    </cfRule>
    <cfRule type="expression" dxfId="3572" priority="36">
      <formula>H33&lt;0</formula>
    </cfRule>
  </conditionalFormatting>
  <conditionalFormatting sqref="Q10">
    <cfRule type="expression" dxfId="3571" priority="33">
      <formula>Q10&gt;0</formula>
    </cfRule>
    <cfRule type="expression" dxfId="3570" priority="34">
      <formula>Q10&lt;0</formula>
    </cfRule>
  </conditionalFormatting>
  <conditionalFormatting sqref="J25:J37">
    <cfRule type="expression" dxfId="3569" priority="31">
      <formula>J25&gt;0</formula>
    </cfRule>
    <cfRule type="expression" dxfId="3568" priority="32">
      <formula>J25&lt;0</formula>
    </cfRule>
  </conditionalFormatting>
  <conditionalFormatting sqref="K25:K38">
    <cfRule type="expression" dxfId="3567" priority="29">
      <formula>K25&gt;0</formula>
    </cfRule>
    <cfRule type="expression" dxfId="3566" priority="30">
      <formula>K25&lt;0</formula>
    </cfRule>
  </conditionalFormatting>
  <conditionalFormatting sqref="L25">
    <cfRule type="expression" dxfId="3565" priority="27">
      <formula>L25&gt;0</formula>
    </cfRule>
    <cfRule type="expression" dxfId="3564" priority="28">
      <formula>L25&lt;0</formula>
    </cfRule>
  </conditionalFormatting>
  <conditionalFormatting sqref="F89:F110">
    <cfRule type="expression" dxfId="3563" priority="25">
      <formula>F89&gt;0</formula>
    </cfRule>
    <cfRule type="expression" dxfId="3562" priority="26">
      <formula>F89&lt;0</formula>
    </cfRule>
  </conditionalFormatting>
  <conditionalFormatting sqref="H89:H110">
    <cfRule type="expression" dxfId="3561" priority="23">
      <formula>H89&gt;0</formula>
    </cfRule>
    <cfRule type="expression" dxfId="3560" priority="24">
      <formula>H89&lt;0</formula>
    </cfRule>
  </conditionalFormatting>
  <conditionalFormatting sqref="J89:J102">
    <cfRule type="expression" dxfId="3559" priority="21">
      <formula>J89&gt;0</formula>
    </cfRule>
    <cfRule type="expression" dxfId="3558" priority="22">
      <formula>J89&lt;0</formula>
    </cfRule>
  </conditionalFormatting>
  <conditionalFormatting sqref="K89:K102">
    <cfRule type="expression" dxfId="3557" priority="19">
      <formula>K89&gt;0</formula>
    </cfRule>
    <cfRule type="expression" dxfId="3556" priority="20">
      <formula>K89&lt;0</formula>
    </cfRule>
  </conditionalFormatting>
  <conditionalFormatting sqref="L89:L102">
    <cfRule type="expression" dxfId="3555" priority="17">
      <formula>L89&gt;0</formula>
    </cfRule>
    <cfRule type="expression" dxfId="3554" priority="18">
      <formula>L89&lt;0</formula>
    </cfRule>
  </conditionalFormatting>
  <conditionalFormatting sqref="F29:F32">
    <cfRule type="expression" dxfId="3553" priority="15">
      <formula>F29&gt;0</formula>
    </cfRule>
    <cfRule type="expression" dxfId="3552" priority="16">
      <formula>F29&lt;0</formula>
    </cfRule>
  </conditionalFormatting>
  <conditionalFormatting sqref="H29:H32">
    <cfRule type="expression" dxfId="3551" priority="13">
      <formula>H29&gt;0</formula>
    </cfRule>
    <cfRule type="expression" dxfId="3550" priority="14">
      <formula>H29&lt;0</formula>
    </cfRule>
  </conditionalFormatting>
  <conditionalFormatting sqref="F25:F28">
    <cfRule type="expression" dxfId="3549" priority="11">
      <formula>F25&gt;0</formula>
    </cfRule>
    <cfRule type="expression" dxfId="3548" priority="12">
      <formula>F25&lt;0</formula>
    </cfRule>
  </conditionalFormatting>
  <conditionalFormatting sqref="H25:H28">
    <cfRule type="expression" dxfId="3547" priority="9">
      <formula>H25&gt;0</formula>
    </cfRule>
    <cfRule type="expression" dxfId="3546" priority="10">
      <formula>H25&lt;0</formula>
    </cfRule>
  </conditionalFormatting>
  <conditionalFormatting sqref="F37">
    <cfRule type="expression" dxfId="3545" priority="7">
      <formula>F37&gt;0</formula>
    </cfRule>
    <cfRule type="expression" dxfId="3544" priority="8">
      <formula>F37&lt;0</formula>
    </cfRule>
  </conditionalFormatting>
  <conditionalFormatting sqref="H37">
    <cfRule type="expression" dxfId="3543" priority="5">
      <formula>H37&gt;0</formula>
    </cfRule>
    <cfRule type="expression" dxfId="3542" priority="6">
      <formula>H37&lt;0</formula>
    </cfRule>
  </conditionalFormatting>
  <conditionalFormatting sqref="J49">
    <cfRule type="expression" dxfId="3541" priority="3">
      <formula>J49&gt;0</formula>
    </cfRule>
    <cfRule type="expression" dxfId="3540" priority="4">
      <formula>J49&lt;0</formula>
    </cfRule>
  </conditionalFormatting>
  <conditionalFormatting sqref="J38:J48">
    <cfRule type="expression" dxfId="3539" priority="1">
      <formula>J38&gt;0</formula>
    </cfRule>
    <cfRule type="expression" dxfId="3538"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74.25</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4900.5</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-853.97000000000116</v>
      </c>
      <c r="R7" s="29">
        <v>43654</v>
      </c>
    </row>
    <row r="8" spans="1:21" x14ac:dyDescent="0.25">
      <c r="B8" s="70"/>
      <c r="C8" s="4"/>
      <c r="D8" s="3"/>
      <c r="E8" s="3"/>
      <c r="F8" s="3"/>
      <c r="G8" s="70"/>
      <c r="H8" s="159"/>
      <c r="I8" s="3"/>
      <c r="J8" s="3"/>
      <c r="K8" s="3"/>
      <c r="L8" s="4"/>
      <c r="M8" s="4"/>
      <c r="O8" s="11" t="s">
        <v>179</v>
      </c>
      <c r="P8" s="33"/>
      <c r="Q8" s="2">
        <f>K18+M18-F18+Q2*Q4</f>
        <v>-853.97000000000116</v>
      </c>
      <c r="T8" s="1"/>
      <c r="U8" s="736"/>
    </row>
    <row r="9" spans="1:21" x14ac:dyDescent="0.25">
      <c r="B9" s="70"/>
      <c r="C9" s="4"/>
      <c r="D9" s="3"/>
      <c r="E9" s="3"/>
      <c r="F9" s="3"/>
      <c r="G9" s="4"/>
      <c r="H9" s="159"/>
      <c r="I9" s="3"/>
      <c r="J9" s="3"/>
      <c r="K9" s="3"/>
      <c r="L9" s="4"/>
      <c r="M9" s="4"/>
      <c r="O9" s="11" t="s">
        <v>204</v>
      </c>
      <c r="Q9" s="132">
        <f>IF(Q2=0, 0, Q8/Q6)</f>
        <v>-0.14840115597092365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81.675000000000011</v>
      </c>
    </row>
    <row r="20" spans="1:20" x14ac:dyDescent="0.25">
      <c r="O20" s="79">
        <v>1.0900000000000001</v>
      </c>
      <c r="P20" s="79">
        <f t="shared" ref="P20:P39" si="0">O20*$Q$4</f>
        <v>80.932500000000005</v>
      </c>
    </row>
    <row r="21" spans="1:20" x14ac:dyDescent="0.25">
      <c r="O21" s="79">
        <v>1.08</v>
      </c>
      <c r="P21" s="79">
        <f t="shared" si="0"/>
        <v>80.190000000000012</v>
      </c>
      <c r="T21" s="1"/>
    </row>
    <row r="22" spans="1:20" x14ac:dyDescent="0.25">
      <c r="O22" s="79">
        <v>1.07</v>
      </c>
      <c r="P22" s="79">
        <f t="shared" si="0"/>
        <v>79.447500000000005</v>
      </c>
    </row>
    <row r="23" spans="1:20" x14ac:dyDescent="0.25">
      <c r="O23" s="79">
        <v>1.06</v>
      </c>
      <c r="P23" s="79">
        <f t="shared" si="0"/>
        <v>78.704999999999998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77.962500000000006</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77.22</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76.477500000000006</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75.734999999999999</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74.992500000000007</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74.25</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73.507499999999993</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72.765000000000001</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72.022499999999994</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71.28</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70.537499999999994</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69.795000000000002</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69.052500000000009</v>
      </c>
    </row>
    <row r="37" spans="1:17" x14ac:dyDescent="0.25">
      <c r="B37" s="162"/>
      <c r="C37" s="10"/>
      <c r="D37" s="39"/>
      <c r="E37" s="39"/>
      <c r="F37" s="39"/>
      <c r="G37" s="39"/>
      <c r="H37" s="177"/>
      <c r="I37" s="39"/>
      <c r="J37" s="39"/>
      <c r="K37" s="39"/>
      <c r="L37" s="39"/>
      <c r="O37" s="79">
        <v>0.92</v>
      </c>
      <c r="P37" s="79">
        <f t="shared" si="0"/>
        <v>68.31</v>
      </c>
    </row>
    <row r="38" spans="1:17" x14ac:dyDescent="0.25">
      <c r="B38" s="162"/>
      <c r="C38" s="10"/>
      <c r="D38" s="39"/>
      <c r="E38" s="39"/>
      <c r="F38" s="39"/>
      <c r="G38" s="39"/>
      <c r="H38" s="177"/>
      <c r="I38" s="39"/>
      <c r="J38" s="39"/>
      <c r="K38" s="39"/>
      <c r="L38" s="39"/>
      <c r="O38" s="79">
        <v>0.91</v>
      </c>
      <c r="P38" s="79">
        <f t="shared" si="0"/>
        <v>67.567499999999995</v>
      </c>
    </row>
    <row r="39" spans="1:17" x14ac:dyDescent="0.25">
      <c r="B39" s="162"/>
      <c r="C39" s="10"/>
      <c r="D39" s="39"/>
      <c r="E39" s="39"/>
      <c r="F39" s="39"/>
      <c r="G39" s="39"/>
      <c r="H39" s="177"/>
      <c r="I39" s="39"/>
      <c r="J39" s="39"/>
      <c r="K39" s="39"/>
      <c r="L39" s="39"/>
      <c r="O39" s="79">
        <v>0.9</v>
      </c>
      <c r="P39" s="79">
        <f t="shared" si="0"/>
        <v>66.825000000000003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37" priority="35">
      <formula>Q7&gt;0</formula>
    </cfRule>
    <cfRule type="expression" dxfId="3536" priority="36">
      <formula>Q7&lt;0</formula>
    </cfRule>
  </conditionalFormatting>
  <conditionalFormatting sqref="Q8">
    <cfRule type="expression" dxfId="3535" priority="33">
      <formula>Q8&gt;0</formula>
    </cfRule>
    <cfRule type="expression" dxfId="3534" priority="34">
      <formula>Q8&lt;0</formula>
    </cfRule>
  </conditionalFormatting>
  <conditionalFormatting sqref="F34:F54 F58:F63">
    <cfRule type="expression" dxfId="3533" priority="31">
      <formula>F34&gt;0</formula>
    </cfRule>
    <cfRule type="expression" dxfId="3532" priority="32">
      <formula>F34&lt;0</formula>
    </cfRule>
  </conditionalFormatting>
  <conditionalFormatting sqref="H34:H54 H58:H63">
    <cfRule type="expression" dxfId="3531" priority="29">
      <formula>H34&gt;0</formula>
    </cfRule>
    <cfRule type="expression" dxfId="3530" priority="30">
      <formula>H34&lt;0</formula>
    </cfRule>
  </conditionalFormatting>
  <conditionalFormatting sqref="Q10">
    <cfRule type="expression" dxfId="3529" priority="27">
      <formula>Q10&gt;0</formula>
    </cfRule>
    <cfRule type="expression" dxfId="3528" priority="28">
      <formula>Q10&lt;0</formula>
    </cfRule>
  </conditionalFormatting>
  <conditionalFormatting sqref="J25:J38">
    <cfRule type="expression" dxfId="3527" priority="25">
      <formula>J25&gt;0</formula>
    </cfRule>
    <cfRule type="expression" dxfId="3526" priority="26">
      <formula>J25&lt;0</formula>
    </cfRule>
  </conditionalFormatting>
  <conditionalFormatting sqref="K25:K35 K37:K38">
    <cfRule type="expression" dxfId="3525" priority="23">
      <formula>K25&gt;0</formula>
    </cfRule>
    <cfRule type="expression" dxfId="3524" priority="24">
      <formula>K25&lt;0</formula>
    </cfRule>
  </conditionalFormatting>
  <conditionalFormatting sqref="F89:F110">
    <cfRule type="expression" dxfId="3523" priority="19">
      <formula>F89&gt;0</formula>
    </cfRule>
    <cfRule type="expression" dxfId="3522" priority="20">
      <formula>F89&lt;0</formula>
    </cfRule>
  </conditionalFormatting>
  <conditionalFormatting sqref="H89:H110">
    <cfRule type="expression" dxfId="3521" priority="17">
      <formula>H89&gt;0</formula>
    </cfRule>
    <cfRule type="expression" dxfId="3520" priority="18">
      <formula>H89&lt;0</formula>
    </cfRule>
  </conditionalFormatting>
  <conditionalFormatting sqref="J89:J102">
    <cfRule type="expression" dxfId="3519" priority="15">
      <formula>J89&gt;0</formula>
    </cfRule>
    <cfRule type="expression" dxfId="3518" priority="16">
      <formula>J89&lt;0</formula>
    </cfRule>
  </conditionalFormatting>
  <conditionalFormatting sqref="K89:K102">
    <cfRule type="expression" dxfId="3517" priority="13">
      <formula>K89&gt;0</formula>
    </cfRule>
    <cfRule type="expression" dxfId="3516" priority="14">
      <formula>K89&lt;0</formula>
    </cfRule>
  </conditionalFormatting>
  <conditionalFormatting sqref="L89:L102">
    <cfRule type="expression" dxfId="3515" priority="11">
      <formula>L89&gt;0</formula>
    </cfRule>
    <cfRule type="expression" dxfId="3514" priority="12">
      <formula>L89&lt;0</formula>
    </cfRule>
  </conditionalFormatting>
  <conditionalFormatting sqref="F25:F33">
    <cfRule type="expression" dxfId="3513" priority="9">
      <formula>F25&gt;0</formula>
    </cfRule>
    <cfRule type="expression" dxfId="3512" priority="10">
      <formula>F25&lt;0</formula>
    </cfRule>
  </conditionalFormatting>
  <conditionalFormatting sqref="H25:H33">
    <cfRule type="expression" dxfId="3511" priority="7">
      <formula>H25&gt;0</formula>
    </cfRule>
    <cfRule type="expression" dxfId="3510" priority="8">
      <formula>H25&lt;0</formula>
    </cfRule>
  </conditionalFormatting>
  <conditionalFormatting sqref="J54">
    <cfRule type="expression" dxfId="3509" priority="5">
      <formula>J54&gt;0</formula>
    </cfRule>
    <cfRule type="expression" dxfId="3508" priority="6">
      <formula>J54&lt;0</formula>
    </cfRule>
  </conditionalFormatting>
  <conditionalFormatting sqref="F55:F57">
    <cfRule type="expression" dxfId="3507" priority="3">
      <formula>F55&gt;0</formula>
    </cfRule>
    <cfRule type="expression" dxfId="3506" priority="4">
      <formula>F55&lt;0</formula>
    </cfRule>
  </conditionalFormatting>
  <conditionalFormatting sqref="H55:H57">
    <cfRule type="expression" dxfId="3505" priority="1">
      <formula>H55&gt;0</formula>
    </cfRule>
    <cfRule type="expression" dxfId="350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6" t="s">
        <v>78</v>
      </c>
      <c r="P40" s="886"/>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3" priority="21">
      <formula>F47&gt;0</formula>
    </cfRule>
    <cfRule type="expression" dxfId="3502" priority="22">
      <formula>F47&lt;0</formula>
    </cfRule>
  </conditionalFormatting>
  <conditionalFormatting sqref="Q7">
    <cfRule type="expression" dxfId="3501" priority="19">
      <formula>Q7&gt;0</formula>
    </cfRule>
    <cfRule type="expression" dxfId="3500" priority="20">
      <formula>Q7&lt;0</formula>
    </cfRule>
  </conditionalFormatting>
  <conditionalFormatting sqref="Q8">
    <cfRule type="expression" dxfId="3499" priority="17">
      <formula>Q8&gt;0</formula>
    </cfRule>
    <cfRule type="expression" dxfId="3498" priority="18">
      <formula>Q8&lt;0</formula>
    </cfRule>
  </conditionalFormatting>
  <conditionalFormatting sqref="F25:F46">
    <cfRule type="expression" dxfId="3497" priority="15">
      <formula>F25&gt;0</formula>
    </cfRule>
    <cfRule type="expression" dxfId="3496" priority="16">
      <formula>F25&lt;0</formula>
    </cfRule>
  </conditionalFormatting>
  <conditionalFormatting sqref="H25:H46">
    <cfRule type="expression" dxfId="3495" priority="13">
      <formula>H25&gt;0</formula>
    </cfRule>
    <cfRule type="expression" dxfId="3494" priority="14">
      <formula>H25&lt;0</formula>
    </cfRule>
  </conditionalFormatting>
  <conditionalFormatting sqref="F89:F110">
    <cfRule type="expression" dxfId="3493" priority="11">
      <formula>F89&gt;0</formula>
    </cfRule>
    <cfRule type="expression" dxfId="3492" priority="12">
      <formula>F89&lt;0</formula>
    </cfRule>
  </conditionalFormatting>
  <conditionalFormatting sqref="H89:H110">
    <cfRule type="expression" dxfId="3491" priority="9">
      <formula>H89&gt;0</formula>
    </cfRule>
    <cfRule type="expression" dxfId="3490" priority="10">
      <formula>H89&lt;0</formula>
    </cfRule>
  </conditionalFormatting>
  <conditionalFormatting sqref="Q10">
    <cfRule type="expression" dxfId="3489" priority="7">
      <formula>Q10&gt;0</formula>
    </cfRule>
    <cfRule type="expression" dxfId="3488" priority="8">
      <formula>Q10&lt;0</formula>
    </cfRule>
  </conditionalFormatting>
  <conditionalFormatting sqref="J25:J38">
    <cfRule type="expression" dxfId="3487" priority="5">
      <formula>J25&gt;0</formula>
    </cfRule>
    <cfRule type="expression" dxfId="3486" priority="6">
      <formula>J25&lt;0</formula>
    </cfRule>
  </conditionalFormatting>
  <conditionalFormatting sqref="K25:K38">
    <cfRule type="expression" dxfId="3485" priority="3">
      <formula>K25&gt;0</formula>
    </cfRule>
    <cfRule type="expression" dxfId="3484" priority="4">
      <formula>K25&lt;0</formula>
    </cfRule>
  </conditionalFormatting>
  <conditionalFormatting sqref="L25:L38">
    <cfRule type="expression" dxfId="3483" priority="1">
      <formula>L25&gt;0</formula>
    </cfRule>
    <cfRule type="expression" dxfId="348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6" t="s">
        <v>78</v>
      </c>
      <c r="P40" s="886"/>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81" priority="23">
      <formula>F34&gt;0</formula>
    </cfRule>
    <cfRule type="expression" dxfId="3480" priority="24">
      <formula>F34&lt;0</formula>
    </cfRule>
  </conditionalFormatting>
  <conditionalFormatting sqref="Q7">
    <cfRule type="expression" dxfId="3479" priority="21">
      <formula>Q7&gt;0</formula>
    </cfRule>
    <cfRule type="expression" dxfId="3478" priority="22">
      <formula>Q7&lt;0</formula>
    </cfRule>
  </conditionalFormatting>
  <conditionalFormatting sqref="Q8">
    <cfRule type="expression" dxfId="3477" priority="19">
      <formula>Q8&gt;0</formula>
    </cfRule>
    <cfRule type="expression" dxfId="3476" priority="20">
      <formula>Q8&lt;0</formula>
    </cfRule>
  </conditionalFormatting>
  <conditionalFormatting sqref="F25:F33">
    <cfRule type="expression" dxfId="3475" priority="17">
      <formula>F25&gt;0</formula>
    </cfRule>
    <cfRule type="expression" dxfId="3474" priority="18">
      <formula>F25&lt;0</formula>
    </cfRule>
  </conditionalFormatting>
  <conditionalFormatting sqref="H25:H33">
    <cfRule type="expression" dxfId="3473" priority="15">
      <formula>H25&gt;0</formula>
    </cfRule>
    <cfRule type="expression" dxfId="3472" priority="16">
      <formula>H25&lt;0</formula>
    </cfRule>
  </conditionalFormatting>
  <conditionalFormatting sqref="M46">
    <cfRule type="expression" dxfId="3471" priority="13">
      <formula>M46&gt;0</formula>
    </cfRule>
    <cfRule type="expression" dxfId="3470" priority="14">
      <formula>M46&lt;0</formula>
    </cfRule>
  </conditionalFormatting>
  <conditionalFormatting sqref="F79:F87 H79:H87">
    <cfRule type="expression" dxfId="3469" priority="11">
      <formula>F79&gt;0</formula>
    </cfRule>
    <cfRule type="expression" dxfId="3468" priority="12">
      <formula>F79&lt;0</formula>
    </cfRule>
  </conditionalFormatting>
  <conditionalFormatting sqref="F70:F78">
    <cfRule type="expression" dxfId="3467" priority="9">
      <formula>F70&gt;0</formula>
    </cfRule>
    <cfRule type="expression" dxfId="3466" priority="10">
      <formula>F70&lt;0</formula>
    </cfRule>
  </conditionalFormatting>
  <conditionalFormatting sqref="H70:H78">
    <cfRule type="expression" dxfId="3465" priority="7">
      <formula>H70&gt;0</formula>
    </cfRule>
    <cfRule type="expression" dxfId="3464" priority="8">
      <formula>H70&lt;0</formula>
    </cfRule>
  </conditionalFormatting>
  <conditionalFormatting sqref="J27:K27 J30:K30 J33:K33 J36:K36 J39:K39 J42:K42">
    <cfRule type="expression" dxfId="3463" priority="5">
      <formula>J27&gt;0</formula>
    </cfRule>
    <cfRule type="expression" dxfId="3462" priority="6">
      <formula>J27&lt;0</formula>
    </cfRule>
  </conditionalFormatting>
  <conditionalFormatting sqref="J28:K29 J31:K32 J34:K35 J37:K38 J40:K41">
    <cfRule type="expression" dxfId="3461" priority="3">
      <formula>J28&gt;0</formula>
    </cfRule>
    <cfRule type="expression" dxfId="3460" priority="4">
      <formula>J28&lt;0</formula>
    </cfRule>
  </conditionalFormatting>
  <conditionalFormatting sqref="L27:L42">
    <cfRule type="expression" dxfId="3459" priority="1">
      <formula>L27&gt;0</formula>
    </cfRule>
    <cfRule type="expression" dxfId="345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6" t="s">
        <v>78</v>
      </c>
      <c r="P40" s="886"/>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57" priority="9">
      <formula>F57&gt;0</formula>
    </cfRule>
    <cfRule type="expression" dxfId="3456" priority="10">
      <formula>F57&lt;0</formula>
    </cfRule>
  </conditionalFormatting>
  <conditionalFormatting sqref="Q7">
    <cfRule type="expression" dxfId="3455" priority="7">
      <formula>Q7&gt;0</formula>
    </cfRule>
    <cfRule type="expression" dxfId="3454" priority="8">
      <formula>Q7&lt;0</formula>
    </cfRule>
  </conditionalFormatting>
  <conditionalFormatting sqref="Q8">
    <cfRule type="expression" dxfId="3453" priority="5">
      <formula>Q8&gt;0</formula>
    </cfRule>
    <cfRule type="expression" dxfId="3452" priority="6">
      <formula>Q8&lt;0</formula>
    </cfRule>
  </conditionalFormatting>
  <conditionalFormatting sqref="F25:F56">
    <cfRule type="expression" dxfId="3451" priority="3">
      <formula>F25&gt;0</formula>
    </cfRule>
    <cfRule type="expression" dxfId="3450" priority="4">
      <formula>F25&lt;0</formula>
    </cfRule>
  </conditionalFormatting>
  <conditionalFormatting sqref="H25:H56">
    <cfRule type="expression" dxfId="3449" priority="1">
      <formula>H25&gt;0</formula>
    </cfRule>
    <cfRule type="expression" dxfId="344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5" activePane="bottomLeft" state="frozen"/>
      <selection activeCell="A2" sqref="A2"/>
      <selection pane="bottomLeft" activeCell="F13" sqref="F1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50.37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10074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1040.0599999999977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1040.0599999999977</v>
      </c>
    </row>
    <row r="9" spans="1:21" x14ac:dyDescent="0.25">
      <c r="B9" s="363">
        <v>43531</v>
      </c>
      <c r="C9" s="7">
        <v>56</v>
      </c>
      <c r="D9" s="43">
        <v>50.58</v>
      </c>
      <c r="E9" s="43">
        <v>0</v>
      </c>
      <c r="F9" s="43">
        <f t="shared" si="0"/>
        <v>2832.48</v>
      </c>
      <c r="G9" s="4"/>
      <c r="H9" s="159"/>
      <c r="I9" s="3"/>
      <c r="J9" s="3"/>
      <c r="K9" s="3"/>
      <c r="L9" s="4"/>
      <c r="M9" s="4"/>
      <c r="O9" s="11" t="s">
        <v>204</v>
      </c>
      <c r="Q9" s="132">
        <f>IF(Q2=0, 0, Q8/Q6)</f>
        <v>0.11512806151025995</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2.5809013301568397E-2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6" t="s">
        <v>78</v>
      </c>
      <c r="P40" s="886"/>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55.407000000000004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54.903300000000002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54.3996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53.895899999999997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53.392200000000003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52.888500000000001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52.384799999999998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51.881099999999996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51.377400000000002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50.873699999999999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50.37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49.866299999999995</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49.362599999999993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48.858899999999998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48.355199999999996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47.851499999999994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47.347799999999992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46.844099999999997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46.340400000000002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45.8367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45.332999999999998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47" priority="39">
      <formula>F7&gt;0</formula>
    </cfRule>
    <cfRule type="expression" dxfId="3446" priority="40">
      <formula>F7&lt;0</formula>
    </cfRule>
  </conditionalFormatting>
  <conditionalFormatting sqref="Q8">
    <cfRule type="expression" dxfId="3445" priority="37">
      <formula>Q8&gt;0</formula>
    </cfRule>
    <cfRule type="expression" dxfId="3444" priority="38">
      <formula>Q8&lt;0</formula>
    </cfRule>
  </conditionalFormatting>
  <conditionalFormatting sqref="Q10">
    <cfRule type="expression" dxfId="3443" priority="31">
      <formula>Q10&gt;0</formula>
    </cfRule>
    <cfRule type="expression" dxfId="3442" priority="32">
      <formula>Q10&lt;0</formula>
    </cfRule>
  </conditionalFormatting>
  <conditionalFormatting sqref="J27:J35">
    <cfRule type="expression" dxfId="3441" priority="29">
      <formula>J27&gt;0</formula>
    </cfRule>
    <cfRule type="expression" dxfId="3440" priority="30">
      <formula>J27&lt;0</formula>
    </cfRule>
  </conditionalFormatting>
  <conditionalFormatting sqref="K27:K38">
    <cfRule type="expression" dxfId="3439" priority="27">
      <formula>K27&gt;0</formula>
    </cfRule>
    <cfRule type="expression" dxfId="3438" priority="28">
      <formula>K27&lt;0</formula>
    </cfRule>
  </conditionalFormatting>
  <conditionalFormatting sqref="L27:L38">
    <cfRule type="expression" dxfId="3437" priority="25">
      <formula>L27&gt;0</formula>
    </cfRule>
    <cfRule type="expression" dxfId="3436" priority="26">
      <formula>L27&lt;0</formula>
    </cfRule>
  </conditionalFormatting>
  <conditionalFormatting sqref="F95:F116">
    <cfRule type="expression" dxfId="3435" priority="23">
      <formula>F95&gt;0</formula>
    </cfRule>
    <cfRule type="expression" dxfId="3434" priority="24">
      <formula>F95&lt;0</formula>
    </cfRule>
  </conditionalFormatting>
  <conditionalFormatting sqref="H95:H116">
    <cfRule type="expression" dxfId="3433" priority="21">
      <formula>H95&gt;0</formula>
    </cfRule>
    <cfRule type="expression" dxfId="3432" priority="22">
      <formula>H95&lt;0</formula>
    </cfRule>
  </conditionalFormatting>
  <conditionalFormatting sqref="J95:J108">
    <cfRule type="expression" dxfId="3431" priority="19">
      <formula>J95&gt;0</formula>
    </cfRule>
    <cfRule type="expression" dxfId="3430" priority="20">
      <formula>J95&lt;0</formula>
    </cfRule>
  </conditionalFormatting>
  <conditionalFormatting sqref="K95:K108">
    <cfRule type="expression" dxfId="3429" priority="17">
      <formula>K95&gt;0</formula>
    </cfRule>
    <cfRule type="expression" dxfId="3428" priority="18">
      <formula>K95&lt;0</formula>
    </cfRule>
  </conditionalFormatting>
  <conditionalFormatting sqref="L95:L108">
    <cfRule type="expression" dxfId="3427" priority="15">
      <formula>L95&gt;0</formula>
    </cfRule>
    <cfRule type="expression" dxfId="3426" priority="16">
      <formula>L95&lt;0</formula>
    </cfRule>
  </conditionalFormatting>
  <conditionalFormatting sqref="F29">
    <cfRule type="expression" dxfId="3425" priority="13">
      <formula>F29&gt;0</formula>
    </cfRule>
    <cfRule type="expression" dxfId="3424" priority="14">
      <formula>F29&lt;0</formula>
    </cfRule>
  </conditionalFormatting>
  <conditionalFormatting sqref="H29">
    <cfRule type="expression" dxfId="3423" priority="11">
      <formula>H29&gt;0</formula>
    </cfRule>
    <cfRule type="expression" dxfId="3422" priority="12">
      <formula>H29&lt;0</formula>
    </cfRule>
  </conditionalFormatting>
  <conditionalFormatting sqref="F25:F28 H25:H28">
    <cfRule type="expression" dxfId="3421" priority="7">
      <formula>F25&gt;0</formula>
    </cfRule>
    <cfRule type="expression" dxfId="3420" priority="8">
      <formula>F25&lt;0</formula>
    </cfRule>
  </conditionalFormatting>
  <conditionalFormatting sqref="H67:H68 F67:F68">
    <cfRule type="expression" dxfId="3419" priority="5">
      <formula>F67&gt;0</formula>
    </cfRule>
    <cfRule type="expression" dxfId="3418" priority="6">
      <formula>F67&lt;0</formula>
    </cfRule>
  </conditionalFormatting>
  <conditionalFormatting sqref="H65:H66 F65:F66">
    <cfRule type="expression" dxfId="3417" priority="3">
      <formula>F65&gt;0</formula>
    </cfRule>
    <cfRule type="expression" dxfId="3416" priority="4">
      <formula>F65&lt;0</formula>
    </cfRule>
  </conditionalFormatting>
  <conditionalFormatting sqref="H64 F64">
    <cfRule type="expression" dxfId="3415" priority="1">
      <formula>F64&gt;0</formula>
    </cfRule>
    <cfRule type="expression" dxfId="341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54.66</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10932</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1209.3499999999949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1012.1399999999994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0.1020316818987364</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3.6589828027808274E-2</v>
      </c>
      <c r="R11">
        <v>0.5</v>
      </c>
    </row>
    <row r="12" spans="1:21" x14ac:dyDescent="0.25">
      <c r="C12" s="4"/>
      <c r="H12" s="68"/>
      <c r="O12" s="11" t="s">
        <v>921</v>
      </c>
      <c r="Q12" s="1" t="s">
        <v>1391</v>
      </c>
      <c r="T12" s="1">
        <v>43516</v>
      </c>
      <c r="U12" t="s">
        <v>1376</v>
      </c>
    </row>
    <row r="13" spans="1:21" ht="15" customHeight="1" x14ac:dyDescent="0.25">
      <c r="H13" s="68"/>
      <c r="O13" s="11" t="s">
        <v>947</v>
      </c>
      <c r="Q13" s="2">
        <f>Q4/(6.78)</f>
        <v>8.0619469026548671</v>
      </c>
      <c r="U13" s="887" t="s">
        <v>1377</v>
      </c>
    </row>
    <row r="14" spans="1:21" x14ac:dyDescent="0.25">
      <c r="H14" s="68"/>
      <c r="O14" s="11" t="s">
        <v>1034</v>
      </c>
      <c r="Q14" s="1">
        <v>43324</v>
      </c>
      <c r="U14" s="887"/>
    </row>
    <row r="15" spans="1:21" x14ac:dyDescent="0.25">
      <c r="H15" s="68"/>
      <c r="U15" s="887"/>
    </row>
    <row r="16" spans="1:21" x14ac:dyDescent="0.25">
      <c r="H16" s="68"/>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7"/>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87"/>
    </row>
    <row r="20" spans="1:21" ht="20.25" thickBot="1" x14ac:dyDescent="0.35">
      <c r="O20" s="760" t="s">
        <v>78</v>
      </c>
      <c r="P20" s="760"/>
      <c r="U20" s="887"/>
    </row>
    <row r="21" spans="1:21" ht="15.75" thickTop="1" x14ac:dyDescent="0.25">
      <c r="O21" s="79">
        <v>1.1000000000000001</v>
      </c>
      <c r="P21" s="79">
        <f>O21*$Q$4</f>
        <v>60.125999999999998</v>
      </c>
      <c r="U21" s="887"/>
    </row>
    <row r="22" spans="1:21" x14ac:dyDescent="0.25">
      <c r="O22" s="79">
        <v>1.0900000000000001</v>
      </c>
      <c r="P22" s="79">
        <f t="shared" ref="P22:P41" si="2">O22*$Q$4</f>
        <v>59.5794</v>
      </c>
      <c r="U22" s="887"/>
    </row>
    <row r="23" spans="1:21" x14ac:dyDescent="0.25">
      <c r="O23" s="79">
        <v>1.08</v>
      </c>
      <c r="P23" s="79">
        <f t="shared" si="2"/>
        <v>59.032800000000002</v>
      </c>
      <c r="U23" s="887"/>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58.486199999999997</v>
      </c>
      <c r="U24" s="887"/>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57.939599999999999</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57.393000000000001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56.846399999999996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56.299799999999998</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55.7532</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55.206599999999995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54.66</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54.113399999999999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53.566799999999994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53.020199999999996</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52.473599999999998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51.926999999999992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51.380399999999995</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50.833799999999997</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50.287199999999999</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49.740600000000001</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49.193999999999996</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3" priority="45">
      <formula>F25&gt;0</formula>
    </cfRule>
    <cfRule type="expression" dxfId="3412" priority="46">
      <formula>F25&lt;0</formula>
    </cfRule>
  </conditionalFormatting>
  <conditionalFormatting sqref="Q7">
    <cfRule type="expression" dxfId="3411" priority="43">
      <formula>Q7&gt;0</formula>
    </cfRule>
    <cfRule type="expression" dxfId="3410" priority="44">
      <formula>Q7&lt;0</formula>
    </cfRule>
  </conditionalFormatting>
  <conditionalFormatting sqref="Q8">
    <cfRule type="expression" dxfId="3409" priority="41">
      <formula>Q8&gt;0</formula>
    </cfRule>
    <cfRule type="expression" dxfId="3408" priority="42">
      <formula>Q8&lt;0</formula>
    </cfRule>
  </conditionalFormatting>
  <conditionalFormatting sqref="M62">
    <cfRule type="expression" dxfId="3407" priority="35">
      <formula>M62&gt;0</formula>
    </cfRule>
    <cfRule type="expression" dxfId="3406" priority="36">
      <formula>M62&lt;0</formula>
    </cfRule>
  </conditionalFormatting>
  <conditionalFormatting sqref="F88:F119">
    <cfRule type="expression" dxfId="3405" priority="33">
      <formula>F88&gt;0</formula>
    </cfRule>
    <cfRule type="expression" dxfId="3404" priority="34">
      <formula>F88&lt;0</formula>
    </cfRule>
  </conditionalFormatting>
  <conditionalFormatting sqref="H88:H119">
    <cfRule type="expression" dxfId="3403" priority="31">
      <formula>H88&gt;0</formula>
    </cfRule>
    <cfRule type="expression" dxfId="3402" priority="32">
      <formula>H88&lt;0</formula>
    </cfRule>
  </conditionalFormatting>
  <conditionalFormatting sqref="J28:J30 K25:K30 J31:K38">
    <cfRule type="expression" dxfId="3401" priority="25">
      <formula>J25&gt;0</formula>
    </cfRule>
    <cfRule type="expression" dxfId="3400" priority="26">
      <formula>J25&lt;0</formula>
    </cfRule>
  </conditionalFormatting>
  <conditionalFormatting sqref="K39:K42">
    <cfRule type="expression" dxfId="3399" priority="23">
      <formula>K39&gt;0</formula>
    </cfRule>
    <cfRule type="expression" dxfId="3398" priority="24">
      <formula>K39&lt;0</formula>
    </cfRule>
  </conditionalFormatting>
  <conditionalFormatting sqref="K43">
    <cfRule type="expression" dxfId="3397" priority="21">
      <formula>K43&gt;0</formula>
    </cfRule>
    <cfRule type="expression" dxfId="3396" priority="22">
      <formula>K43&lt;0</formula>
    </cfRule>
  </conditionalFormatting>
  <conditionalFormatting sqref="K44">
    <cfRule type="expression" dxfId="3395" priority="19">
      <formula>K44&gt;0</formula>
    </cfRule>
    <cfRule type="expression" dxfId="3394" priority="20">
      <formula>K44&lt;0</formula>
    </cfRule>
  </conditionalFormatting>
  <conditionalFormatting sqref="K45">
    <cfRule type="expression" dxfId="3393" priority="17">
      <formula>K45&gt;0</formula>
    </cfRule>
    <cfRule type="expression" dxfId="3392" priority="18">
      <formula>K45&lt;0</formula>
    </cfRule>
  </conditionalFormatting>
  <conditionalFormatting sqref="K46:K51">
    <cfRule type="expression" dxfId="3391" priority="5">
      <formula>K46&gt;0</formula>
    </cfRule>
    <cfRule type="expression" dxfId="3390" priority="6">
      <formula>K46&lt;0</formula>
    </cfRule>
  </conditionalFormatting>
  <conditionalFormatting sqref="K52:K54">
    <cfRule type="expression" dxfId="3389" priority="3">
      <formula>K52&gt;0</formula>
    </cfRule>
    <cfRule type="expression" dxfId="3388" priority="4">
      <formula>K52&lt;0</formula>
    </cfRule>
  </conditionalFormatting>
  <conditionalFormatting sqref="H55:H57 F54:F57">
    <cfRule type="expression" dxfId="3387" priority="1">
      <formula>F54&gt;0</formula>
    </cfRule>
    <cfRule type="expression" dxfId="3386"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6" t="s">
        <v>78</v>
      </c>
      <c r="P40" s="886"/>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5" priority="21">
      <formula>F47&gt;0</formula>
    </cfRule>
    <cfRule type="expression" dxfId="3384" priority="22">
      <formula>F47&lt;0</formula>
    </cfRule>
  </conditionalFormatting>
  <conditionalFormatting sqref="Q7">
    <cfRule type="expression" dxfId="3383" priority="19">
      <formula>Q7&gt;0</formula>
    </cfRule>
    <cfRule type="expression" dxfId="3382" priority="20">
      <formula>Q7&lt;0</formula>
    </cfRule>
  </conditionalFormatting>
  <conditionalFormatting sqref="Q8">
    <cfRule type="expression" dxfId="3381" priority="17">
      <formula>Q8&gt;0</formula>
    </cfRule>
    <cfRule type="expression" dxfId="3380" priority="18">
      <formula>Q8&lt;0</formula>
    </cfRule>
  </conditionalFormatting>
  <conditionalFormatting sqref="F25:F46">
    <cfRule type="expression" dxfId="3379" priority="15">
      <formula>F25&gt;0</formula>
    </cfRule>
    <cfRule type="expression" dxfId="3378" priority="16">
      <formula>F25&lt;0</formula>
    </cfRule>
  </conditionalFormatting>
  <conditionalFormatting sqref="H25:H46">
    <cfRule type="expression" dxfId="3377" priority="13">
      <formula>H25&gt;0</formula>
    </cfRule>
    <cfRule type="expression" dxfId="3376" priority="14">
      <formula>H25&lt;0</formula>
    </cfRule>
  </conditionalFormatting>
  <conditionalFormatting sqref="F89:F110">
    <cfRule type="expression" dxfId="3375" priority="11">
      <formula>F89&gt;0</formula>
    </cfRule>
    <cfRule type="expression" dxfId="3374" priority="12">
      <formula>F89&lt;0</formula>
    </cfRule>
  </conditionalFormatting>
  <conditionalFormatting sqref="H89:H110">
    <cfRule type="expression" dxfId="3373" priority="9">
      <formula>H89&gt;0</formula>
    </cfRule>
    <cfRule type="expression" dxfId="3372" priority="10">
      <formula>H89&lt;0</formula>
    </cfRule>
  </conditionalFormatting>
  <conditionalFormatting sqref="Q10">
    <cfRule type="expression" dxfId="3371" priority="7">
      <formula>Q10&gt;0</formula>
    </cfRule>
    <cfRule type="expression" dxfId="3370" priority="8">
      <formula>Q10&lt;0</formula>
    </cfRule>
  </conditionalFormatting>
  <conditionalFormatting sqref="J25:J38">
    <cfRule type="expression" dxfId="3369" priority="5">
      <formula>J25&gt;0</formula>
    </cfRule>
    <cfRule type="expression" dxfId="3368" priority="6">
      <formula>J25&lt;0</formula>
    </cfRule>
  </conditionalFormatting>
  <conditionalFormatting sqref="K25:K38">
    <cfRule type="expression" dxfId="3367" priority="3">
      <formula>K25&gt;0</formula>
    </cfRule>
    <cfRule type="expression" dxfId="3366" priority="4">
      <formula>K25&lt;0</formula>
    </cfRule>
  </conditionalFormatting>
  <conditionalFormatting sqref="L25:L38">
    <cfRule type="expression" dxfId="3365" priority="1">
      <formula>L25&gt;0</formula>
    </cfRule>
    <cfRule type="expression" dxfId="3364"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3" priority="39">
      <formula>F47&gt;0</formula>
    </cfRule>
    <cfRule type="expression" dxfId="3362" priority="40">
      <formula>F47&lt;0</formula>
    </cfRule>
  </conditionalFormatting>
  <conditionalFormatting sqref="Q7">
    <cfRule type="expression" dxfId="3361" priority="37">
      <formula>Q7&gt;0</formula>
    </cfRule>
    <cfRule type="expression" dxfId="3360" priority="38">
      <formula>Q7&lt;0</formula>
    </cfRule>
  </conditionalFormatting>
  <conditionalFormatting sqref="Q8">
    <cfRule type="expression" dxfId="3359" priority="35">
      <formula>Q8&gt;0</formula>
    </cfRule>
    <cfRule type="expression" dxfId="3358" priority="36">
      <formula>Q8&lt;0</formula>
    </cfRule>
  </conditionalFormatting>
  <conditionalFormatting sqref="F30:F46">
    <cfRule type="expression" dxfId="3357" priority="33">
      <formula>F30&gt;0</formula>
    </cfRule>
    <cfRule type="expression" dxfId="3356" priority="34">
      <formula>F30&lt;0</formula>
    </cfRule>
  </conditionalFormatting>
  <conditionalFormatting sqref="H30:H46">
    <cfRule type="expression" dxfId="3355" priority="31">
      <formula>H30&gt;0</formula>
    </cfRule>
    <cfRule type="expression" dxfId="3354" priority="32">
      <formula>H30&lt;0</formula>
    </cfRule>
  </conditionalFormatting>
  <conditionalFormatting sqref="Q10">
    <cfRule type="expression" dxfId="3353" priority="29">
      <formula>Q10&gt;0</formula>
    </cfRule>
    <cfRule type="expression" dxfId="3352" priority="30">
      <formula>Q10&lt;0</formula>
    </cfRule>
  </conditionalFormatting>
  <conditionalFormatting sqref="J25:J38">
    <cfRule type="expression" dxfId="3351" priority="27">
      <formula>J25&gt;0</formula>
    </cfRule>
    <cfRule type="expression" dxfId="3350" priority="28">
      <formula>J25&lt;0</formula>
    </cfRule>
  </conditionalFormatting>
  <conditionalFormatting sqref="K25:K38">
    <cfRule type="expression" dxfId="3349" priority="25">
      <formula>K25&gt;0</formula>
    </cfRule>
    <cfRule type="expression" dxfId="3348" priority="26">
      <formula>K25&lt;0</formula>
    </cfRule>
  </conditionalFormatting>
  <conditionalFormatting sqref="L25 L38">
    <cfRule type="expression" dxfId="3347" priority="23">
      <formula>L25&gt;0</formula>
    </cfRule>
    <cfRule type="expression" dxfId="3346" priority="24">
      <formula>L25&lt;0</formula>
    </cfRule>
  </conditionalFormatting>
  <conditionalFormatting sqref="F89:F110">
    <cfRule type="expression" dxfId="3345" priority="21">
      <formula>F89&gt;0</formula>
    </cfRule>
    <cfRule type="expression" dxfId="3344" priority="22">
      <formula>F89&lt;0</formula>
    </cfRule>
  </conditionalFormatting>
  <conditionalFormatting sqref="H89:H110">
    <cfRule type="expression" dxfId="3343" priority="19">
      <formula>H89&gt;0</formula>
    </cfRule>
    <cfRule type="expression" dxfId="3342" priority="20">
      <formula>H89&lt;0</formula>
    </cfRule>
  </conditionalFormatting>
  <conditionalFormatting sqref="J89:J102">
    <cfRule type="expression" dxfId="3341" priority="17">
      <formula>J89&gt;0</formula>
    </cfRule>
    <cfRule type="expression" dxfId="3340" priority="18">
      <formula>J89&lt;0</formula>
    </cfRule>
  </conditionalFormatting>
  <conditionalFormatting sqref="K89:K102">
    <cfRule type="expression" dxfId="3339" priority="15">
      <formula>K89&gt;0</formula>
    </cfRule>
    <cfRule type="expression" dxfId="3338" priority="16">
      <formula>K89&lt;0</formula>
    </cfRule>
  </conditionalFormatting>
  <conditionalFormatting sqref="L89:L102">
    <cfRule type="expression" dxfId="3337" priority="13">
      <formula>L89&gt;0</formula>
    </cfRule>
    <cfRule type="expression" dxfId="3336" priority="14">
      <formula>L89&lt;0</formula>
    </cfRule>
  </conditionalFormatting>
  <conditionalFormatting sqref="F25">
    <cfRule type="expression" dxfId="3335" priority="11">
      <formula>F25&gt;0</formula>
    </cfRule>
    <cfRule type="expression" dxfId="3334" priority="12">
      <formula>F25&lt;0</formula>
    </cfRule>
  </conditionalFormatting>
  <conditionalFormatting sqref="H25:H26">
    <cfRule type="expression" dxfId="3333" priority="9">
      <formula>H25&gt;0</formula>
    </cfRule>
    <cfRule type="expression" dxfId="3332" priority="10">
      <formula>H25&lt;0</formula>
    </cfRule>
  </conditionalFormatting>
  <conditionalFormatting sqref="F26">
    <cfRule type="expression" dxfId="3331" priority="7">
      <formula>F26&gt;0</formula>
    </cfRule>
    <cfRule type="expression" dxfId="3330" priority="8">
      <formula>F26&lt;0</formula>
    </cfRule>
  </conditionalFormatting>
  <conditionalFormatting sqref="F27:F29">
    <cfRule type="expression" dxfId="3329" priority="3">
      <formula>F27&gt;0</formula>
    </cfRule>
    <cfRule type="expression" dxfId="3328" priority="4">
      <formula>F27&lt;0</formula>
    </cfRule>
  </conditionalFormatting>
  <conditionalFormatting sqref="H27:H29">
    <cfRule type="expression" dxfId="3327" priority="1">
      <formula>H27&gt;0</formula>
    </cfRule>
    <cfRule type="expression" dxfId="3326"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5" priority="35">
      <formula>F47&gt;0</formula>
    </cfRule>
    <cfRule type="expression" dxfId="3324" priority="36">
      <formula>F47&lt;0</formula>
    </cfRule>
  </conditionalFormatting>
  <conditionalFormatting sqref="Q7">
    <cfRule type="expression" dxfId="3323" priority="33">
      <formula>Q7&gt;0</formula>
    </cfRule>
    <cfRule type="expression" dxfId="3322" priority="34">
      <formula>Q7&lt;0</formula>
    </cfRule>
  </conditionalFormatting>
  <conditionalFormatting sqref="Q8">
    <cfRule type="expression" dxfId="3321" priority="31">
      <formula>Q8&gt;0</formula>
    </cfRule>
    <cfRule type="expression" dxfId="3320" priority="32">
      <formula>Q8&lt;0</formula>
    </cfRule>
  </conditionalFormatting>
  <conditionalFormatting sqref="F30:F46">
    <cfRule type="expression" dxfId="3319" priority="29">
      <formula>F30&gt;0</formula>
    </cfRule>
    <cfRule type="expression" dxfId="3318" priority="30">
      <formula>F30&lt;0</formula>
    </cfRule>
  </conditionalFormatting>
  <conditionalFormatting sqref="H30:H46">
    <cfRule type="expression" dxfId="3317" priority="27">
      <formula>H30&gt;0</formula>
    </cfRule>
    <cfRule type="expression" dxfId="3316" priority="28">
      <formula>H30&lt;0</formula>
    </cfRule>
  </conditionalFormatting>
  <conditionalFormatting sqref="Q10">
    <cfRule type="expression" dxfId="3315" priority="25">
      <formula>Q10&gt;0</formula>
    </cfRule>
    <cfRule type="expression" dxfId="3314" priority="26">
      <formula>Q10&lt;0</formula>
    </cfRule>
  </conditionalFormatting>
  <conditionalFormatting sqref="J25:J38">
    <cfRule type="expression" dxfId="3313" priority="23">
      <formula>J25&gt;0</formula>
    </cfRule>
    <cfRule type="expression" dxfId="3312" priority="24">
      <formula>J25&lt;0</formula>
    </cfRule>
  </conditionalFormatting>
  <conditionalFormatting sqref="K25:K38">
    <cfRule type="expression" dxfId="3311" priority="21">
      <formula>K25&gt;0</formula>
    </cfRule>
    <cfRule type="expression" dxfId="3310" priority="22">
      <formula>K25&lt;0</formula>
    </cfRule>
  </conditionalFormatting>
  <conditionalFormatting sqref="L25 L38">
    <cfRule type="expression" dxfId="3309" priority="19">
      <formula>L25&gt;0</formula>
    </cfRule>
    <cfRule type="expression" dxfId="3308" priority="20">
      <formula>L25&lt;0</formula>
    </cfRule>
  </conditionalFormatting>
  <conditionalFormatting sqref="F89:F110">
    <cfRule type="expression" dxfId="3307" priority="17">
      <formula>F89&gt;0</formula>
    </cfRule>
    <cfRule type="expression" dxfId="3306" priority="18">
      <formula>F89&lt;0</formula>
    </cfRule>
  </conditionalFormatting>
  <conditionalFormatting sqref="H89:H110">
    <cfRule type="expression" dxfId="3305" priority="15">
      <formula>H89&gt;0</formula>
    </cfRule>
    <cfRule type="expression" dxfId="3304" priority="16">
      <formula>H89&lt;0</formula>
    </cfRule>
  </conditionalFormatting>
  <conditionalFormatting sqref="J89:J102">
    <cfRule type="expression" dxfId="3303" priority="13">
      <formula>J89&gt;0</formula>
    </cfRule>
    <cfRule type="expression" dxfId="3302" priority="14">
      <formula>J89&lt;0</formula>
    </cfRule>
  </conditionalFormatting>
  <conditionalFormatting sqref="K89:K102">
    <cfRule type="expression" dxfId="3301" priority="11">
      <formula>K89&gt;0</formula>
    </cfRule>
    <cfRule type="expression" dxfId="3300" priority="12">
      <formula>K89&lt;0</formula>
    </cfRule>
  </conditionalFormatting>
  <conditionalFormatting sqref="L89:L102">
    <cfRule type="expression" dxfId="3299" priority="9">
      <formula>L89&gt;0</formula>
    </cfRule>
    <cfRule type="expression" dxfId="3298" priority="10">
      <formula>L89&lt;0</formula>
    </cfRule>
  </conditionalFormatting>
  <conditionalFormatting sqref="F29 F25:F26">
    <cfRule type="expression" dxfId="3297" priority="7">
      <formula>F25&gt;0</formula>
    </cfRule>
    <cfRule type="expression" dxfId="3296" priority="8">
      <formula>F25&lt;0</formula>
    </cfRule>
  </conditionalFormatting>
  <conditionalFormatting sqref="H29 H25:H27">
    <cfRule type="expression" dxfId="3295" priority="5">
      <formula>H25&gt;0</formula>
    </cfRule>
    <cfRule type="expression" dxfId="3294" priority="6">
      <formula>H25&lt;0</formula>
    </cfRule>
  </conditionalFormatting>
  <conditionalFormatting sqref="F27:F28">
    <cfRule type="expression" dxfId="3293" priority="3">
      <formula>F27&gt;0</formula>
    </cfRule>
    <cfRule type="expression" dxfId="3292" priority="4">
      <formula>F27&lt;0</formula>
    </cfRule>
  </conditionalFormatting>
  <conditionalFormatting sqref="H28">
    <cfRule type="expression" dxfId="3291" priority="1">
      <formula>H28&gt;0</formula>
    </cfRule>
    <cfRule type="expression" dxfId="3290"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6" t="s">
        <v>78</v>
      </c>
      <c r="P16" s="886"/>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9" priority="43">
      <formula>F54&gt;0</formula>
    </cfRule>
    <cfRule type="expression" dxfId="3288" priority="44">
      <formula>F54&lt;0</formula>
    </cfRule>
  </conditionalFormatting>
  <conditionalFormatting sqref="Q7">
    <cfRule type="expression" dxfId="3287" priority="41">
      <formula>Q7&gt;0</formula>
    </cfRule>
    <cfRule type="expression" dxfId="3286" priority="42">
      <formula>Q7&lt;0</formula>
    </cfRule>
  </conditionalFormatting>
  <conditionalFormatting sqref="Q8">
    <cfRule type="expression" dxfId="3285" priority="39">
      <formula>Q8&gt;0</formula>
    </cfRule>
    <cfRule type="expression" dxfId="3284" priority="40">
      <formula>Q8&lt;0</formula>
    </cfRule>
  </conditionalFormatting>
  <conditionalFormatting sqref="F33:F36 F38:F53">
    <cfRule type="expression" dxfId="3283" priority="37">
      <formula>F33&gt;0</formula>
    </cfRule>
    <cfRule type="expression" dxfId="3282" priority="38">
      <formula>F33&lt;0</formula>
    </cfRule>
  </conditionalFormatting>
  <conditionalFormatting sqref="H33:H36 H38:H53">
    <cfRule type="expression" dxfId="3281" priority="35">
      <formula>H33&gt;0</formula>
    </cfRule>
    <cfRule type="expression" dxfId="3280" priority="36">
      <formula>H33&lt;0</formula>
    </cfRule>
  </conditionalFormatting>
  <conditionalFormatting sqref="Q10">
    <cfRule type="expression" dxfId="3279" priority="33">
      <formula>Q10&gt;0</formula>
    </cfRule>
    <cfRule type="expression" dxfId="3278" priority="34">
      <formula>Q10&lt;0</formula>
    </cfRule>
  </conditionalFormatting>
  <conditionalFormatting sqref="J25:J37">
    <cfRule type="expression" dxfId="3277" priority="31">
      <formula>J25&gt;0</formula>
    </cfRule>
    <cfRule type="expression" dxfId="3276" priority="32">
      <formula>J25&lt;0</formula>
    </cfRule>
  </conditionalFormatting>
  <conditionalFormatting sqref="K25:K38">
    <cfRule type="expression" dxfId="3275" priority="29">
      <formula>K25&gt;0</formula>
    </cfRule>
    <cfRule type="expression" dxfId="3274" priority="30">
      <formula>K25&lt;0</formula>
    </cfRule>
  </conditionalFormatting>
  <conditionalFormatting sqref="L25">
    <cfRule type="expression" dxfId="3273" priority="27">
      <formula>L25&gt;0</formula>
    </cfRule>
    <cfRule type="expression" dxfId="3272" priority="28">
      <formula>L25&lt;0</formula>
    </cfRule>
  </conditionalFormatting>
  <conditionalFormatting sqref="F89:F110">
    <cfRule type="expression" dxfId="3271" priority="25">
      <formula>F89&gt;0</formula>
    </cfRule>
    <cfRule type="expression" dxfId="3270" priority="26">
      <formula>F89&lt;0</formula>
    </cfRule>
  </conditionalFormatting>
  <conditionalFormatting sqref="H89:H110">
    <cfRule type="expression" dxfId="3269" priority="23">
      <formula>H89&gt;0</formula>
    </cfRule>
    <cfRule type="expression" dxfId="3268" priority="24">
      <formula>H89&lt;0</formula>
    </cfRule>
  </conditionalFormatting>
  <conditionalFormatting sqref="J89:J102">
    <cfRule type="expression" dxfId="3267" priority="21">
      <formula>J89&gt;0</formula>
    </cfRule>
    <cfRule type="expression" dxfId="3266" priority="22">
      <formula>J89&lt;0</formula>
    </cfRule>
  </conditionalFormatting>
  <conditionalFormatting sqref="K89:K102">
    <cfRule type="expression" dxfId="3265" priority="19">
      <formula>K89&gt;0</formula>
    </cfRule>
    <cfRule type="expression" dxfId="3264" priority="20">
      <formula>K89&lt;0</formula>
    </cfRule>
  </conditionalFormatting>
  <conditionalFormatting sqref="L89:L102">
    <cfRule type="expression" dxfId="3263" priority="17">
      <formula>L89&gt;0</formula>
    </cfRule>
    <cfRule type="expression" dxfId="3262" priority="18">
      <formula>L89&lt;0</formula>
    </cfRule>
  </conditionalFormatting>
  <conditionalFormatting sqref="F29:F32">
    <cfRule type="expression" dxfId="3261" priority="15">
      <formula>F29&gt;0</formula>
    </cfRule>
    <cfRule type="expression" dxfId="3260" priority="16">
      <formula>F29&lt;0</formula>
    </cfRule>
  </conditionalFormatting>
  <conditionalFormatting sqref="H29:H32">
    <cfRule type="expression" dxfId="3259" priority="13">
      <formula>H29&gt;0</formula>
    </cfRule>
    <cfRule type="expression" dxfId="3258" priority="14">
      <formula>H29&lt;0</formula>
    </cfRule>
  </conditionalFormatting>
  <conditionalFormatting sqref="F25:F28">
    <cfRule type="expression" dxfId="3257" priority="11">
      <formula>F25&gt;0</formula>
    </cfRule>
    <cfRule type="expression" dxfId="3256" priority="12">
      <formula>F25&lt;0</formula>
    </cfRule>
  </conditionalFormatting>
  <conditionalFormatting sqref="H25:H28">
    <cfRule type="expression" dxfId="3255" priority="9">
      <formula>H25&gt;0</formula>
    </cfRule>
    <cfRule type="expression" dxfId="3254" priority="10">
      <formula>H25&lt;0</formula>
    </cfRule>
  </conditionalFormatting>
  <conditionalFormatting sqref="F37">
    <cfRule type="expression" dxfId="3253" priority="7">
      <formula>F37&gt;0</formula>
    </cfRule>
    <cfRule type="expression" dxfId="3252" priority="8">
      <formula>F37&lt;0</formula>
    </cfRule>
  </conditionalFormatting>
  <conditionalFormatting sqref="H37">
    <cfRule type="expression" dxfId="3251" priority="5">
      <formula>H37&gt;0</formula>
    </cfRule>
    <cfRule type="expression" dxfId="3250" priority="6">
      <formula>H37&lt;0</formula>
    </cfRule>
  </conditionalFormatting>
  <conditionalFormatting sqref="J49">
    <cfRule type="expression" dxfId="3249" priority="3">
      <formula>J49&gt;0</formula>
    </cfRule>
    <cfRule type="expression" dxfId="3248" priority="4">
      <formula>J49&lt;0</formula>
    </cfRule>
  </conditionalFormatting>
  <conditionalFormatting sqref="J38:J48">
    <cfRule type="expression" dxfId="3247" priority="1">
      <formula>J38&gt;0</formula>
    </cfRule>
    <cfRule type="expression" dxfId="3246"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49.61</v>
      </c>
      <c r="R4" s="420">
        <v>-0.04</v>
      </c>
      <c r="T4" s="1"/>
    </row>
    <row r="5" spans="1:21" x14ac:dyDescent="0.25">
      <c r="B5" s="70"/>
      <c r="C5" s="4"/>
      <c r="D5" s="3"/>
      <c r="E5" s="3"/>
      <c r="F5" s="3"/>
      <c r="G5" s="70"/>
      <c r="H5" s="159"/>
      <c r="I5" s="3"/>
      <c r="J5" s="3"/>
      <c r="K5" s="3"/>
      <c r="L5" s="4"/>
      <c r="M5" s="4"/>
      <c r="O5" s="11" t="s">
        <v>67</v>
      </c>
      <c r="Q5" s="3">
        <f>Q4*Q2</f>
        <v>3274.2599999999998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-450.1200000000008</v>
      </c>
      <c r="R7">
        <v>66</v>
      </c>
    </row>
    <row r="8" spans="1:21" x14ac:dyDescent="0.25">
      <c r="B8" s="70"/>
      <c r="C8" s="4"/>
      <c r="D8" s="3"/>
      <c r="E8" s="3"/>
      <c r="F8" s="3"/>
      <c r="G8" s="70"/>
      <c r="H8" s="159"/>
      <c r="I8" s="3"/>
      <c r="J8" s="3"/>
      <c r="K8" s="3"/>
      <c r="L8" s="4"/>
      <c r="M8" s="4"/>
      <c r="O8" s="11" t="s">
        <v>179</v>
      </c>
      <c r="P8" s="33"/>
      <c r="Q8" s="2">
        <f>K18+M18-F18+Q2*Q4</f>
        <v>-450.1200000000008</v>
      </c>
      <c r="T8" s="1"/>
      <c r="U8" s="736"/>
    </row>
    <row r="9" spans="1:21" x14ac:dyDescent="0.25">
      <c r="B9" s="70"/>
      <c r="C9" s="4"/>
      <c r="D9" s="3"/>
      <c r="E9" s="3"/>
      <c r="F9" s="3"/>
      <c r="G9" s="4"/>
      <c r="H9" s="159"/>
      <c r="I9" s="3"/>
      <c r="J9" s="3"/>
      <c r="K9" s="3"/>
      <c r="L9" s="4"/>
      <c r="M9" s="4"/>
      <c r="O9" s="11" t="s">
        <v>204</v>
      </c>
      <c r="Q9" s="177">
        <f>IF(Q2=0, 0, Q8/Q6)</f>
        <v>-0.12085769980506843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54.571000000000005</v>
      </c>
    </row>
    <row r="20" spans="1:20" x14ac:dyDescent="0.25">
      <c r="O20" s="79">
        <v>1.0900000000000001</v>
      </c>
      <c r="P20" s="79">
        <f t="shared" ref="P20:P39" si="0">O20*$Q$4</f>
        <v>54.074900000000007</v>
      </c>
    </row>
    <row r="21" spans="1:20" x14ac:dyDescent="0.25">
      <c r="O21" s="79">
        <v>1.08</v>
      </c>
      <c r="P21" s="79">
        <f t="shared" si="0"/>
        <v>53.578800000000001</v>
      </c>
      <c r="T21" s="1"/>
    </row>
    <row r="22" spans="1:20" x14ac:dyDescent="0.25">
      <c r="O22" s="79">
        <v>1.07</v>
      </c>
      <c r="P22" s="79">
        <f t="shared" si="0"/>
        <v>53.082700000000003</v>
      </c>
    </row>
    <row r="23" spans="1:20" x14ac:dyDescent="0.25">
      <c r="O23" s="79">
        <v>1.06</v>
      </c>
      <c r="P23" s="79">
        <f t="shared" si="0"/>
        <v>52.586600000000004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52.090499999999999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51.5944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51.098300000000002</v>
      </c>
      <c r="T26" s="154"/>
    </row>
    <row r="27" spans="1:20" x14ac:dyDescent="0.25">
      <c r="B27" s="162"/>
      <c r="C27" s="10"/>
      <c r="D27" s="39"/>
      <c r="E27" s="39"/>
      <c r="F27" s="39"/>
      <c r="G27" s="39"/>
      <c r="H27" s="177"/>
      <c r="I27" s="39"/>
      <c r="J27" s="39"/>
      <c r="K27" s="39"/>
      <c r="L27" s="39"/>
      <c r="O27" s="79">
        <v>1.02</v>
      </c>
      <c r="P27" s="79">
        <f t="shared" si="0"/>
        <v>50.602200000000003</v>
      </c>
      <c r="T27" s="65"/>
    </row>
    <row r="28" spans="1:20" x14ac:dyDescent="0.25">
      <c r="B28" s="162"/>
      <c r="C28" s="10"/>
      <c r="D28" s="39"/>
      <c r="E28" s="39"/>
      <c r="F28" s="39"/>
      <c r="G28" s="39"/>
      <c r="H28" s="177"/>
      <c r="I28" s="39"/>
      <c r="J28" s="39"/>
      <c r="K28" s="39"/>
      <c r="L28" s="39"/>
      <c r="O28" s="79">
        <v>1.01</v>
      </c>
      <c r="P28" s="79">
        <f t="shared" si="0"/>
        <v>50.106099999999998</v>
      </c>
      <c r="T28" s="154"/>
    </row>
    <row r="29" spans="1:20" x14ac:dyDescent="0.25">
      <c r="B29" s="162"/>
      <c r="C29" s="10"/>
      <c r="D29" s="39"/>
      <c r="E29" s="39"/>
      <c r="F29" s="39"/>
      <c r="G29" s="39"/>
      <c r="H29" s="177"/>
      <c r="I29" s="39"/>
      <c r="J29" s="39"/>
      <c r="K29" s="39"/>
      <c r="L29" s="39"/>
      <c r="O29" s="79">
        <v>1</v>
      </c>
      <c r="P29" s="79">
        <f t="shared" si="0"/>
        <v>49.61</v>
      </c>
      <c r="T29" s="154"/>
    </row>
    <row r="30" spans="1:20" x14ac:dyDescent="0.25">
      <c r="B30" s="162"/>
      <c r="C30" s="10"/>
      <c r="D30" s="39"/>
      <c r="E30" s="39"/>
      <c r="F30" s="39"/>
      <c r="G30" s="39"/>
      <c r="H30" s="177"/>
      <c r="I30" s="39"/>
      <c r="J30" s="39"/>
      <c r="K30" s="39"/>
      <c r="L30" s="39"/>
      <c r="O30" s="79">
        <v>0.99</v>
      </c>
      <c r="P30" s="79">
        <f t="shared" si="0"/>
        <v>49.113900000000001</v>
      </c>
      <c r="T30" s="154"/>
    </row>
    <row r="31" spans="1:20" x14ac:dyDescent="0.25">
      <c r="B31" s="162"/>
      <c r="C31" s="10"/>
      <c r="D31" s="39"/>
      <c r="E31" s="39"/>
      <c r="F31" s="39"/>
      <c r="G31" s="39"/>
      <c r="H31" s="177"/>
      <c r="I31" s="39"/>
      <c r="J31" s="39"/>
      <c r="K31" s="39"/>
      <c r="L31" s="39"/>
      <c r="O31" s="79">
        <v>0.98</v>
      </c>
      <c r="P31" s="79">
        <f t="shared" si="0"/>
        <v>48.617799999999995</v>
      </c>
    </row>
    <row r="32" spans="1:20" x14ac:dyDescent="0.25">
      <c r="B32" s="162"/>
      <c r="C32" s="10"/>
      <c r="D32" s="39"/>
      <c r="E32" s="39"/>
      <c r="F32" s="39"/>
      <c r="G32" s="39"/>
      <c r="H32" s="177"/>
      <c r="I32" s="39"/>
      <c r="J32" s="39"/>
      <c r="K32" s="39"/>
      <c r="L32" s="39"/>
      <c r="O32" s="79">
        <v>0.97</v>
      </c>
      <c r="P32" s="79">
        <f t="shared" si="0"/>
        <v>48.121699999999997</v>
      </c>
    </row>
    <row r="33" spans="2:17" x14ac:dyDescent="0.25">
      <c r="B33" s="162"/>
      <c r="C33" s="10"/>
      <c r="D33" s="39"/>
      <c r="E33" s="39"/>
      <c r="F33" s="39"/>
      <c r="G33" s="39"/>
      <c r="H33" s="177"/>
      <c r="I33" s="39"/>
      <c r="J33" s="39"/>
      <c r="K33" s="39"/>
      <c r="L33" s="39"/>
      <c r="O33" s="79">
        <v>0.96</v>
      </c>
      <c r="P33" s="79">
        <f t="shared" si="0"/>
        <v>47.625599999999999</v>
      </c>
    </row>
    <row r="34" spans="2:17" x14ac:dyDescent="0.25">
      <c r="B34" s="162"/>
      <c r="C34" s="10"/>
      <c r="D34" s="39"/>
      <c r="E34" s="39"/>
      <c r="F34" s="39"/>
      <c r="G34" s="39"/>
      <c r="H34" s="177"/>
      <c r="I34" s="39"/>
      <c r="J34" s="39"/>
      <c r="K34" s="39"/>
      <c r="L34" s="39"/>
      <c r="O34" s="79">
        <v>0.95</v>
      </c>
      <c r="P34" s="79">
        <f t="shared" si="0"/>
        <v>47.1295</v>
      </c>
    </row>
    <row r="35" spans="2:17" x14ac:dyDescent="0.25">
      <c r="B35" s="162"/>
      <c r="C35" s="10"/>
      <c r="D35" s="39"/>
      <c r="E35" s="39"/>
      <c r="F35" s="39"/>
      <c r="G35" s="39"/>
      <c r="H35" s="177"/>
      <c r="I35" s="39"/>
      <c r="J35" s="39"/>
      <c r="K35" s="39"/>
      <c r="L35" s="39"/>
      <c r="O35" s="79">
        <v>0.94</v>
      </c>
      <c r="P35" s="79">
        <f t="shared" si="0"/>
        <v>46.633399999999995</v>
      </c>
    </row>
    <row r="36" spans="2:17" x14ac:dyDescent="0.25">
      <c r="B36" s="162"/>
      <c r="C36" s="10"/>
      <c r="D36" s="39"/>
      <c r="E36" s="39"/>
      <c r="F36" s="39"/>
      <c r="G36" s="39"/>
      <c r="H36" s="177"/>
      <c r="I36" s="39"/>
      <c r="J36" s="39"/>
      <c r="K36" s="39"/>
      <c r="L36" s="39"/>
      <c r="O36" s="79">
        <v>0.93</v>
      </c>
      <c r="P36" s="79">
        <f t="shared" si="0"/>
        <v>46.137300000000003</v>
      </c>
    </row>
    <row r="37" spans="2:17" x14ac:dyDescent="0.25">
      <c r="B37" s="162"/>
      <c r="C37" s="10"/>
      <c r="D37" s="39"/>
      <c r="E37" s="39"/>
      <c r="F37" s="39"/>
      <c r="G37" s="39"/>
      <c r="H37" s="177"/>
      <c r="I37" s="39"/>
      <c r="J37" s="39"/>
      <c r="K37" s="39"/>
      <c r="L37" s="39"/>
      <c r="O37" s="79">
        <v>0.92</v>
      </c>
      <c r="P37" s="79">
        <f t="shared" si="0"/>
        <v>45.641200000000005</v>
      </c>
    </row>
    <row r="38" spans="2:17" x14ac:dyDescent="0.25">
      <c r="B38" s="162"/>
      <c r="C38" s="10"/>
      <c r="D38" s="39"/>
      <c r="E38" s="39"/>
      <c r="F38" s="39"/>
      <c r="G38" s="39"/>
      <c r="H38" s="177"/>
      <c r="I38" s="39"/>
      <c r="J38" s="39"/>
      <c r="K38" s="39"/>
      <c r="L38" s="39"/>
      <c r="O38" s="79">
        <v>0.91</v>
      </c>
      <c r="P38" s="79">
        <f t="shared" si="0"/>
        <v>45.145099999999999</v>
      </c>
    </row>
    <row r="39" spans="2:17" x14ac:dyDescent="0.25">
      <c r="B39" s="162"/>
      <c r="C39" s="10"/>
      <c r="D39" s="39"/>
      <c r="E39" s="39"/>
      <c r="F39" s="39"/>
      <c r="G39" s="39"/>
      <c r="H39" s="177"/>
      <c r="I39" s="39"/>
      <c r="J39" s="39"/>
      <c r="K39" s="39"/>
      <c r="L39" s="39"/>
      <c r="O39" s="79">
        <v>0.9</v>
      </c>
      <c r="P39" s="79">
        <f t="shared" si="0"/>
        <v>44.649000000000001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45" priority="35">
      <formula>Q7&gt;0</formula>
    </cfRule>
    <cfRule type="expression" dxfId="3244" priority="36">
      <formula>Q7&lt;0</formula>
    </cfRule>
  </conditionalFormatting>
  <conditionalFormatting sqref="Q8">
    <cfRule type="expression" dxfId="3243" priority="33">
      <formula>Q8&gt;0</formula>
    </cfRule>
    <cfRule type="expression" dxfId="3242" priority="34">
      <formula>Q8&lt;0</formula>
    </cfRule>
  </conditionalFormatting>
  <conditionalFormatting sqref="F34:F54 F58:F63">
    <cfRule type="expression" dxfId="3241" priority="31">
      <formula>F34&gt;0</formula>
    </cfRule>
    <cfRule type="expression" dxfId="3240" priority="32">
      <formula>F34&lt;0</formula>
    </cfRule>
  </conditionalFormatting>
  <conditionalFormatting sqref="H34:H54 H58:H63">
    <cfRule type="expression" dxfId="3239" priority="29">
      <formula>H34&gt;0</formula>
    </cfRule>
    <cfRule type="expression" dxfId="3238" priority="30">
      <formula>H34&lt;0</formula>
    </cfRule>
  </conditionalFormatting>
  <conditionalFormatting sqref="Q10">
    <cfRule type="expression" dxfId="3237" priority="27">
      <formula>Q10&gt;0</formula>
    </cfRule>
    <cfRule type="expression" dxfId="3236" priority="28">
      <formula>Q10&lt;0</formula>
    </cfRule>
  </conditionalFormatting>
  <conditionalFormatting sqref="J25:J38">
    <cfRule type="expression" dxfId="3235" priority="25">
      <formula>J25&gt;0</formula>
    </cfRule>
    <cfRule type="expression" dxfId="3234" priority="26">
      <formula>J25&lt;0</formula>
    </cfRule>
  </conditionalFormatting>
  <conditionalFormatting sqref="K25:K35 K37:K38">
    <cfRule type="expression" dxfId="3233" priority="23">
      <formula>K25&gt;0</formula>
    </cfRule>
    <cfRule type="expression" dxfId="3232" priority="24">
      <formula>K25&lt;0</formula>
    </cfRule>
  </conditionalFormatting>
  <conditionalFormatting sqref="F89:F110">
    <cfRule type="expression" dxfId="3231" priority="21">
      <formula>F89&gt;0</formula>
    </cfRule>
    <cfRule type="expression" dxfId="3230" priority="22">
      <formula>F89&lt;0</formula>
    </cfRule>
  </conditionalFormatting>
  <conditionalFormatting sqref="H89:H110">
    <cfRule type="expression" dxfId="3229" priority="19">
      <formula>H89&gt;0</formula>
    </cfRule>
    <cfRule type="expression" dxfId="3228" priority="20">
      <formula>H89&lt;0</formula>
    </cfRule>
  </conditionalFormatting>
  <conditionalFormatting sqref="J89:J102">
    <cfRule type="expression" dxfId="3227" priority="17">
      <formula>J89&gt;0</formula>
    </cfRule>
    <cfRule type="expression" dxfId="3226" priority="18">
      <formula>J89&lt;0</formula>
    </cfRule>
  </conditionalFormatting>
  <conditionalFormatting sqref="K89:K102">
    <cfRule type="expression" dxfId="3225" priority="15">
      <formula>K89&gt;0</formula>
    </cfRule>
    <cfRule type="expression" dxfId="3224" priority="16">
      <formula>K89&lt;0</formula>
    </cfRule>
  </conditionalFormatting>
  <conditionalFormatting sqref="L89:L102">
    <cfRule type="expression" dxfId="3223" priority="13">
      <formula>L89&gt;0</formula>
    </cfRule>
    <cfRule type="expression" dxfId="3222" priority="14">
      <formula>L89&lt;0</formula>
    </cfRule>
  </conditionalFormatting>
  <conditionalFormatting sqref="F25:F33">
    <cfRule type="expression" dxfId="3221" priority="11">
      <formula>F25&gt;0</formula>
    </cfRule>
    <cfRule type="expression" dxfId="3220" priority="12">
      <formula>F25&lt;0</formula>
    </cfRule>
  </conditionalFormatting>
  <conditionalFormatting sqref="H25:H33">
    <cfRule type="expression" dxfId="3219" priority="9">
      <formula>H25&gt;0</formula>
    </cfRule>
    <cfRule type="expression" dxfId="3218" priority="10">
      <formula>H25&lt;0</formula>
    </cfRule>
  </conditionalFormatting>
  <conditionalFormatting sqref="J54">
    <cfRule type="expression" dxfId="3217" priority="7">
      <formula>J54&gt;0</formula>
    </cfRule>
    <cfRule type="expression" dxfId="3216" priority="8">
      <formula>J54&lt;0</formula>
    </cfRule>
  </conditionalFormatting>
  <conditionalFormatting sqref="F55:F57">
    <cfRule type="expression" dxfId="3215" priority="5">
      <formula>F55&gt;0</formula>
    </cfRule>
    <cfRule type="expression" dxfId="3214" priority="6">
      <formula>F55&lt;0</formula>
    </cfRule>
  </conditionalFormatting>
  <conditionalFormatting sqref="H55:H57">
    <cfRule type="expression" dxfId="3213" priority="3">
      <formula>H55&gt;0</formula>
    </cfRule>
    <cfRule type="expression" dxfId="3212" priority="4">
      <formula>H55&lt;0</formula>
    </cfRule>
  </conditionalFormatting>
  <conditionalFormatting sqref="Q9">
    <cfRule type="expression" dxfId="3211" priority="1">
      <formula>Q9&gt;0</formula>
    </cfRule>
    <cfRule type="expression" dxfId="321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256.47000000000003</v>
      </c>
      <c r="R4" s="420">
        <v>-2.53E-2</v>
      </c>
      <c r="T4" s="1"/>
    </row>
    <row r="5" spans="1:21" x14ac:dyDescent="0.25">
      <c r="B5" s="70"/>
      <c r="C5" s="4"/>
      <c r="D5" s="3"/>
      <c r="E5" s="3"/>
      <c r="F5" s="3"/>
      <c r="G5" s="70"/>
      <c r="H5" s="159"/>
      <c r="I5" s="3"/>
      <c r="J5" s="3"/>
      <c r="K5" s="3"/>
      <c r="L5" s="4"/>
      <c r="M5" s="4"/>
      <c r="O5" s="11" t="s">
        <v>67</v>
      </c>
      <c r="Q5" s="3">
        <f>Q4*Q2</f>
        <v>5129.4000000000005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365.28999999999996</v>
      </c>
      <c r="R7" s="29">
        <v>43657</v>
      </c>
    </row>
    <row r="8" spans="1:21" x14ac:dyDescent="0.25">
      <c r="B8" s="70"/>
      <c r="C8" s="4"/>
      <c r="D8" s="3"/>
      <c r="E8" s="3"/>
      <c r="F8" s="3"/>
      <c r="G8" s="70"/>
      <c r="H8" s="159"/>
      <c r="I8" s="3"/>
      <c r="J8" s="3"/>
      <c r="K8" s="3"/>
      <c r="L8" s="4"/>
      <c r="M8" s="4"/>
      <c r="O8" s="11" t="s">
        <v>179</v>
      </c>
      <c r="P8" s="33"/>
      <c r="Q8" s="2">
        <f>K18+M18-F18+Q2*Q4</f>
        <v>365.28999999999996</v>
      </c>
      <c r="T8" s="1"/>
      <c r="U8" s="736"/>
    </row>
    <row r="9" spans="1:21" x14ac:dyDescent="0.25">
      <c r="B9" s="70"/>
      <c r="C9" s="4"/>
      <c r="D9" s="3"/>
      <c r="E9" s="3"/>
      <c r="F9" s="3"/>
      <c r="G9" s="4"/>
      <c r="H9" s="159"/>
      <c r="I9" s="3"/>
      <c r="J9" s="3"/>
      <c r="K9" s="3"/>
      <c r="L9" s="4"/>
      <c r="M9" s="4"/>
      <c r="O9" s="11" t="s">
        <v>204</v>
      </c>
      <c r="Q9" s="132">
        <f>IF(Q2=0, 0, Q8/Q6)</f>
        <v>7.6675391626137915E-2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282.11700000000008</v>
      </c>
    </row>
    <row r="20" spans="1:20" x14ac:dyDescent="0.25">
      <c r="O20" s="79">
        <v>1.0900000000000001</v>
      </c>
      <c r="P20" s="79">
        <f t="shared" ref="P20:P39" si="0">O20*$Q$4</f>
        <v>279.55230000000006</v>
      </c>
    </row>
    <row r="21" spans="1:20" x14ac:dyDescent="0.25">
      <c r="O21" s="79">
        <v>1.08</v>
      </c>
      <c r="P21" s="79">
        <f t="shared" si="0"/>
        <v>276.98760000000004</v>
      </c>
      <c r="T21" s="1"/>
    </row>
    <row r="22" spans="1:20" x14ac:dyDescent="0.25">
      <c r="O22" s="79">
        <v>1.07</v>
      </c>
      <c r="P22" s="79">
        <f t="shared" si="0"/>
        <v>274.42290000000003</v>
      </c>
    </row>
    <row r="23" spans="1:20" x14ac:dyDescent="0.25">
      <c r="O23" s="79">
        <v>1.06</v>
      </c>
      <c r="P23" s="79">
        <f t="shared" si="0"/>
        <v>271.85820000000007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269.29350000000005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266.72880000000004</v>
      </c>
    </row>
    <row r="26" spans="1:20" x14ac:dyDescent="0.25">
      <c r="B26" s="162">
        <v>43626</v>
      </c>
      <c r="C26" s="10">
        <v>0</v>
      </c>
      <c r="D26" s="39">
        <v>252.2</v>
      </c>
      <c r="E26" s="39">
        <v>275.81</v>
      </c>
      <c r="F26" s="39"/>
      <c r="G26" s="39"/>
      <c r="H26" s="177"/>
      <c r="I26" s="39"/>
      <c r="J26" s="39">
        <v>476.09</v>
      </c>
      <c r="K26" s="39"/>
      <c r="L26" s="39"/>
      <c r="O26" s="79">
        <v>1.03</v>
      </c>
      <c r="P26" s="79">
        <f t="shared" si="0"/>
        <v>264.16410000000002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261.59940000000006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259.03470000000004</v>
      </c>
      <c r="T28" s="154"/>
    </row>
    <row r="29" spans="1:20" x14ac:dyDescent="0.25">
      <c r="B29" s="162"/>
      <c r="C29" s="10"/>
      <c r="D29" s="39"/>
      <c r="E29" s="39"/>
      <c r="F29" s="39"/>
      <c r="G29" s="39"/>
      <c r="H29" s="177"/>
      <c r="I29" s="39"/>
      <c r="J29" s="39"/>
      <c r="K29" s="39"/>
      <c r="L29" s="39"/>
      <c r="O29" s="79">
        <v>1</v>
      </c>
      <c r="P29" s="79">
        <f t="shared" si="0"/>
        <v>256.47000000000003</v>
      </c>
      <c r="T29" s="154"/>
    </row>
    <row r="30" spans="1:20" x14ac:dyDescent="0.25">
      <c r="B30" s="162"/>
      <c r="C30" s="10"/>
      <c r="D30" s="39"/>
      <c r="E30" s="39"/>
      <c r="F30" s="39"/>
      <c r="G30" s="39"/>
      <c r="H30" s="177"/>
      <c r="I30" s="39"/>
      <c r="J30" s="39"/>
      <c r="K30" s="39"/>
      <c r="L30" s="39"/>
      <c r="O30" s="79">
        <v>0.99</v>
      </c>
      <c r="P30" s="79">
        <f t="shared" si="0"/>
        <v>253.90530000000001</v>
      </c>
      <c r="T30" s="154"/>
    </row>
    <row r="31" spans="1:20" x14ac:dyDescent="0.25">
      <c r="B31" s="162"/>
      <c r="C31" s="10"/>
      <c r="D31" s="39"/>
      <c r="E31" s="39"/>
      <c r="F31" s="39"/>
      <c r="G31" s="39"/>
      <c r="H31" s="177"/>
      <c r="I31" s="39"/>
      <c r="J31" s="39"/>
      <c r="K31" s="39"/>
      <c r="L31" s="39"/>
      <c r="O31" s="79">
        <v>0.98</v>
      </c>
      <c r="P31" s="79">
        <f t="shared" si="0"/>
        <v>251.34060000000002</v>
      </c>
    </row>
    <row r="32" spans="1:20" x14ac:dyDescent="0.25">
      <c r="B32" s="162"/>
      <c r="C32" s="10"/>
      <c r="D32" s="39"/>
      <c r="E32" s="39"/>
      <c r="F32" s="39"/>
      <c r="G32" s="39"/>
      <c r="H32" s="177"/>
      <c r="I32" s="39"/>
      <c r="J32" s="39"/>
      <c r="K32" s="39"/>
      <c r="L32" s="39"/>
      <c r="O32" s="79">
        <v>0.97</v>
      </c>
      <c r="P32" s="79">
        <f t="shared" si="0"/>
        <v>248.77590000000001</v>
      </c>
    </row>
    <row r="33" spans="2:17" x14ac:dyDescent="0.25">
      <c r="B33" s="162"/>
      <c r="C33" s="10"/>
      <c r="D33" s="39"/>
      <c r="E33" s="39"/>
      <c r="F33" s="39"/>
      <c r="G33" s="39"/>
      <c r="H33" s="177"/>
      <c r="I33" s="39"/>
      <c r="J33" s="39"/>
      <c r="K33" s="39"/>
      <c r="L33" s="39"/>
      <c r="O33" s="79">
        <v>0.96</v>
      </c>
      <c r="P33" s="79">
        <f t="shared" si="0"/>
        <v>246.21120000000002</v>
      </c>
    </row>
    <row r="34" spans="2:17" x14ac:dyDescent="0.25">
      <c r="B34" s="162"/>
      <c r="C34" s="10"/>
      <c r="D34" s="39"/>
      <c r="E34" s="39"/>
      <c r="F34" s="39"/>
      <c r="G34" s="39"/>
      <c r="H34" s="177"/>
      <c r="I34" s="39"/>
      <c r="J34" s="39"/>
      <c r="K34" s="39"/>
      <c r="L34" s="39"/>
      <c r="O34" s="79">
        <v>0.95</v>
      </c>
      <c r="P34" s="79">
        <f t="shared" si="0"/>
        <v>243.6465</v>
      </c>
    </row>
    <row r="35" spans="2:17" x14ac:dyDescent="0.25">
      <c r="B35" s="162"/>
      <c r="C35" s="10"/>
      <c r="D35" s="39"/>
      <c r="E35" s="39"/>
      <c r="F35" s="39"/>
      <c r="G35" s="39"/>
      <c r="H35" s="177"/>
      <c r="I35" s="39"/>
      <c r="J35" s="39"/>
      <c r="K35" s="39"/>
      <c r="L35" s="39"/>
      <c r="O35" s="79">
        <v>0.94</v>
      </c>
      <c r="P35" s="79">
        <f t="shared" si="0"/>
        <v>241.08180000000002</v>
      </c>
    </row>
    <row r="36" spans="2:17" x14ac:dyDescent="0.25">
      <c r="B36" s="162"/>
      <c r="C36" s="10"/>
      <c r="D36" s="39"/>
      <c r="E36" s="39"/>
      <c r="F36" s="39"/>
      <c r="G36" s="39"/>
      <c r="H36" s="177"/>
      <c r="I36" s="39"/>
      <c r="J36" s="39"/>
      <c r="K36" s="39"/>
      <c r="L36" s="39"/>
      <c r="O36" s="79">
        <v>0.93</v>
      </c>
      <c r="P36" s="79">
        <f t="shared" si="0"/>
        <v>238.51710000000003</v>
      </c>
    </row>
    <row r="37" spans="2:17" x14ac:dyDescent="0.25">
      <c r="B37" s="162"/>
      <c r="C37" s="10"/>
      <c r="D37" s="39"/>
      <c r="E37" s="39"/>
      <c r="F37" s="39"/>
      <c r="G37" s="39"/>
      <c r="H37" s="177"/>
      <c r="I37" s="39"/>
      <c r="J37" s="39"/>
      <c r="K37" s="39"/>
      <c r="L37" s="39"/>
      <c r="O37" s="79">
        <v>0.92</v>
      </c>
      <c r="P37" s="79">
        <f t="shared" si="0"/>
        <v>235.95240000000004</v>
      </c>
    </row>
    <row r="38" spans="2:17" x14ac:dyDescent="0.25">
      <c r="B38" s="162"/>
      <c r="C38" s="10"/>
      <c r="D38" s="39"/>
      <c r="E38" s="39"/>
      <c r="F38" s="39"/>
      <c r="G38" s="39"/>
      <c r="H38" s="177"/>
      <c r="I38" s="39"/>
      <c r="J38" s="39"/>
      <c r="K38" s="39"/>
      <c r="L38" s="39"/>
      <c r="O38" s="79">
        <v>0.91</v>
      </c>
      <c r="P38" s="79">
        <f t="shared" si="0"/>
        <v>233.38770000000002</v>
      </c>
    </row>
    <row r="39" spans="2:17" x14ac:dyDescent="0.25">
      <c r="B39" s="162"/>
      <c r="C39" s="10"/>
      <c r="D39" s="39"/>
      <c r="E39" s="39"/>
      <c r="F39" s="39"/>
      <c r="G39" s="39"/>
      <c r="H39" s="177"/>
      <c r="I39" s="39"/>
      <c r="J39" s="39"/>
      <c r="K39" s="39"/>
      <c r="L39" s="39"/>
      <c r="O39" s="79">
        <v>0.9</v>
      </c>
      <c r="P39" s="79">
        <f t="shared" si="0"/>
        <v>230.82300000000004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9" priority="35">
      <formula>Q7&gt;0</formula>
    </cfRule>
    <cfRule type="expression" dxfId="3208" priority="36">
      <formula>Q7&lt;0</formula>
    </cfRule>
  </conditionalFormatting>
  <conditionalFormatting sqref="Q8">
    <cfRule type="expression" dxfId="3207" priority="33">
      <formula>Q8&gt;0</formula>
    </cfRule>
    <cfRule type="expression" dxfId="3206" priority="34">
      <formula>Q8&lt;0</formula>
    </cfRule>
  </conditionalFormatting>
  <conditionalFormatting sqref="F34:F54 F58:F63">
    <cfRule type="expression" dxfId="3205" priority="31">
      <formula>F34&gt;0</formula>
    </cfRule>
    <cfRule type="expression" dxfId="3204" priority="32">
      <formula>F34&lt;0</formula>
    </cfRule>
  </conditionalFormatting>
  <conditionalFormatting sqref="H34:H54 H58:H63">
    <cfRule type="expression" dxfId="3203" priority="29">
      <formula>H34&gt;0</formula>
    </cfRule>
    <cfRule type="expression" dxfId="3202" priority="30">
      <formula>H34&lt;0</formula>
    </cfRule>
  </conditionalFormatting>
  <conditionalFormatting sqref="Q10">
    <cfRule type="expression" dxfId="3201" priority="27">
      <formula>Q10&gt;0</formula>
    </cfRule>
    <cfRule type="expression" dxfId="3200" priority="28">
      <formula>Q10&lt;0</formula>
    </cfRule>
  </conditionalFormatting>
  <conditionalFormatting sqref="J25:J38">
    <cfRule type="expression" dxfId="3199" priority="25">
      <formula>J25&gt;0</formula>
    </cfRule>
    <cfRule type="expression" dxfId="3198" priority="26">
      <formula>J25&lt;0</formula>
    </cfRule>
  </conditionalFormatting>
  <conditionalFormatting sqref="K25:K35 K37:K38">
    <cfRule type="expression" dxfId="3197" priority="23">
      <formula>K25&gt;0</formula>
    </cfRule>
    <cfRule type="expression" dxfId="3196" priority="24">
      <formula>K25&lt;0</formula>
    </cfRule>
  </conditionalFormatting>
  <conditionalFormatting sqref="F89:F110">
    <cfRule type="expression" dxfId="3195" priority="21">
      <formula>F89&gt;0</formula>
    </cfRule>
    <cfRule type="expression" dxfId="3194" priority="22">
      <formula>F89&lt;0</formula>
    </cfRule>
  </conditionalFormatting>
  <conditionalFormatting sqref="H89:H110">
    <cfRule type="expression" dxfId="3193" priority="19">
      <formula>H89&gt;0</formula>
    </cfRule>
    <cfRule type="expression" dxfId="3192" priority="20">
      <formula>H89&lt;0</formula>
    </cfRule>
  </conditionalFormatting>
  <conditionalFormatting sqref="J89:J102">
    <cfRule type="expression" dxfId="3191" priority="17">
      <formula>J89&gt;0</formula>
    </cfRule>
    <cfRule type="expression" dxfId="3190" priority="18">
      <formula>J89&lt;0</formula>
    </cfRule>
  </conditionalFormatting>
  <conditionalFormatting sqref="K89:K102">
    <cfRule type="expression" dxfId="3189" priority="15">
      <formula>K89&gt;0</formula>
    </cfRule>
    <cfRule type="expression" dxfId="3188" priority="16">
      <formula>K89&lt;0</formula>
    </cfRule>
  </conditionalFormatting>
  <conditionalFormatting sqref="L89:L102">
    <cfRule type="expression" dxfId="3187" priority="13">
      <formula>L89&gt;0</formula>
    </cfRule>
    <cfRule type="expression" dxfId="3186" priority="14">
      <formula>L89&lt;0</formula>
    </cfRule>
  </conditionalFormatting>
  <conditionalFormatting sqref="F25:F26 F29:F33">
    <cfRule type="expression" dxfId="3185" priority="11">
      <formula>F25&gt;0</formula>
    </cfRule>
    <cfRule type="expression" dxfId="3184" priority="12">
      <formula>F25&lt;0</formula>
    </cfRule>
  </conditionalFormatting>
  <conditionalFormatting sqref="H25:H33">
    <cfRule type="expression" dxfId="3183" priority="9">
      <formula>H25&gt;0</formula>
    </cfRule>
    <cfRule type="expression" dxfId="3182" priority="10">
      <formula>H25&lt;0</formula>
    </cfRule>
  </conditionalFormatting>
  <conditionalFormatting sqref="J54">
    <cfRule type="expression" dxfId="3181" priority="7">
      <formula>J54&gt;0</formula>
    </cfRule>
    <cfRule type="expression" dxfId="3180" priority="8">
      <formula>J54&lt;0</formula>
    </cfRule>
  </conditionalFormatting>
  <conditionalFormatting sqref="F55:F57">
    <cfRule type="expression" dxfId="3179" priority="5">
      <formula>F55&gt;0</formula>
    </cfRule>
    <cfRule type="expression" dxfId="3178" priority="6">
      <formula>F55&lt;0</formula>
    </cfRule>
  </conditionalFormatting>
  <conditionalFormatting sqref="H55:H57">
    <cfRule type="expression" dxfId="3177" priority="3">
      <formula>H55&gt;0</formula>
    </cfRule>
    <cfRule type="expression" dxfId="3176" priority="4">
      <formula>H55&lt;0</formula>
    </cfRule>
  </conditionalFormatting>
  <conditionalFormatting sqref="F27:F28">
    <cfRule type="expression" dxfId="3175" priority="1">
      <formula>F27&gt;0</formula>
    </cfRule>
    <cfRule type="expression" dxfId="317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27.3</v>
      </c>
      <c r="R4" s="420">
        <v>-3.9399999999999998E-2</v>
      </c>
      <c r="T4" s="1"/>
    </row>
    <row r="5" spans="1:21" x14ac:dyDescent="0.25">
      <c r="B5" s="70"/>
      <c r="C5" s="4"/>
      <c r="D5" s="3"/>
      <c r="E5" s="3"/>
      <c r="F5" s="3"/>
      <c r="G5" s="70"/>
      <c r="H5" s="159"/>
      <c r="I5" s="3"/>
      <c r="J5" s="3"/>
      <c r="K5" s="3"/>
      <c r="L5" s="70"/>
      <c r="M5" s="4"/>
      <c r="O5" s="11" t="s">
        <v>67</v>
      </c>
      <c r="Q5" s="3">
        <f>Q4*Q2</f>
        <v>1801.8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-285.81000000000017</v>
      </c>
      <c r="R7" s="29">
        <v>43651</v>
      </c>
    </row>
    <row r="8" spans="1:21" x14ac:dyDescent="0.25">
      <c r="B8" s="70"/>
      <c r="C8" s="4"/>
      <c r="D8" s="3"/>
      <c r="E8" s="3"/>
      <c r="F8" s="3"/>
      <c r="G8" s="70"/>
      <c r="H8" s="159"/>
      <c r="I8" s="3"/>
      <c r="J8" s="3"/>
      <c r="K8" s="3"/>
      <c r="L8" s="4"/>
      <c r="M8" s="4"/>
      <c r="O8" s="11" t="s">
        <v>179</v>
      </c>
      <c r="P8" s="33"/>
      <c r="Q8" s="2">
        <f>K18+M18-F18+Q2*Q4</f>
        <v>-285.81000000000017</v>
      </c>
      <c r="T8" s="1"/>
      <c r="U8" s="736"/>
    </row>
    <row r="9" spans="1:21" x14ac:dyDescent="0.25">
      <c r="B9" s="70"/>
      <c r="C9" s="4"/>
      <c r="D9" s="3"/>
      <c r="E9" s="3"/>
      <c r="F9" s="3"/>
      <c r="G9" s="4"/>
      <c r="H9" s="159"/>
      <c r="I9" s="3"/>
      <c r="J9" s="3"/>
      <c r="K9" s="3"/>
      <c r="L9" s="4"/>
      <c r="M9" s="4"/>
      <c r="O9" s="11" t="s">
        <v>204</v>
      </c>
      <c r="Q9" s="132">
        <f>IF(Q2=0, 0, Q8/Q6)</f>
        <v>-0.13690775575897804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30.030000000000005</v>
      </c>
    </row>
    <row r="20" spans="1:20" x14ac:dyDescent="0.25">
      <c r="O20" s="79">
        <v>1.0900000000000001</v>
      </c>
      <c r="P20" s="79">
        <f t="shared" ref="P20:P39" si="0">O20*$Q$4</f>
        <v>29.757000000000001</v>
      </c>
    </row>
    <row r="21" spans="1:20" x14ac:dyDescent="0.25">
      <c r="O21" s="79">
        <v>1.08</v>
      </c>
      <c r="P21" s="79">
        <f t="shared" si="0"/>
        <v>29.484000000000002</v>
      </c>
      <c r="T21" s="1"/>
    </row>
    <row r="22" spans="1:20" x14ac:dyDescent="0.25">
      <c r="O22" s="79">
        <v>1.07</v>
      </c>
      <c r="P22" s="79">
        <f t="shared" si="0"/>
        <v>29.211000000000002</v>
      </c>
    </row>
    <row r="23" spans="1:20" x14ac:dyDescent="0.25">
      <c r="O23" s="79">
        <v>1.06</v>
      </c>
      <c r="P23" s="79">
        <f t="shared" si="0"/>
        <v>28.938000000000002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28.665000000000003</v>
      </c>
    </row>
    <row r="25" spans="1:20" x14ac:dyDescent="0.25">
      <c r="B25" s="162"/>
      <c r="C25" s="10"/>
      <c r="D25" s="39"/>
      <c r="E25" s="39"/>
      <c r="F25" s="39"/>
      <c r="G25" s="39"/>
      <c r="H25" s="177"/>
      <c r="I25" s="39"/>
      <c r="J25" s="39"/>
      <c r="K25" s="39"/>
      <c r="L25" s="39"/>
      <c r="O25" s="79">
        <v>1.04</v>
      </c>
      <c r="P25" s="79">
        <f t="shared" si="0"/>
        <v>28.392000000000003</v>
      </c>
    </row>
    <row r="26" spans="1:20" x14ac:dyDescent="0.25">
      <c r="B26" s="162"/>
      <c r="C26" s="10"/>
      <c r="D26" s="39"/>
      <c r="E26" s="39"/>
      <c r="F26" s="39"/>
      <c r="G26" s="39"/>
      <c r="H26" s="177"/>
      <c r="I26" s="39"/>
      <c r="J26" s="39"/>
      <c r="K26" s="39"/>
      <c r="L26" s="39"/>
      <c r="O26" s="79">
        <v>1.03</v>
      </c>
      <c r="P26" s="79">
        <f t="shared" si="0"/>
        <v>28.119</v>
      </c>
      <c r="T26" s="154"/>
    </row>
    <row r="27" spans="1:20" x14ac:dyDescent="0.25">
      <c r="B27" s="162"/>
      <c r="C27" s="10"/>
      <c r="D27" s="39"/>
      <c r="E27" s="39"/>
      <c r="F27" s="39"/>
      <c r="G27" s="39"/>
      <c r="H27" s="177"/>
      <c r="I27" s="39"/>
      <c r="J27" s="39"/>
      <c r="K27" s="39"/>
      <c r="L27" s="39"/>
      <c r="O27" s="79">
        <v>1.02</v>
      </c>
      <c r="P27" s="79">
        <f t="shared" si="0"/>
        <v>27.846</v>
      </c>
      <c r="T27" s="65"/>
    </row>
    <row r="28" spans="1:20" x14ac:dyDescent="0.25">
      <c r="B28" s="162"/>
      <c r="C28" s="10"/>
      <c r="D28" s="39"/>
      <c r="E28" s="39"/>
      <c r="F28" s="39"/>
      <c r="G28" s="39"/>
      <c r="H28" s="177"/>
      <c r="I28" s="39"/>
      <c r="J28" s="39"/>
      <c r="K28" s="39"/>
      <c r="L28" s="39"/>
      <c r="O28" s="79">
        <v>1.01</v>
      </c>
      <c r="P28" s="79">
        <f t="shared" si="0"/>
        <v>27.573</v>
      </c>
      <c r="T28" s="154"/>
    </row>
    <row r="29" spans="1:20" x14ac:dyDescent="0.25">
      <c r="B29" s="162"/>
      <c r="C29" s="10"/>
      <c r="D29" s="39"/>
      <c r="E29" s="39"/>
      <c r="F29" s="39"/>
      <c r="G29" s="39"/>
      <c r="H29" s="177"/>
      <c r="I29" s="39"/>
      <c r="J29" s="39"/>
      <c r="K29" s="39"/>
      <c r="L29" s="39"/>
      <c r="O29" s="79">
        <v>1</v>
      </c>
      <c r="P29" s="79">
        <f t="shared" si="0"/>
        <v>27.3</v>
      </c>
      <c r="T29" s="154"/>
    </row>
    <row r="30" spans="1:20" x14ac:dyDescent="0.25">
      <c r="B30" s="162"/>
      <c r="C30" s="10"/>
      <c r="D30" s="39"/>
      <c r="E30" s="39"/>
      <c r="F30" s="39"/>
      <c r="G30" s="39"/>
      <c r="H30" s="177"/>
      <c r="I30" s="39"/>
      <c r="J30" s="39"/>
      <c r="K30" s="39"/>
      <c r="L30" s="39"/>
      <c r="O30" s="79">
        <v>0.99</v>
      </c>
      <c r="P30" s="79">
        <f t="shared" si="0"/>
        <v>27.027000000000001</v>
      </c>
      <c r="T30" s="154"/>
    </row>
    <row r="31" spans="1:20" x14ac:dyDescent="0.25">
      <c r="B31" s="162"/>
      <c r="C31" s="10"/>
      <c r="D31" s="39"/>
      <c r="E31" s="39"/>
      <c r="F31" s="39"/>
      <c r="G31" s="39"/>
      <c r="H31" s="177"/>
      <c r="I31" s="39"/>
      <c r="J31" s="39"/>
      <c r="K31" s="39"/>
      <c r="L31" s="39"/>
      <c r="O31" s="79">
        <v>0.98</v>
      </c>
      <c r="P31" s="79">
        <f t="shared" si="0"/>
        <v>26.754000000000001</v>
      </c>
    </row>
    <row r="32" spans="1:20" x14ac:dyDescent="0.25">
      <c r="B32" s="162"/>
      <c r="C32" s="10"/>
      <c r="D32" s="39"/>
      <c r="E32" s="39"/>
      <c r="F32" s="39"/>
      <c r="G32" s="39"/>
      <c r="H32" s="177"/>
      <c r="I32" s="39"/>
      <c r="J32" s="39"/>
      <c r="K32" s="39"/>
      <c r="L32" s="39"/>
      <c r="O32" s="79">
        <v>0.97</v>
      </c>
      <c r="P32" s="79">
        <f t="shared" si="0"/>
        <v>26.481000000000002</v>
      </c>
    </row>
    <row r="33" spans="2:17" x14ac:dyDescent="0.25">
      <c r="B33" s="162"/>
      <c r="C33" s="10"/>
      <c r="D33" s="39"/>
      <c r="E33" s="39"/>
      <c r="F33" s="39"/>
      <c r="G33" s="39"/>
      <c r="H33" s="177"/>
      <c r="I33" s="39"/>
      <c r="J33" s="39"/>
      <c r="K33" s="39"/>
      <c r="L33" s="39"/>
      <c r="O33" s="79">
        <v>0.96</v>
      </c>
      <c r="P33" s="79">
        <f t="shared" si="0"/>
        <v>26.207999999999998</v>
      </c>
    </row>
    <row r="34" spans="2:17" x14ac:dyDescent="0.25">
      <c r="B34" s="162"/>
      <c r="C34" s="10"/>
      <c r="D34" s="39"/>
      <c r="E34" s="39"/>
      <c r="F34" s="39"/>
      <c r="G34" s="39"/>
      <c r="H34" s="177"/>
      <c r="I34" s="39"/>
      <c r="J34" s="39"/>
      <c r="K34" s="39"/>
      <c r="L34" s="39"/>
      <c r="O34" s="79">
        <v>0.95</v>
      </c>
      <c r="P34" s="79">
        <f t="shared" si="0"/>
        <v>25.934999999999999</v>
      </c>
    </row>
    <row r="35" spans="2:17" x14ac:dyDescent="0.25">
      <c r="B35" s="162"/>
      <c r="C35" s="10"/>
      <c r="D35" s="39"/>
      <c r="E35" s="39"/>
      <c r="F35" s="39"/>
      <c r="G35" s="39"/>
      <c r="H35" s="177"/>
      <c r="I35" s="39"/>
      <c r="J35" s="39"/>
      <c r="K35" s="39"/>
      <c r="L35" s="39"/>
      <c r="O35" s="79">
        <v>0.94</v>
      </c>
      <c r="P35" s="79">
        <f t="shared" si="0"/>
        <v>25.661999999999999</v>
      </c>
    </row>
    <row r="36" spans="2:17" x14ac:dyDescent="0.25">
      <c r="B36" s="162"/>
      <c r="C36" s="10"/>
      <c r="D36" s="39"/>
      <c r="E36" s="39"/>
      <c r="F36" s="39"/>
      <c r="G36" s="39"/>
      <c r="H36" s="177"/>
      <c r="I36" s="39"/>
      <c r="J36" s="39"/>
      <c r="K36" s="39"/>
      <c r="L36" s="39"/>
      <c r="O36" s="79">
        <v>0.93</v>
      </c>
      <c r="P36" s="79">
        <f t="shared" si="0"/>
        <v>25.389000000000003</v>
      </c>
    </row>
    <row r="37" spans="2:17" x14ac:dyDescent="0.25">
      <c r="B37" s="162"/>
      <c r="C37" s="10"/>
      <c r="D37" s="39"/>
      <c r="E37" s="39"/>
      <c r="F37" s="39"/>
      <c r="G37" s="39"/>
      <c r="H37" s="177"/>
      <c r="I37" s="39"/>
      <c r="J37" s="39"/>
      <c r="K37" s="39"/>
      <c r="L37" s="39"/>
      <c r="O37" s="79">
        <v>0.92</v>
      </c>
      <c r="P37" s="79">
        <f t="shared" si="0"/>
        <v>25.116000000000003</v>
      </c>
    </row>
    <row r="38" spans="2:17" x14ac:dyDescent="0.25">
      <c r="B38" s="162"/>
      <c r="C38" s="10"/>
      <c r="D38" s="39"/>
      <c r="E38" s="39"/>
      <c r="F38" s="39"/>
      <c r="G38" s="39"/>
      <c r="H38" s="177"/>
      <c r="I38" s="39"/>
      <c r="J38" s="39"/>
      <c r="K38" s="39"/>
      <c r="L38" s="39"/>
      <c r="O38" s="79">
        <v>0.91</v>
      </c>
      <c r="P38" s="79">
        <f t="shared" si="0"/>
        <v>24.843</v>
      </c>
    </row>
    <row r="39" spans="2:17" x14ac:dyDescent="0.25">
      <c r="B39" s="162"/>
      <c r="C39" s="10"/>
      <c r="D39" s="39"/>
      <c r="E39" s="39"/>
      <c r="F39" s="39"/>
      <c r="G39" s="39"/>
      <c r="H39" s="177"/>
      <c r="I39" s="39"/>
      <c r="J39" s="39"/>
      <c r="K39" s="39"/>
      <c r="L39" s="39"/>
      <c r="O39" s="79">
        <v>0.9</v>
      </c>
      <c r="P39" s="79">
        <f t="shared" si="0"/>
        <v>24.57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73" priority="33">
      <formula>Q7&gt;0</formula>
    </cfRule>
    <cfRule type="expression" dxfId="3172" priority="34">
      <formula>Q7&lt;0</formula>
    </cfRule>
  </conditionalFormatting>
  <conditionalFormatting sqref="Q8">
    <cfRule type="expression" dxfId="3171" priority="31">
      <formula>Q8&gt;0</formula>
    </cfRule>
    <cfRule type="expression" dxfId="3170" priority="32">
      <formula>Q8&lt;0</formula>
    </cfRule>
  </conditionalFormatting>
  <conditionalFormatting sqref="F34:F54 F58:F63">
    <cfRule type="expression" dxfId="3169" priority="29">
      <formula>F34&gt;0</formula>
    </cfRule>
    <cfRule type="expression" dxfId="3168" priority="30">
      <formula>F34&lt;0</formula>
    </cfRule>
  </conditionalFormatting>
  <conditionalFormatting sqref="H34:H54 H58:H63">
    <cfRule type="expression" dxfId="3167" priority="27">
      <formula>H34&gt;0</formula>
    </cfRule>
    <cfRule type="expression" dxfId="3166" priority="28">
      <formula>H34&lt;0</formula>
    </cfRule>
  </conditionalFormatting>
  <conditionalFormatting sqref="Q10">
    <cfRule type="expression" dxfId="3165" priority="25">
      <formula>Q10&gt;0</formula>
    </cfRule>
    <cfRule type="expression" dxfId="3164" priority="26">
      <formula>Q10&lt;0</formula>
    </cfRule>
  </conditionalFormatting>
  <conditionalFormatting sqref="J25:J38">
    <cfRule type="expression" dxfId="3163" priority="23">
      <formula>J25&gt;0</formula>
    </cfRule>
    <cfRule type="expression" dxfId="3162" priority="24">
      <formula>J25&lt;0</formula>
    </cfRule>
  </conditionalFormatting>
  <conditionalFormatting sqref="K25:K35 K37:K38">
    <cfRule type="expression" dxfId="3161" priority="21">
      <formula>K25&gt;0</formula>
    </cfRule>
    <cfRule type="expression" dxfId="3160" priority="22">
      <formula>K25&lt;0</formula>
    </cfRule>
  </conditionalFormatting>
  <conditionalFormatting sqref="F89:F110">
    <cfRule type="expression" dxfId="3159" priority="19">
      <formula>F89&gt;0</formula>
    </cfRule>
    <cfRule type="expression" dxfId="3158" priority="20">
      <formula>F89&lt;0</formula>
    </cfRule>
  </conditionalFormatting>
  <conditionalFormatting sqref="H89:H110">
    <cfRule type="expression" dxfId="3157" priority="17">
      <formula>H89&gt;0</formula>
    </cfRule>
    <cfRule type="expression" dxfId="3156" priority="18">
      <formula>H89&lt;0</formula>
    </cfRule>
  </conditionalFormatting>
  <conditionalFormatting sqref="J89:J102">
    <cfRule type="expression" dxfId="3155" priority="15">
      <formula>J89&gt;0</formula>
    </cfRule>
    <cfRule type="expression" dxfId="3154" priority="16">
      <formula>J89&lt;0</formula>
    </cfRule>
  </conditionalFormatting>
  <conditionalFormatting sqref="K89:K102">
    <cfRule type="expression" dxfId="3153" priority="13">
      <formula>K89&gt;0</formula>
    </cfRule>
    <cfRule type="expression" dxfId="3152" priority="14">
      <formula>K89&lt;0</formula>
    </cfRule>
  </conditionalFormatting>
  <conditionalFormatting sqref="L89:L102">
    <cfRule type="expression" dxfId="3151" priority="11">
      <formula>L89&gt;0</formula>
    </cfRule>
    <cfRule type="expression" dxfId="3150" priority="12">
      <formula>L89&lt;0</formula>
    </cfRule>
  </conditionalFormatting>
  <conditionalFormatting sqref="F25:F33">
    <cfRule type="expression" dxfId="3149" priority="9">
      <formula>F25&gt;0</formula>
    </cfRule>
    <cfRule type="expression" dxfId="3148" priority="10">
      <formula>F25&lt;0</formula>
    </cfRule>
  </conditionalFormatting>
  <conditionalFormatting sqref="H25:H33">
    <cfRule type="expression" dxfId="3147" priority="7">
      <formula>H25&gt;0</formula>
    </cfRule>
    <cfRule type="expression" dxfId="3146" priority="8">
      <formula>H25&lt;0</formula>
    </cfRule>
  </conditionalFormatting>
  <conditionalFormatting sqref="J54">
    <cfRule type="expression" dxfId="3145" priority="5">
      <formula>J54&gt;0</formula>
    </cfRule>
    <cfRule type="expression" dxfId="3144" priority="6">
      <formula>J54&lt;0</formula>
    </cfRule>
  </conditionalFormatting>
  <conditionalFormatting sqref="F55:F57">
    <cfRule type="expression" dxfId="3143" priority="3">
      <formula>F55&gt;0</formula>
    </cfRule>
    <cfRule type="expression" dxfId="3142" priority="4">
      <formula>F55&lt;0</formula>
    </cfRule>
  </conditionalFormatting>
  <conditionalFormatting sqref="H55:H57">
    <cfRule type="expression" dxfId="3141" priority="1">
      <formula>H55&gt;0</formula>
    </cfRule>
    <cfRule type="expression" dxfId="314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9" priority="35">
      <formula>F47&gt;0</formula>
    </cfRule>
    <cfRule type="expression" dxfId="3138" priority="36">
      <formula>F47&lt;0</formula>
    </cfRule>
  </conditionalFormatting>
  <conditionalFormatting sqref="Q7">
    <cfRule type="expression" dxfId="3137" priority="33">
      <formula>Q7&gt;0</formula>
    </cfRule>
    <cfRule type="expression" dxfId="3136" priority="34">
      <formula>Q7&lt;0</formula>
    </cfRule>
  </conditionalFormatting>
  <conditionalFormatting sqref="Q8">
    <cfRule type="expression" dxfId="3135" priority="31">
      <formula>Q8&gt;0</formula>
    </cfRule>
    <cfRule type="expression" dxfId="3134" priority="32">
      <formula>Q8&lt;0</formula>
    </cfRule>
  </conditionalFormatting>
  <conditionalFormatting sqref="F30:F46">
    <cfRule type="expression" dxfId="3133" priority="29">
      <formula>F30&gt;0</formula>
    </cfRule>
    <cfRule type="expression" dxfId="3132" priority="30">
      <formula>F30&lt;0</formula>
    </cfRule>
  </conditionalFormatting>
  <conditionalFormatting sqref="H30:H46">
    <cfRule type="expression" dxfId="3131" priority="27">
      <formula>H30&gt;0</formula>
    </cfRule>
    <cfRule type="expression" dxfId="3130" priority="28">
      <formula>H30&lt;0</formula>
    </cfRule>
  </conditionalFormatting>
  <conditionalFormatting sqref="Q10">
    <cfRule type="expression" dxfId="3129" priority="25">
      <formula>Q10&gt;0</formula>
    </cfRule>
    <cfRule type="expression" dxfId="3128" priority="26">
      <formula>Q10&lt;0</formula>
    </cfRule>
  </conditionalFormatting>
  <conditionalFormatting sqref="J25:J38">
    <cfRule type="expression" dxfId="3127" priority="23">
      <formula>J25&gt;0</formula>
    </cfRule>
    <cfRule type="expression" dxfId="3126" priority="24">
      <formula>J25&lt;0</formula>
    </cfRule>
  </conditionalFormatting>
  <conditionalFormatting sqref="K25:K38">
    <cfRule type="expression" dxfId="3125" priority="21">
      <formula>K25&gt;0</formula>
    </cfRule>
    <cfRule type="expression" dxfId="3124" priority="22">
      <formula>K25&lt;0</formula>
    </cfRule>
  </conditionalFormatting>
  <conditionalFormatting sqref="L25 L38">
    <cfRule type="expression" dxfId="3123" priority="19">
      <formula>L25&gt;0</formula>
    </cfRule>
    <cfRule type="expression" dxfId="3122" priority="20">
      <formula>L25&lt;0</formula>
    </cfRule>
  </conditionalFormatting>
  <conditionalFormatting sqref="F89:F110">
    <cfRule type="expression" dxfId="3121" priority="17">
      <formula>F89&gt;0</formula>
    </cfRule>
    <cfRule type="expression" dxfId="3120" priority="18">
      <formula>F89&lt;0</formula>
    </cfRule>
  </conditionalFormatting>
  <conditionalFormatting sqref="H89:H110">
    <cfRule type="expression" dxfId="3119" priority="15">
      <formula>H89&gt;0</formula>
    </cfRule>
    <cfRule type="expression" dxfId="3118" priority="16">
      <formula>H89&lt;0</formula>
    </cfRule>
  </conditionalFormatting>
  <conditionalFormatting sqref="J89:J102">
    <cfRule type="expression" dxfId="3117" priority="13">
      <formula>J89&gt;0</formula>
    </cfRule>
    <cfRule type="expression" dxfId="3116" priority="14">
      <formula>J89&lt;0</formula>
    </cfRule>
  </conditionalFormatting>
  <conditionalFormatting sqref="K89:K102">
    <cfRule type="expression" dxfId="3115" priority="11">
      <formula>K89&gt;0</formula>
    </cfRule>
    <cfRule type="expression" dxfId="3114" priority="12">
      <formula>K89&lt;0</formula>
    </cfRule>
  </conditionalFormatting>
  <conditionalFormatting sqref="L89:L102">
    <cfRule type="expression" dxfId="3113" priority="9">
      <formula>L89&gt;0</formula>
    </cfRule>
    <cfRule type="expression" dxfId="3112" priority="10">
      <formula>L89&lt;0</formula>
    </cfRule>
  </conditionalFormatting>
  <conditionalFormatting sqref="F29 F25:F27">
    <cfRule type="expression" dxfId="3111" priority="7">
      <formula>F25&gt;0</formula>
    </cfRule>
    <cfRule type="expression" dxfId="3110" priority="8">
      <formula>F25&lt;0</formula>
    </cfRule>
  </conditionalFormatting>
  <conditionalFormatting sqref="H25:H29">
    <cfRule type="expression" dxfId="3109" priority="5">
      <formula>H25&gt;0</formula>
    </cfRule>
    <cfRule type="expression" dxfId="3108" priority="6">
      <formula>H25&lt;0</formula>
    </cfRule>
  </conditionalFormatting>
  <conditionalFormatting sqref="F28">
    <cfRule type="expression" dxfId="3107" priority="3">
      <formula>F28&gt;0</formula>
    </cfRule>
    <cfRule type="expression" dxfId="310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6" t="s">
        <v>78</v>
      </c>
      <c r="P16" s="886"/>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5" priority="43">
      <formula>F54&gt;0</formula>
    </cfRule>
    <cfRule type="expression" dxfId="3104" priority="44">
      <formula>F54&lt;0</formula>
    </cfRule>
  </conditionalFormatting>
  <conditionalFormatting sqref="Q7">
    <cfRule type="expression" dxfId="3103" priority="41">
      <formula>Q7&gt;0</formula>
    </cfRule>
    <cfRule type="expression" dxfId="3102" priority="42">
      <formula>Q7&lt;0</formula>
    </cfRule>
  </conditionalFormatting>
  <conditionalFormatting sqref="Q8">
    <cfRule type="expression" dxfId="3101" priority="39">
      <formula>Q8&gt;0</formula>
    </cfRule>
    <cfRule type="expression" dxfId="3100" priority="40">
      <formula>Q8&lt;0</formula>
    </cfRule>
  </conditionalFormatting>
  <conditionalFormatting sqref="F33:F36 F38:F53">
    <cfRule type="expression" dxfId="3099" priority="37">
      <formula>F33&gt;0</formula>
    </cfRule>
    <cfRule type="expression" dxfId="3098" priority="38">
      <formula>F33&lt;0</formula>
    </cfRule>
  </conditionalFormatting>
  <conditionalFormatting sqref="H33:H36 H38:H53">
    <cfRule type="expression" dxfId="3097" priority="35">
      <formula>H33&gt;0</formula>
    </cfRule>
    <cfRule type="expression" dxfId="3096" priority="36">
      <formula>H33&lt;0</formula>
    </cfRule>
  </conditionalFormatting>
  <conditionalFormatting sqref="Q10">
    <cfRule type="expression" dxfId="3095" priority="33">
      <formula>Q10&gt;0</formula>
    </cfRule>
    <cfRule type="expression" dxfId="3094" priority="34">
      <formula>Q10&lt;0</formula>
    </cfRule>
  </conditionalFormatting>
  <conditionalFormatting sqref="J25:J37">
    <cfRule type="expression" dxfId="3093" priority="31">
      <formula>J25&gt;0</formula>
    </cfRule>
    <cfRule type="expression" dxfId="3092" priority="32">
      <formula>J25&lt;0</formula>
    </cfRule>
  </conditionalFormatting>
  <conditionalFormatting sqref="K25:K38">
    <cfRule type="expression" dxfId="3091" priority="29">
      <formula>K25&gt;0</formula>
    </cfRule>
    <cfRule type="expression" dxfId="3090" priority="30">
      <formula>K25&lt;0</formula>
    </cfRule>
  </conditionalFormatting>
  <conditionalFormatting sqref="L25">
    <cfRule type="expression" dxfId="3089" priority="27">
      <formula>L25&gt;0</formula>
    </cfRule>
    <cfRule type="expression" dxfId="3088" priority="28">
      <formula>L25&lt;0</formula>
    </cfRule>
  </conditionalFormatting>
  <conditionalFormatting sqref="F89:F110">
    <cfRule type="expression" dxfId="3087" priority="25">
      <formula>F89&gt;0</formula>
    </cfRule>
    <cfRule type="expression" dxfId="3086" priority="26">
      <formula>F89&lt;0</formula>
    </cfRule>
  </conditionalFormatting>
  <conditionalFormatting sqref="H89:H110">
    <cfRule type="expression" dxfId="3085" priority="23">
      <formula>H89&gt;0</formula>
    </cfRule>
    <cfRule type="expression" dxfId="3084" priority="24">
      <formula>H89&lt;0</formula>
    </cfRule>
  </conditionalFormatting>
  <conditionalFormatting sqref="J89:J102">
    <cfRule type="expression" dxfId="3083" priority="21">
      <formula>J89&gt;0</formula>
    </cfRule>
    <cfRule type="expression" dxfId="3082" priority="22">
      <formula>J89&lt;0</formula>
    </cfRule>
  </conditionalFormatting>
  <conditionalFormatting sqref="K89:K102">
    <cfRule type="expression" dxfId="3081" priority="19">
      <formula>K89&gt;0</formula>
    </cfRule>
    <cfRule type="expression" dxfId="3080" priority="20">
      <formula>K89&lt;0</formula>
    </cfRule>
  </conditionalFormatting>
  <conditionalFormatting sqref="L89:L102">
    <cfRule type="expression" dxfId="3079" priority="17">
      <formula>L89&gt;0</formula>
    </cfRule>
    <cfRule type="expression" dxfId="3078" priority="18">
      <formula>L89&lt;0</formula>
    </cfRule>
  </conditionalFormatting>
  <conditionalFormatting sqref="F29:F32">
    <cfRule type="expression" dxfId="3077" priority="15">
      <formula>F29&gt;0</formula>
    </cfRule>
    <cfRule type="expression" dxfId="3076" priority="16">
      <formula>F29&lt;0</formula>
    </cfRule>
  </conditionalFormatting>
  <conditionalFormatting sqref="H29:H32">
    <cfRule type="expression" dxfId="3075" priority="13">
      <formula>H29&gt;0</formula>
    </cfRule>
    <cfRule type="expression" dxfId="3074" priority="14">
      <formula>H29&lt;0</formula>
    </cfRule>
  </conditionalFormatting>
  <conditionalFormatting sqref="F25:F28">
    <cfRule type="expression" dxfId="3073" priority="11">
      <formula>F25&gt;0</formula>
    </cfRule>
    <cfRule type="expression" dxfId="3072" priority="12">
      <formula>F25&lt;0</formula>
    </cfRule>
  </conditionalFormatting>
  <conditionalFormatting sqref="H25:H28">
    <cfRule type="expression" dxfId="3071" priority="9">
      <formula>H25&gt;0</formula>
    </cfRule>
    <cfRule type="expression" dxfId="3070" priority="10">
      <formula>H25&lt;0</formula>
    </cfRule>
  </conditionalFormatting>
  <conditionalFormatting sqref="F37">
    <cfRule type="expression" dxfId="3069" priority="7">
      <formula>F37&gt;0</formula>
    </cfRule>
    <cfRule type="expression" dxfId="3068" priority="8">
      <formula>F37&lt;0</formula>
    </cfRule>
  </conditionalFormatting>
  <conditionalFormatting sqref="H37">
    <cfRule type="expression" dxfId="3067" priority="5">
      <formula>H37&gt;0</formula>
    </cfRule>
    <cfRule type="expression" dxfId="3066" priority="6">
      <formula>H37&lt;0</formula>
    </cfRule>
  </conditionalFormatting>
  <conditionalFormatting sqref="J49">
    <cfRule type="expression" dxfId="3065" priority="3">
      <formula>J49&gt;0</formula>
    </cfRule>
    <cfRule type="expression" dxfId="3064" priority="4">
      <formula>J49&lt;0</formula>
    </cfRule>
  </conditionalFormatting>
  <conditionalFormatting sqref="J38:J48">
    <cfRule type="expression" dxfId="3063" priority="1">
      <formula>J38&gt;0</formula>
    </cfRule>
    <cfRule type="expression" dxfId="3062"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5:F29">
    <cfRule type="expression" dxfId="3033" priority="7">
      <formula>F25&gt;0</formula>
    </cfRule>
    <cfRule type="expression" dxfId="3032" priority="8">
      <formula>F25&lt;0</formula>
    </cfRule>
  </conditionalFormatting>
  <conditionalFormatting sqref="H25:H29">
    <cfRule type="expression" dxfId="3031" priority="5">
      <formula>H25&gt;0</formula>
    </cfRule>
    <cfRule type="expression" dxfId="3030"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6" t="s">
        <v>78</v>
      </c>
      <c r="P16" s="886"/>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9" priority="43">
      <formula>F54&gt;0</formula>
    </cfRule>
    <cfRule type="expression" dxfId="3028" priority="44">
      <formula>F54&lt;0</formula>
    </cfRule>
  </conditionalFormatting>
  <conditionalFormatting sqref="Q7">
    <cfRule type="expression" dxfId="3027" priority="41">
      <formula>Q7&gt;0</formula>
    </cfRule>
    <cfRule type="expression" dxfId="3026" priority="42">
      <formula>Q7&lt;0</formula>
    </cfRule>
  </conditionalFormatting>
  <conditionalFormatting sqref="Q8">
    <cfRule type="expression" dxfId="3025" priority="39">
      <formula>Q8&gt;0</formula>
    </cfRule>
    <cfRule type="expression" dxfId="3024" priority="40">
      <formula>Q8&lt;0</formula>
    </cfRule>
  </conditionalFormatting>
  <conditionalFormatting sqref="F33:F36 F38:F53">
    <cfRule type="expression" dxfId="3023" priority="37">
      <formula>F33&gt;0</formula>
    </cfRule>
    <cfRule type="expression" dxfId="3022" priority="38">
      <formula>F33&lt;0</formula>
    </cfRule>
  </conditionalFormatting>
  <conditionalFormatting sqref="H33:H36 H38:H53">
    <cfRule type="expression" dxfId="3021" priority="35">
      <formula>H33&gt;0</formula>
    </cfRule>
    <cfRule type="expression" dxfId="3020" priority="36">
      <formula>H33&lt;0</formula>
    </cfRule>
  </conditionalFormatting>
  <conditionalFormatting sqref="Q10">
    <cfRule type="expression" dxfId="3019" priority="33">
      <formula>Q10&gt;0</formula>
    </cfRule>
    <cfRule type="expression" dxfId="3018" priority="34">
      <formula>Q10&lt;0</formula>
    </cfRule>
  </conditionalFormatting>
  <conditionalFormatting sqref="J25:J37">
    <cfRule type="expression" dxfId="3017" priority="31">
      <formula>J25&gt;0</formula>
    </cfRule>
    <cfRule type="expression" dxfId="3016" priority="32">
      <formula>J25&lt;0</formula>
    </cfRule>
  </conditionalFormatting>
  <conditionalFormatting sqref="K25:K38">
    <cfRule type="expression" dxfId="3015" priority="29">
      <formula>K25&gt;0</formula>
    </cfRule>
    <cfRule type="expression" dxfId="3014" priority="30">
      <formula>K25&lt;0</formula>
    </cfRule>
  </conditionalFormatting>
  <conditionalFormatting sqref="L25">
    <cfRule type="expression" dxfId="3013" priority="27">
      <formula>L25&gt;0</formula>
    </cfRule>
    <cfRule type="expression" dxfId="3012" priority="28">
      <formula>L25&lt;0</formula>
    </cfRule>
  </conditionalFormatting>
  <conditionalFormatting sqref="F89:F110">
    <cfRule type="expression" dxfId="3011" priority="25">
      <formula>F89&gt;0</formula>
    </cfRule>
    <cfRule type="expression" dxfId="3010" priority="26">
      <formula>F89&lt;0</formula>
    </cfRule>
  </conditionalFormatting>
  <conditionalFormatting sqref="H89:H110">
    <cfRule type="expression" dxfId="3009" priority="23">
      <formula>H89&gt;0</formula>
    </cfRule>
    <cfRule type="expression" dxfId="3008" priority="24">
      <formula>H89&lt;0</formula>
    </cfRule>
  </conditionalFormatting>
  <conditionalFormatting sqref="J89:J102">
    <cfRule type="expression" dxfId="3007" priority="21">
      <formula>J89&gt;0</formula>
    </cfRule>
    <cfRule type="expression" dxfId="3006" priority="22">
      <formula>J89&lt;0</formula>
    </cfRule>
  </conditionalFormatting>
  <conditionalFormatting sqref="K89:K102">
    <cfRule type="expression" dxfId="3005" priority="19">
      <formula>K89&gt;0</formula>
    </cfRule>
    <cfRule type="expression" dxfId="3004" priority="20">
      <formula>K89&lt;0</formula>
    </cfRule>
  </conditionalFormatting>
  <conditionalFormatting sqref="L89:L102">
    <cfRule type="expression" dxfId="3003" priority="17">
      <formula>L89&gt;0</formula>
    </cfRule>
    <cfRule type="expression" dxfId="3002" priority="18">
      <formula>L89&lt;0</formula>
    </cfRule>
  </conditionalFormatting>
  <conditionalFormatting sqref="F29:F32">
    <cfRule type="expression" dxfId="3001" priority="15">
      <formula>F29&gt;0</formula>
    </cfRule>
    <cfRule type="expression" dxfId="3000" priority="16">
      <formula>F29&lt;0</formula>
    </cfRule>
  </conditionalFormatting>
  <conditionalFormatting sqref="H29:H32">
    <cfRule type="expression" dxfId="2999" priority="13">
      <formula>H29&gt;0</formula>
    </cfRule>
    <cfRule type="expression" dxfId="2998" priority="14">
      <formula>H29&lt;0</formula>
    </cfRule>
  </conditionalFormatting>
  <conditionalFormatting sqref="F25:F28">
    <cfRule type="expression" dxfId="2997" priority="11">
      <formula>F25&gt;0</formula>
    </cfRule>
    <cfRule type="expression" dxfId="2996" priority="12">
      <formula>F25&lt;0</formula>
    </cfRule>
  </conditionalFormatting>
  <conditionalFormatting sqref="H25:H28">
    <cfRule type="expression" dxfId="2995" priority="9">
      <formula>H25&gt;0</formula>
    </cfRule>
    <cfRule type="expression" dxfId="2994" priority="10">
      <formula>H25&lt;0</formula>
    </cfRule>
  </conditionalFormatting>
  <conditionalFormatting sqref="F37">
    <cfRule type="expression" dxfId="2993" priority="7">
      <formula>F37&gt;0</formula>
    </cfRule>
    <cfRule type="expression" dxfId="2992" priority="8">
      <formula>F37&lt;0</formula>
    </cfRule>
  </conditionalFormatting>
  <conditionalFormatting sqref="H37">
    <cfRule type="expression" dxfId="2991" priority="5">
      <formula>H37&gt;0</formula>
    </cfRule>
    <cfRule type="expression" dxfId="2990" priority="6">
      <formula>H37&lt;0</formula>
    </cfRule>
  </conditionalFormatting>
  <conditionalFormatting sqref="J49">
    <cfRule type="expression" dxfId="2989" priority="3">
      <formula>J49&gt;0</formula>
    </cfRule>
    <cfRule type="expression" dxfId="2988" priority="4">
      <formula>J49&lt;0</formula>
    </cfRule>
  </conditionalFormatting>
  <conditionalFormatting sqref="J38:J48">
    <cfRule type="expression" dxfId="2987" priority="1">
      <formula>J38&gt;0</formula>
    </cfRule>
    <cfRule type="expression" dxfId="2986"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6" t="s">
        <v>78</v>
      </c>
      <c r="P16" s="886"/>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5" priority="53">
      <formula>F54&gt;0</formula>
    </cfRule>
    <cfRule type="expression" dxfId="2984" priority="54">
      <formula>F54&lt;0</formula>
    </cfRule>
  </conditionalFormatting>
  <conditionalFormatting sqref="Q7">
    <cfRule type="expression" dxfId="2983" priority="51">
      <formula>Q7&gt;0</formula>
    </cfRule>
    <cfRule type="expression" dxfId="2982" priority="52">
      <formula>Q7&lt;0</formula>
    </cfRule>
  </conditionalFormatting>
  <conditionalFormatting sqref="Q8">
    <cfRule type="expression" dxfId="2981" priority="49">
      <formula>Q8&gt;0</formula>
    </cfRule>
    <cfRule type="expression" dxfId="2980" priority="50">
      <formula>Q8&lt;0</formula>
    </cfRule>
  </conditionalFormatting>
  <conditionalFormatting sqref="F33:F36 F38:F53">
    <cfRule type="expression" dxfId="2979" priority="47">
      <formula>F33&gt;0</formula>
    </cfRule>
    <cfRule type="expression" dxfId="2978" priority="48">
      <formula>F33&lt;0</formula>
    </cfRule>
  </conditionalFormatting>
  <conditionalFormatting sqref="H38:H53 H33:H36">
    <cfRule type="expression" dxfId="2977" priority="45">
      <formula>H33&gt;0</formula>
    </cfRule>
    <cfRule type="expression" dxfId="2976" priority="46">
      <formula>H33&lt;0</formula>
    </cfRule>
  </conditionalFormatting>
  <conditionalFormatting sqref="Q10">
    <cfRule type="expression" dxfId="2975" priority="43">
      <formula>Q10&gt;0</formula>
    </cfRule>
    <cfRule type="expression" dxfId="2974" priority="44">
      <formula>Q10&lt;0</formula>
    </cfRule>
  </conditionalFormatting>
  <conditionalFormatting sqref="J25:J27 J34:J37">
    <cfRule type="expression" dxfId="2973" priority="41">
      <formula>J25&gt;0</formula>
    </cfRule>
    <cfRule type="expression" dxfId="2972" priority="42">
      <formula>J25&lt;0</formula>
    </cfRule>
  </conditionalFormatting>
  <conditionalFormatting sqref="K25:K38">
    <cfRule type="expression" dxfId="2971" priority="39">
      <formula>K25&gt;0</formula>
    </cfRule>
    <cfRule type="expression" dxfId="2970" priority="40">
      <formula>K25&lt;0</formula>
    </cfRule>
  </conditionalFormatting>
  <conditionalFormatting sqref="L25">
    <cfRule type="expression" dxfId="2969" priority="37">
      <formula>L25&gt;0</formula>
    </cfRule>
    <cfRule type="expression" dxfId="2968" priority="38">
      <formula>L25&lt;0</formula>
    </cfRule>
  </conditionalFormatting>
  <conditionalFormatting sqref="F89:F110">
    <cfRule type="expression" dxfId="2967" priority="35">
      <formula>F89&gt;0</formula>
    </cfRule>
    <cfRule type="expression" dxfId="2966" priority="36">
      <formula>F89&lt;0</formula>
    </cfRule>
  </conditionalFormatting>
  <conditionalFormatting sqref="H89:H110">
    <cfRule type="expression" dxfId="2965" priority="33">
      <formula>H89&gt;0</formula>
    </cfRule>
    <cfRule type="expression" dxfId="2964" priority="34">
      <formula>H89&lt;0</formula>
    </cfRule>
  </conditionalFormatting>
  <conditionalFormatting sqref="J89:J102">
    <cfRule type="expression" dxfId="2963" priority="31">
      <formula>J89&gt;0</formula>
    </cfRule>
    <cfRule type="expression" dxfId="2962" priority="32">
      <formula>J89&lt;0</formula>
    </cfRule>
  </conditionalFormatting>
  <conditionalFormatting sqref="K89:K102">
    <cfRule type="expression" dxfId="2961" priority="29">
      <formula>K89&gt;0</formula>
    </cfRule>
    <cfRule type="expression" dxfId="2960" priority="30">
      <formula>K89&lt;0</formula>
    </cfRule>
  </conditionalFormatting>
  <conditionalFormatting sqref="L89:L102">
    <cfRule type="expression" dxfId="2959" priority="27">
      <formula>L89&gt;0</formula>
    </cfRule>
    <cfRule type="expression" dxfId="2958" priority="28">
      <formula>L89&lt;0</formula>
    </cfRule>
  </conditionalFormatting>
  <conditionalFormatting sqref="F31:F32">
    <cfRule type="expression" dxfId="2957" priority="25">
      <formula>F31&gt;0</formula>
    </cfRule>
    <cfRule type="expression" dxfId="2956" priority="26">
      <formula>F31&lt;0</formula>
    </cfRule>
  </conditionalFormatting>
  <conditionalFormatting sqref="H31:H32">
    <cfRule type="expression" dxfId="2955" priority="23">
      <formula>H31&gt;0</formula>
    </cfRule>
    <cfRule type="expression" dxfId="2954" priority="24">
      <formula>H31&lt;0</formula>
    </cfRule>
  </conditionalFormatting>
  <conditionalFormatting sqref="F25:F26">
    <cfRule type="expression" dxfId="2953" priority="21">
      <formula>F25&gt;0</formula>
    </cfRule>
    <cfRule type="expression" dxfId="2952" priority="22">
      <formula>F25&lt;0</formula>
    </cfRule>
  </conditionalFormatting>
  <conditionalFormatting sqref="H25:H26">
    <cfRule type="expression" dxfId="2951" priority="19">
      <formula>H25&gt;0</formula>
    </cfRule>
    <cfRule type="expression" dxfId="2950" priority="20">
      <formula>H25&lt;0</formula>
    </cfRule>
  </conditionalFormatting>
  <conditionalFormatting sqref="F37">
    <cfRule type="expression" dxfId="2949" priority="17">
      <formula>F37&gt;0</formula>
    </cfRule>
    <cfRule type="expression" dxfId="2948" priority="18">
      <formula>F37&lt;0</formula>
    </cfRule>
  </conditionalFormatting>
  <conditionalFormatting sqref="H37">
    <cfRule type="expression" dxfId="2947" priority="15">
      <formula>H37&gt;0</formula>
    </cfRule>
    <cfRule type="expression" dxfId="2946" priority="16">
      <formula>H37&lt;0</formula>
    </cfRule>
  </conditionalFormatting>
  <conditionalFormatting sqref="J49">
    <cfRule type="expression" dxfId="2945" priority="13">
      <formula>J49&gt;0</formula>
    </cfRule>
    <cfRule type="expression" dxfId="2944" priority="14">
      <formula>J49&lt;0</formula>
    </cfRule>
  </conditionalFormatting>
  <conditionalFormatting sqref="J38:J48">
    <cfRule type="expression" dxfId="2943" priority="11">
      <formula>J38&gt;0</formula>
    </cfRule>
    <cfRule type="expression" dxfId="2942" priority="12">
      <formula>J38&lt;0</formula>
    </cfRule>
  </conditionalFormatting>
  <conditionalFormatting sqref="F27:F30">
    <cfRule type="expression" dxfId="2941" priority="9">
      <formula>F27&gt;0</formula>
    </cfRule>
    <cfRule type="expression" dxfId="2940" priority="10">
      <formula>F27&lt;0</formula>
    </cfRule>
  </conditionalFormatting>
  <conditionalFormatting sqref="H27:H30">
    <cfRule type="expression" dxfId="2939" priority="7">
      <formula>H27&gt;0</formula>
    </cfRule>
    <cfRule type="expression" dxfId="2938" priority="8">
      <formula>H27&lt;0</formula>
    </cfRule>
  </conditionalFormatting>
  <conditionalFormatting sqref="J33">
    <cfRule type="expression" dxfId="2937" priority="5">
      <formula>J33&gt;0</formula>
    </cfRule>
    <cfRule type="expression" dxfId="2936" priority="6">
      <formula>J33&lt;0</formula>
    </cfRule>
  </conditionalFormatting>
  <conditionalFormatting sqref="J31:J32">
    <cfRule type="expression" dxfId="2935" priority="3">
      <formula>J31&gt;0</formula>
    </cfRule>
    <cfRule type="expression" dxfId="2934" priority="4">
      <formula>J31&lt;0</formula>
    </cfRule>
  </conditionalFormatting>
  <conditionalFormatting sqref="J28:J30">
    <cfRule type="expression" dxfId="2933" priority="1">
      <formula>J28&gt;0</formula>
    </cfRule>
    <cfRule type="expression" dxfId="293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1" priority="35">
      <formula>F47&gt;0</formula>
    </cfRule>
    <cfRule type="expression" dxfId="2930" priority="36">
      <formula>F47&lt;0</formula>
    </cfRule>
  </conditionalFormatting>
  <conditionalFormatting sqref="Q7">
    <cfRule type="expression" dxfId="2929" priority="33">
      <formula>Q7&gt;0</formula>
    </cfRule>
    <cfRule type="expression" dxfId="2928" priority="34">
      <formula>Q7&lt;0</formula>
    </cfRule>
  </conditionalFormatting>
  <conditionalFormatting sqref="Q8">
    <cfRule type="expression" dxfId="2927" priority="31">
      <formula>Q8&gt;0</formula>
    </cfRule>
    <cfRule type="expression" dxfId="2926" priority="32">
      <formula>Q8&lt;0</formula>
    </cfRule>
  </conditionalFormatting>
  <conditionalFormatting sqref="F30:F46">
    <cfRule type="expression" dxfId="2925" priority="29">
      <formula>F30&gt;0</formula>
    </cfRule>
    <cfRule type="expression" dxfId="2924" priority="30">
      <formula>F30&lt;0</formula>
    </cfRule>
  </conditionalFormatting>
  <conditionalFormatting sqref="H30:H46">
    <cfRule type="expression" dxfId="2923" priority="27">
      <formula>H30&gt;0</formula>
    </cfRule>
    <cfRule type="expression" dxfId="2922" priority="28">
      <formula>H30&lt;0</formula>
    </cfRule>
  </conditionalFormatting>
  <conditionalFormatting sqref="Q10">
    <cfRule type="expression" dxfId="2921" priority="25">
      <formula>Q10&gt;0</formula>
    </cfRule>
    <cfRule type="expression" dxfId="2920" priority="26">
      <formula>Q10&lt;0</formula>
    </cfRule>
  </conditionalFormatting>
  <conditionalFormatting sqref="J25:J38">
    <cfRule type="expression" dxfId="2919" priority="23">
      <formula>J25&gt;0</formula>
    </cfRule>
    <cfRule type="expression" dxfId="2918" priority="24">
      <formula>J25&lt;0</formula>
    </cfRule>
  </conditionalFormatting>
  <conditionalFormatting sqref="K25:K38">
    <cfRule type="expression" dxfId="2917" priority="21">
      <formula>K25&gt;0</formula>
    </cfRule>
    <cfRule type="expression" dxfId="2916" priority="22">
      <formula>K25&lt;0</formula>
    </cfRule>
  </conditionalFormatting>
  <conditionalFormatting sqref="L25 L38">
    <cfRule type="expression" dxfId="2915" priority="19">
      <formula>L25&gt;0</formula>
    </cfRule>
    <cfRule type="expression" dxfId="2914" priority="20">
      <formula>L25&lt;0</formula>
    </cfRule>
  </conditionalFormatting>
  <conditionalFormatting sqref="F89:F110">
    <cfRule type="expression" dxfId="2913" priority="17">
      <formula>F89&gt;0</formula>
    </cfRule>
    <cfRule type="expression" dxfId="2912" priority="18">
      <formula>F89&lt;0</formula>
    </cfRule>
  </conditionalFormatting>
  <conditionalFormatting sqref="H89:H110">
    <cfRule type="expression" dxfId="2911" priority="15">
      <formula>H89&gt;0</formula>
    </cfRule>
    <cfRule type="expression" dxfId="2910" priority="16">
      <formula>H89&lt;0</formula>
    </cfRule>
  </conditionalFormatting>
  <conditionalFormatting sqref="J89:J102">
    <cfRule type="expression" dxfId="2909" priority="13">
      <formula>J89&gt;0</formula>
    </cfRule>
    <cfRule type="expression" dxfId="2908" priority="14">
      <formula>J89&lt;0</formula>
    </cfRule>
  </conditionalFormatting>
  <conditionalFormatting sqref="K89:K102">
    <cfRule type="expression" dxfId="2907" priority="11">
      <formula>K89&gt;0</formula>
    </cfRule>
    <cfRule type="expression" dxfId="2906" priority="12">
      <formula>K89&lt;0</formula>
    </cfRule>
  </conditionalFormatting>
  <conditionalFormatting sqref="L89:L102">
    <cfRule type="expression" dxfId="2905" priority="9">
      <formula>L89&gt;0</formula>
    </cfRule>
    <cfRule type="expression" dxfId="2904" priority="10">
      <formula>L89&lt;0</formula>
    </cfRule>
  </conditionalFormatting>
  <conditionalFormatting sqref="F29 F25:F26">
    <cfRule type="expression" dxfId="2903" priority="7">
      <formula>F25&gt;0</formula>
    </cfRule>
    <cfRule type="expression" dxfId="2902" priority="8">
      <formula>F25&lt;0</formula>
    </cfRule>
  </conditionalFormatting>
  <conditionalFormatting sqref="H29 H25:H27">
    <cfRule type="expression" dxfId="2901" priority="5">
      <formula>H25&gt;0</formula>
    </cfRule>
    <cfRule type="expression" dxfId="2900" priority="6">
      <formula>H25&lt;0</formula>
    </cfRule>
  </conditionalFormatting>
  <conditionalFormatting sqref="F27:F28">
    <cfRule type="expression" dxfId="2899" priority="3">
      <formula>F27&gt;0</formula>
    </cfRule>
    <cfRule type="expression" dxfId="2898" priority="4">
      <formula>F27&lt;0</formula>
    </cfRule>
  </conditionalFormatting>
  <conditionalFormatting sqref="H28">
    <cfRule type="expression" dxfId="2897" priority="1">
      <formula>H28&gt;0</formula>
    </cfRule>
    <cfRule type="expression" dxfId="289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5" priority="35">
      <formula>F47&gt;0</formula>
    </cfRule>
    <cfRule type="expression" dxfId="2894" priority="36">
      <formula>F47&lt;0</formula>
    </cfRule>
  </conditionalFormatting>
  <conditionalFormatting sqref="Q7">
    <cfRule type="expression" dxfId="2893" priority="33">
      <formula>Q7&gt;0</formula>
    </cfRule>
    <cfRule type="expression" dxfId="2892" priority="34">
      <formula>Q7&lt;0</formula>
    </cfRule>
  </conditionalFormatting>
  <conditionalFormatting sqref="Q8">
    <cfRule type="expression" dxfId="2891" priority="31">
      <formula>Q8&gt;0</formula>
    </cfRule>
    <cfRule type="expression" dxfId="2890" priority="32">
      <formula>Q8&lt;0</formula>
    </cfRule>
  </conditionalFormatting>
  <conditionalFormatting sqref="F30:F46">
    <cfRule type="expression" dxfId="2889" priority="29">
      <formula>F30&gt;0</formula>
    </cfRule>
    <cfRule type="expression" dxfId="2888" priority="30">
      <formula>F30&lt;0</formula>
    </cfRule>
  </conditionalFormatting>
  <conditionalFormatting sqref="H30:H46">
    <cfRule type="expression" dxfId="2887" priority="27">
      <formula>H30&gt;0</formula>
    </cfRule>
    <cfRule type="expression" dxfId="2886" priority="28">
      <formula>H30&lt;0</formula>
    </cfRule>
  </conditionalFormatting>
  <conditionalFormatting sqref="Q10">
    <cfRule type="expression" dxfId="2885" priority="25">
      <formula>Q10&gt;0</formula>
    </cfRule>
    <cfRule type="expression" dxfId="2884" priority="26">
      <formula>Q10&lt;0</formula>
    </cfRule>
  </conditionalFormatting>
  <conditionalFormatting sqref="J25:J38">
    <cfRule type="expression" dxfId="2883" priority="23">
      <formula>J25&gt;0</formula>
    </cfRule>
    <cfRule type="expression" dxfId="2882" priority="24">
      <formula>J25&lt;0</formula>
    </cfRule>
  </conditionalFormatting>
  <conditionalFormatting sqref="K25:K38">
    <cfRule type="expression" dxfId="2881" priority="21">
      <formula>K25&gt;0</formula>
    </cfRule>
    <cfRule type="expression" dxfId="2880" priority="22">
      <formula>K25&lt;0</formula>
    </cfRule>
  </conditionalFormatting>
  <conditionalFormatting sqref="L25 L38">
    <cfRule type="expression" dxfId="2879" priority="19">
      <formula>L25&gt;0</formula>
    </cfRule>
    <cfRule type="expression" dxfId="2878" priority="20">
      <formula>L25&lt;0</formula>
    </cfRule>
  </conditionalFormatting>
  <conditionalFormatting sqref="F89:F110">
    <cfRule type="expression" dxfId="2877" priority="17">
      <formula>F89&gt;0</formula>
    </cfRule>
    <cfRule type="expression" dxfId="2876" priority="18">
      <formula>F89&lt;0</formula>
    </cfRule>
  </conditionalFormatting>
  <conditionalFormatting sqref="H89:H110">
    <cfRule type="expression" dxfId="2875" priority="15">
      <formula>H89&gt;0</formula>
    </cfRule>
    <cfRule type="expression" dxfId="2874" priority="16">
      <formula>H89&lt;0</formula>
    </cfRule>
  </conditionalFormatting>
  <conditionalFormatting sqref="J89:J102">
    <cfRule type="expression" dxfId="2873" priority="13">
      <formula>J89&gt;0</formula>
    </cfRule>
    <cfRule type="expression" dxfId="2872" priority="14">
      <formula>J89&lt;0</formula>
    </cfRule>
  </conditionalFormatting>
  <conditionalFormatting sqref="K89:K102">
    <cfRule type="expression" dxfId="2871" priority="11">
      <formula>K89&gt;0</formula>
    </cfRule>
    <cfRule type="expression" dxfId="2870" priority="12">
      <formula>K89&lt;0</formula>
    </cfRule>
  </conditionalFormatting>
  <conditionalFormatting sqref="L89:L102">
    <cfRule type="expression" dxfId="2869" priority="9">
      <formula>L89&gt;0</formula>
    </cfRule>
    <cfRule type="expression" dxfId="2868" priority="10">
      <formula>L89&lt;0</formula>
    </cfRule>
  </conditionalFormatting>
  <conditionalFormatting sqref="F29 F25:F26">
    <cfRule type="expression" dxfId="2867" priority="7">
      <formula>F25&gt;0</formula>
    </cfRule>
    <cfRule type="expression" dxfId="2866" priority="8">
      <formula>F25&lt;0</formula>
    </cfRule>
  </conditionalFormatting>
  <conditionalFormatting sqref="H29 H25:H27">
    <cfRule type="expression" dxfId="2865" priority="5">
      <formula>H25&gt;0</formula>
    </cfRule>
    <cfRule type="expression" dxfId="2864" priority="6">
      <formula>H25&lt;0</formula>
    </cfRule>
  </conditionalFormatting>
  <conditionalFormatting sqref="F27:F28">
    <cfRule type="expression" dxfId="2863" priority="3">
      <formula>F27&gt;0</formula>
    </cfRule>
    <cfRule type="expression" dxfId="2862" priority="4">
      <formula>F27&lt;0</formula>
    </cfRule>
  </conditionalFormatting>
  <conditionalFormatting sqref="H28">
    <cfRule type="expression" dxfId="2861" priority="1">
      <formula>H28&gt;0</formula>
    </cfRule>
    <cfRule type="expression" dxfId="286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13.67</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43744</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30244.741000001668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15629.170000000042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0.55590483741143248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1.4630577907827361E-2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21.698412698412699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6" t="s">
        <v>78</v>
      </c>
      <c r="P23" s="886"/>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16.677399999999999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16.540700000000001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16.404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16.267299999999999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16.130599999999998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15.993899999999998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15.857199999999999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15.720499999999999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15.583799999999998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15.447099999999999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15.310400000000001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15.173700000000002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15.037000000000001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14.900300000000001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14.7636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14.626900000000001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14.490200000000002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14.3535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14.216800000000001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14.0801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13.9434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13.806699999999999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13.67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13.533300000000001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13.396599999999999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13.2599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13.123199999999999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12.986499999999999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12.849799999999998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12.713100000000001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12.576400000000001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12.4397</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12.303000000000001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12.1663</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12.0296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11.892899999999999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11.7562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11.6195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8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8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8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8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8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8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8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0"/>
      <c r="B97" s="401">
        <v>43339</v>
      </c>
      <c r="C97" s="7">
        <v>100</v>
      </c>
      <c r="D97" s="75">
        <v>20.68</v>
      </c>
      <c r="E97" s="43">
        <v>0</v>
      </c>
      <c r="F97" s="43">
        <f t="shared" ref="F97:F131" si="6">C97*D97+E97</f>
        <v>2068</v>
      </c>
      <c r="G97" s="401">
        <v>43544</v>
      </c>
      <c r="H97" s="78">
        <v>100</v>
      </c>
      <c r="I97" s="75">
        <v>17.68</v>
      </c>
      <c r="J97" s="43">
        <v>0.02</v>
      </c>
      <c r="K97" s="43">
        <f t="shared" si="1"/>
        <v>1767.98</v>
      </c>
    </row>
    <row r="98" spans="1:22" x14ac:dyDescent="0.25">
      <c r="A98" s="89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0"/>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1"/>
      <c r="B102" s="401">
        <v>43383</v>
      </c>
      <c r="C102" s="4">
        <v>200</v>
      </c>
      <c r="D102" s="76">
        <v>21.8</v>
      </c>
      <c r="E102" s="2">
        <v>0</v>
      </c>
      <c r="F102" s="2">
        <f t="shared" si="6"/>
        <v>4360</v>
      </c>
      <c r="G102" s="29"/>
    </row>
    <row r="103" spans="1:22" x14ac:dyDescent="0.25">
      <c r="A103" s="891"/>
      <c r="B103" s="401">
        <v>43383</v>
      </c>
      <c r="C103">
        <v>300</v>
      </c>
      <c r="D103" s="76">
        <v>21.28</v>
      </c>
      <c r="E103" s="2">
        <v>0</v>
      </c>
      <c r="F103" s="2">
        <f t="shared" si="6"/>
        <v>6384</v>
      </c>
      <c r="G103" s="29"/>
    </row>
    <row r="104" spans="1:22" x14ac:dyDescent="0.25">
      <c r="A104" s="891"/>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59" priority="245">
      <formula>F143&gt;0</formula>
    </cfRule>
    <cfRule type="expression" dxfId="2858"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57" priority="238">
      <formula>F394&gt;0</formula>
    </cfRule>
    <cfRule type="expression" dxfId="2856" priority="239">
      <formula>F394&lt;0</formula>
    </cfRule>
  </conditionalFormatting>
  <conditionalFormatting sqref="H394:H400">
    <cfRule type="expression" dxfId="2855" priority="234">
      <formula>H394&gt;0</formula>
    </cfRule>
    <cfRule type="expression" dxfId="2854" priority="235">
      <formula>H394&lt;0</formula>
    </cfRule>
  </conditionalFormatting>
  <conditionalFormatting sqref="Q8">
    <cfRule type="expression" dxfId="2853" priority="220">
      <formula>Q8&gt;0</formula>
    </cfRule>
    <cfRule type="expression" dxfId="2852" priority="221">
      <formula>Q8&lt;0</formula>
    </cfRule>
  </conditionalFormatting>
  <conditionalFormatting sqref="Q7">
    <cfRule type="expression" dxfId="2851" priority="222">
      <formula>Q7&gt;0</formula>
    </cfRule>
    <cfRule type="expression" dxfId="2850" priority="223">
      <formula>Q7&lt;0</formula>
    </cfRule>
  </conditionalFormatting>
  <conditionalFormatting sqref="F502:F508">
    <cfRule type="expression" dxfId="2849" priority="194">
      <formula>F502&gt;0</formula>
    </cfRule>
    <cfRule type="expression" dxfId="2848" priority="195">
      <formula>F502&lt;0</formula>
    </cfRule>
  </conditionalFormatting>
  <conditionalFormatting sqref="F427:F445 H427:H445">
    <cfRule type="expression" dxfId="2847" priority="216">
      <formula>F427&gt;0</formula>
    </cfRule>
    <cfRule type="expression" dxfId="2846" priority="217">
      <formula>F427&lt;0</formula>
    </cfRule>
  </conditionalFormatting>
  <conditionalFormatting sqref="F420:F426">
    <cfRule type="expression" dxfId="2845" priority="214">
      <formula>F420&gt;0</formula>
    </cfRule>
    <cfRule type="expression" dxfId="2844" priority="215">
      <formula>F420&lt;0</formula>
    </cfRule>
  </conditionalFormatting>
  <conditionalFormatting sqref="H420:H426">
    <cfRule type="expression" dxfId="2843" priority="212">
      <formula>H420&gt;0</formula>
    </cfRule>
    <cfRule type="expression" dxfId="2842" priority="213">
      <formula>H420&lt;0</formula>
    </cfRule>
  </conditionalFormatting>
  <conditionalFormatting sqref="F453:F471 H453:H471">
    <cfRule type="expression" dxfId="2841" priority="210">
      <formula>F453&gt;0</formula>
    </cfRule>
    <cfRule type="expression" dxfId="2840" priority="211">
      <formula>F453&lt;0</formula>
    </cfRule>
  </conditionalFormatting>
  <conditionalFormatting sqref="F446:F452">
    <cfRule type="expression" dxfId="2839" priority="208">
      <formula>F446&gt;0</formula>
    </cfRule>
    <cfRule type="expression" dxfId="2838" priority="209">
      <formula>F446&lt;0</formula>
    </cfRule>
  </conditionalFormatting>
  <conditionalFormatting sqref="H446:H452">
    <cfRule type="expression" dxfId="2837" priority="206">
      <formula>H446&gt;0</formula>
    </cfRule>
    <cfRule type="expression" dxfId="2836" priority="207">
      <formula>H446&lt;0</formula>
    </cfRule>
  </conditionalFormatting>
  <conditionalFormatting sqref="F479:F496 H479:H496">
    <cfRule type="expression" dxfId="2835" priority="204">
      <formula>F479&gt;0</formula>
    </cfRule>
    <cfRule type="expression" dxfId="2834" priority="205">
      <formula>F479&lt;0</formula>
    </cfRule>
  </conditionalFormatting>
  <conditionalFormatting sqref="F472:F478">
    <cfRule type="expression" dxfId="2833" priority="202">
      <formula>F472&gt;0</formula>
    </cfRule>
    <cfRule type="expression" dxfId="2832" priority="203">
      <formula>F472&lt;0</formula>
    </cfRule>
  </conditionalFormatting>
  <conditionalFormatting sqref="H472:H478">
    <cfRule type="expression" dxfId="2831" priority="200">
      <formula>H472&gt;0</formula>
    </cfRule>
    <cfRule type="expression" dxfId="2830" priority="201">
      <formula>H472&lt;0</formula>
    </cfRule>
  </conditionalFormatting>
  <conditionalFormatting sqref="F497:F501 H497:H501">
    <cfRule type="expression" dxfId="2829" priority="198">
      <formula>F497&gt;0</formula>
    </cfRule>
    <cfRule type="expression" dxfId="2828" priority="199">
      <formula>F497&lt;0</formula>
    </cfRule>
  </conditionalFormatting>
  <conditionalFormatting sqref="F509:F524 H509:H524">
    <cfRule type="expression" dxfId="2827" priority="196">
      <formula>F509&gt;0</formula>
    </cfRule>
    <cfRule type="expression" dxfId="2826" priority="197">
      <formula>F509&lt;0</formula>
    </cfRule>
  </conditionalFormatting>
  <conditionalFormatting sqref="H502:H508">
    <cfRule type="expression" dxfId="2825" priority="192">
      <formula>H502&gt;0</formula>
    </cfRule>
    <cfRule type="expression" dxfId="2824" priority="193">
      <formula>H502&lt;0</formula>
    </cfRule>
  </conditionalFormatting>
  <conditionalFormatting sqref="F525 H525">
    <cfRule type="expression" dxfId="2823" priority="190">
      <formula>F525&gt;0</formula>
    </cfRule>
    <cfRule type="expression" dxfId="2822" priority="191">
      <formula>F525&lt;0</formula>
    </cfRule>
  </conditionalFormatting>
  <conditionalFormatting sqref="F526:F530 H526:H530">
    <cfRule type="expression" dxfId="2821" priority="188">
      <formula>F526&gt;0</formula>
    </cfRule>
    <cfRule type="expression" dxfId="2820" priority="189">
      <formula>F526&lt;0</formula>
    </cfRule>
  </conditionalFormatting>
  <conditionalFormatting sqref="F538:F553 H538:H553">
    <cfRule type="expression" dxfId="2819" priority="186">
      <formula>F538&gt;0</formula>
    </cfRule>
    <cfRule type="expression" dxfId="2818" priority="187">
      <formula>F538&lt;0</formula>
    </cfRule>
  </conditionalFormatting>
  <conditionalFormatting sqref="F531:F537">
    <cfRule type="expression" dxfId="2817" priority="184">
      <formula>F531&gt;0</formula>
    </cfRule>
    <cfRule type="expression" dxfId="2816" priority="185">
      <formula>F531&lt;0</formula>
    </cfRule>
  </conditionalFormatting>
  <conditionalFormatting sqref="H531:H537">
    <cfRule type="expression" dxfId="2815" priority="182">
      <formula>H531&gt;0</formula>
    </cfRule>
    <cfRule type="expression" dxfId="2814" priority="183">
      <formula>H531&lt;0</formula>
    </cfRule>
  </conditionalFormatting>
  <conditionalFormatting sqref="F555:F560 H555:H560">
    <cfRule type="expression" dxfId="2813" priority="180">
      <formula>F555&gt;0</formula>
    </cfRule>
    <cfRule type="expression" dxfId="2812" priority="181">
      <formula>F555&lt;0</formula>
    </cfRule>
  </conditionalFormatting>
  <conditionalFormatting sqref="F561 H561">
    <cfRule type="expression" dxfId="2811" priority="178">
      <formula>F561&gt;0</formula>
    </cfRule>
    <cfRule type="expression" dxfId="2810" priority="179">
      <formula>F561&lt;0</formula>
    </cfRule>
  </conditionalFormatting>
  <conditionalFormatting sqref="F562:F566 H562:H566">
    <cfRule type="expression" dxfId="2809" priority="176">
      <formula>F562&gt;0</formula>
    </cfRule>
    <cfRule type="expression" dxfId="2808" priority="177">
      <formula>F562&lt;0</formula>
    </cfRule>
  </conditionalFormatting>
  <conditionalFormatting sqref="F574:F589 H574:H589">
    <cfRule type="expression" dxfId="2807" priority="174">
      <formula>F574&gt;0</formula>
    </cfRule>
    <cfRule type="expression" dxfId="2806" priority="175">
      <formula>F574&lt;0</formula>
    </cfRule>
  </conditionalFormatting>
  <conditionalFormatting sqref="F567:F573">
    <cfRule type="expression" dxfId="2805" priority="172">
      <formula>F567&gt;0</formula>
    </cfRule>
    <cfRule type="expression" dxfId="2804" priority="173">
      <formula>F567&lt;0</formula>
    </cfRule>
  </conditionalFormatting>
  <conditionalFormatting sqref="H567:H573">
    <cfRule type="expression" dxfId="2803" priority="170">
      <formula>H567&gt;0</formula>
    </cfRule>
    <cfRule type="expression" dxfId="2802" priority="171">
      <formula>H567&lt;0</formula>
    </cfRule>
  </conditionalFormatting>
  <conditionalFormatting sqref="F590:F595 H590:H595">
    <cfRule type="expression" dxfId="2801" priority="168">
      <formula>F590&gt;0</formula>
    </cfRule>
    <cfRule type="expression" dxfId="2800" priority="169">
      <formula>F590&lt;0</formula>
    </cfRule>
  </conditionalFormatting>
  <conditionalFormatting sqref="F596 H596">
    <cfRule type="expression" dxfId="2799" priority="166">
      <formula>F596&gt;0</formula>
    </cfRule>
    <cfRule type="expression" dxfId="2798" priority="167">
      <formula>F596&lt;0</formula>
    </cfRule>
  </conditionalFormatting>
  <conditionalFormatting sqref="F597:F601 H597:H601">
    <cfRule type="expression" dxfId="2797" priority="164">
      <formula>F597&gt;0</formula>
    </cfRule>
    <cfRule type="expression" dxfId="2796" priority="165">
      <formula>F597&lt;0</formula>
    </cfRule>
  </conditionalFormatting>
  <conditionalFormatting sqref="F609:F624 H609:H624">
    <cfRule type="expression" dxfId="2795" priority="162">
      <formula>F609&gt;0</formula>
    </cfRule>
    <cfRule type="expression" dxfId="2794" priority="163">
      <formula>F609&lt;0</formula>
    </cfRule>
  </conditionalFormatting>
  <conditionalFormatting sqref="F602:F608">
    <cfRule type="expression" dxfId="2793" priority="160">
      <formula>F602&gt;0</formula>
    </cfRule>
    <cfRule type="expression" dxfId="2792" priority="161">
      <formula>F602&lt;0</formula>
    </cfRule>
  </conditionalFormatting>
  <conditionalFormatting sqref="H602:H608">
    <cfRule type="expression" dxfId="2791" priority="158">
      <formula>H602&gt;0</formula>
    </cfRule>
    <cfRule type="expression" dxfId="2790" priority="159">
      <formula>H602&lt;0</formula>
    </cfRule>
  </conditionalFormatting>
  <conditionalFormatting sqref="M653">
    <cfRule type="expression" dxfId="2789" priority="156">
      <formula>M653&gt;0</formula>
    </cfRule>
    <cfRule type="expression" dxfId="2788" priority="157">
      <formula>M653&lt;0</formula>
    </cfRule>
  </conditionalFormatting>
  <conditionalFormatting sqref="F149:F160">
    <cfRule type="expression" dxfId="2787" priority="152">
      <formula>F149&gt;0</formula>
    </cfRule>
    <cfRule type="expression" dxfId="2786" priority="153">
      <formula>F149&lt;0</formula>
    </cfRule>
  </conditionalFormatting>
  <conditionalFormatting sqref="H149:H160">
    <cfRule type="expression" dxfId="2785" priority="150">
      <formula>H149&gt;0</formula>
    </cfRule>
    <cfRule type="expression" dxfId="2784" priority="151">
      <formula>H149&lt;0</formula>
    </cfRule>
  </conditionalFormatting>
  <conditionalFormatting sqref="F143:F148 H143:H148">
    <cfRule type="expression" dxfId="2783" priority="148">
      <formula>F143&gt;0</formula>
    </cfRule>
    <cfRule type="expression" dxfId="2782" priority="149">
      <formula>F143&lt;0</formula>
    </cfRule>
  </conditionalFormatting>
  <conditionalFormatting sqref="J145">
    <cfRule type="expression" dxfId="2781" priority="146">
      <formula>J145&gt;0</formula>
    </cfRule>
    <cfRule type="expression" dxfId="2780" priority="147">
      <formula>J145&lt;0</formula>
    </cfRule>
  </conditionalFormatting>
  <conditionalFormatting sqref="J146:J152">
    <cfRule type="expression" dxfId="2779" priority="144">
      <formula>J146&gt;0</formula>
    </cfRule>
    <cfRule type="expression" dxfId="2778" priority="145">
      <formula>J146&lt;0</formula>
    </cfRule>
  </conditionalFormatting>
  <conditionalFormatting sqref="L145:L227 L234 L236">
    <cfRule type="expression" dxfId="2777" priority="140">
      <formula>L145&gt;0</formula>
    </cfRule>
    <cfRule type="expression" dxfId="2776" priority="141">
      <formula>L145&lt;0</formula>
    </cfRule>
  </conditionalFormatting>
  <conditionalFormatting sqref="Q10">
    <cfRule type="expression" dxfId="2775" priority="138">
      <formula>Q10&gt;0</formula>
    </cfRule>
    <cfRule type="expression" dxfId="2774" priority="139">
      <formula>Q10&lt;0</formula>
    </cfRule>
  </conditionalFormatting>
  <conditionalFormatting sqref="H256:H258 F256:F258">
    <cfRule type="expression" dxfId="2773" priority="135">
      <formula>F256&gt;0</formula>
    </cfRule>
    <cfRule type="expression" dxfId="2772" priority="136">
      <formula>F256&lt;0</formula>
    </cfRule>
  </conditionalFormatting>
  <conditionalFormatting sqref="H252:H254 F252:F254">
    <cfRule type="expression" dxfId="2771" priority="133">
      <formula>F252&gt;0</formula>
    </cfRule>
    <cfRule type="expression" dxfId="2770" priority="134">
      <formula>F252&lt;0</formula>
    </cfRule>
  </conditionalFormatting>
  <conditionalFormatting sqref="H251 F251">
    <cfRule type="expression" dxfId="2769" priority="131">
      <formula>F251&gt;0</formula>
    </cfRule>
    <cfRule type="expression" dxfId="2768" priority="132">
      <formula>F251&lt;0</formula>
    </cfRule>
  </conditionalFormatting>
  <conditionalFormatting sqref="H255 F255">
    <cfRule type="expression" dxfId="2767" priority="129">
      <formula>F255&gt;0</formula>
    </cfRule>
    <cfRule type="expression" dxfId="2766" priority="130">
      <formula>F255&lt;0</formula>
    </cfRule>
  </conditionalFormatting>
  <conditionalFormatting sqref="H261:H264 F261:F264">
    <cfRule type="expression" dxfId="2765" priority="125">
      <formula>F261&gt;0</formula>
    </cfRule>
    <cfRule type="expression" dxfId="2764" priority="126">
      <formula>F261&lt;0</formula>
    </cfRule>
  </conditionalFormatting>
  <conditionalFormatting sqref="H259:H260 F259:F260">
    <cfRule type="expression" dxfId="2763" priority="123">
      <formula>F259&gt;0</formula>
    </cfRule>
    <cfRule type="expression" dxfId="2762" priority="124">
      <formula>F259&lt;0</formula>
    </cfRule>
  </conditionalFormatting>
  <conditionalFormatting sqref="H286 F286">
    <cfRule type="expression" dxfId="2761" priority="121">
      <formula>F286&gt;0</formula>
    </cfRule>
    <cfRule type="expression" dxfId="2760" priority="122">
      <formula>F286&lt;0</formula>
    </cfRule>
  </conditionalFormatting>
  <conditionalFormatting sqref="H267:H269 F267:F269">
    <cfRule type="expression" dxfId="2759" priority="119">
      <formula>F267&gt;0</formula>
    </cfRule>
    <cfRule type="expression" dxfId="2758" priority="120">
      <formula>F267&lt;0</formula>
    </cfRule>
  </conditionalFormatting>
  <conditionalFormatting sqref="H265:H266 F265:F266">
    <cfRule type="expression" dxfId="2757" priority="117">
      <formula>F265&gt;0</formula>
    </cfRule>
    <cfRule type="expression" dxfId="2756" priority="118">
      <formula>F265&lt;0</formula>
    </cfRule>
  </conditionalFormatting>
  <conditionalFormatting sqref="H279:H281 F279:F281">
    <cfRule type="expression" dxfId="2755" priority="115">
      <formula>F279&gt;0</formula>
    </cfRule>
    <cfRule type="expression" dxfId="2754" priority="116">
      <formula>F279&lt;0</formula>
    </cfRule>
  </conditionalFormatting>
  <conditionalFormatting sqref="H278 F278">
    <cfRule type="expression" dxfId="2753" priority="113">
      <formula>F278&gt;0</formula>
    </cfRule>
    <cfRule type="expression" dxfId="2752" priority="114">
      <formula>F278&lt;0</formula>
    </cfRule>
  </conditionalFormatting>
  <conditionalFormatting sqref="H275:H277 F275:F277">
    <cfRule type="expression" dxfId="2751" priority="111">
      <formula>F275&gt;0</formula>
    </cfRule>
    <cfRule type="expression" dxfId="2750" priority="112">
      <formula>F275&lt;0</formula>
    </cfRule>
  </conditionalFormatting>
  <conditionalFormatting sqref="H274 F274">
    <cfRule type="expression" dxfId="2749" priority="109">
      <formula>F274&gt;0</formula>
    </cfRule>
    <cfRule type="expression" dxfId="2748" priority="110">
      <formula>F274&lt;0</formula>
    </cfRule>
  </conditionalFormatting>
  <conditionalFormatting sqref="H271:H273 F271:F273">
    <cfRule type="expression" dxfId="2747" priority="107">
      <formula>F271&gt;0</formula>
    </cfRule>
    <cfRule type="expression" dxfId="2746" priority="108">
      <formula>F271&lt;0</formula>
    </cfRule>
  </conditionalFormatting>
  <conditionalFormatting sqref="H270 F270">
    <cfRule type="expression" dxfId="2745" priority="105">
      <formula>F270&gt;0</formula>
    </cfRule>
    <cfRule type="expression" dxfId="2744" priority="106">
      <formula>F270&lt;0</formula>
    </cfRule>
  </conditionalFormatting>
  <conditionalFormatting sqref="H283:H285 F283:F285">
    <cfRule type="expression" dxfId="2743" priority="103">
      <formula>F283&gt;0</formula>
    </cfRule>
    <cfRule type="expression" dxfId="2742" priority="104">
      <formula>F283&lt;0</formula>
    </cfRule>
  </conditionalFormatting>
  <conditionalFormatting sqref="H282 F282">
    <cfRule type="expression" dxfId="2741" priority="101">
      <formula>F282&gt;0</formula>
    </cfRule>
    <cfRule type="expression" dxfId="2740" priority="102">
      <formula>F282&lt;0</formula>
    </cfRule>
  </conditionalFormatting>
  <conditionalFormatting sqref="H290 F290">
    <cfRule type="expression" dxfId="2739" priority="97">
      <formula>F290&gt;0</formula>
    </cfRule>
    <cfRule type="expression" dxfId="2738" priority="98">
      <formula>F290&lt;0</formula>
    </cfRule>
  </conditionalFormatting>
  <conditionalFormatting sqref="H287:H289 F287:F289">
    <cfRule type="expression" dxfId="2737" priority="95">
      <formula>F287&gt;0</formula>
    </cfRule>
    <cfRule type="expression" dxfId="2736" priority="96">
      <formula>F287&lt;0</formula>
    </cfRule>
  </conditionalFormatting>
  <conditionalFormatting sqref="H301:H302 F301:F302">
    <cfRule type="expression" dxfId="2735" priority="93">
      <formula>F301&gt;0</formula>
    </cfRule>
    <cfRule type="expression" dxfId="2734" priority="94">
      <formula>F301&lt;0</formula>
    </cfRule>
  </conditionalFormatting>
  <conditionalFormatting sqref="H297:H300 F297:F300">
    <cfRule type="expression" dxfId="2733" priority="89">
      <formula>F297&gt;0</formula>
    </cfRule>
    <cfRule type="expression" dxfId="2732" priority="90">
      <formula>F297&lt;0</formula>
    </cfRule>
  </conditionalFormatting>
  <conditionalFormatting sqref="H295:H296 F295:F296">
    <cfRule type="expression" dxfId="2731" priority="87">
      <formula>F295&gt;0</formula>
    </cfRule>
    <cfRule type="expression" dxfId="2730" priority="88">
      <formula>F295&lt;0</formula>
    </cfRule>
  </conditionalFormatting>
  <conditionalFormatting sqref="H291:H294 F291:F294">
    <cfRule type="expression" dxfId="2729" priority="83">
      <formula>F291&gt;0</formula>
    </cfRule>
    <cfRule type="expression" dxfId="2728" priority="84">
      <formula>F291&lt;0</formula>
    </cfRule>
  </conditionalFormatting>
  <conditionalFormatting sqref="F310:F313 H310:H313">
    <cfRule type="expression" dxfId="2727" priority="81">
      <formula>F310&gt;0</formula>
    </cfRule>
    <cfRule type="expression" dxfId="2726" priority="82">
      <formula>F310&lt;0</formula>
    </cfRule>
  </conditionalFormatting>
  <conditionalFormatting sqref="F308:F309 H308:H309">
    <cfRule type="expression" dxfId="2725" priority="79">
      <formula>F308&gt;0</formula>
    </cfRule>
    <cfRule type="expression" dxfId="2724" priority="80">
      <formula>F308&lt;0</formula>
    </cfRule>
  </conditionalFormatting>
  <conditionalFormatting sqref="F314:F316 H314:H316 K314:K317">
    <cfRule type="expression" dxfId="2723" priority="73">
      <formula>F314&gt;0</formula>
    </cfRule>
    <cfRule type="expression" dxfId="2722" priority="74">
      <formula>F314&lt;0</formula>
    </cfRule>
  </conditionalFormatting>
  <conditionalFormatting sqref="H321:H323 F321:F323 K321:K324">
    <cfRule type="expression" dxfId="2721" priority="69">
      <formula>F321&gt;0</formula>
    </cfRule>
    <cfRule type="expression" dxfId="2720" priority="70">
      <formula>F321&lt;0</formula>
    </cfRule>
  </conditionalFormatting>
  <conditionalFormatting sqref="H324:H327 F324:F327 K325:K327">
    <cfRule type="expression" dxfId="2719" priority="67">
      <formula>F324&gt;0</formula>
    </cfRule>
    <cfRule type="expression" dxfId="2718" priority="68">
      <formula>F324&lt;0</formula>
    </cfRule>
  </conditionalFormatting>
  <conditionalFormatting sqref="H328:H329 F328:F329 K328:K329">
    <cfRule type="expression" dxfId="2717" priority="65">
      <formula>F328&gt;0</formula>
    </cfRule>
    <cfRule type="expression" dxfId="2716" priority="66">
      <formula>F328&lt;0</formula>
    </cfRule>
  </conditionalFormatting>
  <conditionalFormatting sqref="K345 F345 H345">
    <cfRule type="expression" dxfId="2715" priority="63">
      <formula>F345&gt;0</formula>
    </cfRule>
    <cfRule type="expression" dxfId="2714" priority="64">
      <formula>F345&lt;0</formula>
    </cfRule>
  </conditionalFormatting>
  <conditionalFormatting sqref="K333:K335 F333:F335 H333:H335">
    <cfRule type="expression" dxfId="2713" priority="61">
      <formula>F333&gt;0</formula>
    </cfRule>
    <cfRule type="expression" dxfId="2712" priority="62">
      <formula>F333&lt;0</formula>
    </cfRule>
  </conditionalFormatting>
  <conditionalFormatting sqref="F337:F339 H337:H339 K337:K339">
    <cfRule type="expression" dxfId="2711" priority="57">
      <formula>F337&gt;0</formula>
    </cfRule>
    <cfRule type="expression" dxfId="2710" priority="58">
      <formula>F337&lt;0</formula>
    </cfRule>
  </conditionalFormatting>
  <conditionalFormatting sqref="K336 F336 H336">
    <cfRule type="expression" dxfId="2709" priority="55">
      <formula>F336&gt;0</formula>
    </cfRule>
    <cfRule type="expression" dxfId="2708" priority="56">
      <formula>F336&lt;0</formula>
    </cfRule>
  </conditionalFormatting>
  <conditionalFormatting sqref="K340:K341 F340:F341 H340:H341">
    <cfRule type="expression" dxfId="2707" priority="53">
      <formula>F340&gt;0</formula>
    </cfRule>
    <cfRule type="expression" dxfId="2706" priority="54">
      <formula>F340&lt;0</formula>
    </cfRule>
  </conditionalFormatting>
  <conditionalFormatting sqref="K342:K344 F342:F344 H342:H344">
    <cfRule type="expression" dxfId="2705" priority="47">
      <formula>F342&gt;0</formula>
    </cfRule>
    <cfRule type="expression" dxfId="2704" priority="48">
      <formula>F342&lt;0</formula>
    </cfRule>
  </conditionalFormatting>
  <conditionalFormatting sqref="F350:F352 H350:H352">
    <cfRule type="expression" dxfId="2703" priority="45">
      <formula>F350&gt;0</formula>
    </cfRule>
    <cfRule type="expression" dxfId="2702" priority="46">
      <formula>F350&lt;0</formula>
    </cfRule>
  </conditionalFormatting>
  <conditionalFormatting sqref="F349 H349">
    <cfRule type="expression" dxfId="2701" priority="43">
      <formula>F349&gt;0</formula>
    </cfRule>
    <cfRule type="expression" dxfId="2700" priority="44">
      <formula>F349&lt;0</formula>
    </cfRule>
  </conditionalFormatting>
  <conditionalFormatting sqref="F346:F348 H346:H348 K346:K352">
    <cfRule type="expression" dxfId="2699" priority="41">
      <formula>F346&gt;0</formula>
    </cfRule>
    <cfRule type="expression" dxfId="2698" priority="42">
      <formula>F346&lt;0</formula>
    </cfRule>
  </conditionalFormatting>
  <conditionalFormatting sqref="K353 F353 H353">
    <cfRule type="expression" dxfId="2697" priority="39">
      <formula>F353&gt;0</formula>
    </cfRule>
    <cfRule type="expression" dxfId="2696" priority="40">
      <formula>F353&lt;0</formula>
    </cfRule>
  </conditionalFormatting>
  <conditionalFormatting sqref="K354:K356 F354:F356 H354:H356">
    <cfRule type="expression" dxfId="2695" priority="37">
      <formula>F354&gt;0</formula>
    </cfRule>
    <cfRule type="expression" dxfId="2694" priority="38">
      <formula>F354&lt;0</formula>
    </cfRule>
  </conditionalFormatting>
  <conditionalFormatting sqref="K361 F361 H361">
    <cfRule type="expression" dxfId="2693" priority="35">
      <formula>F361&gt;0</formula>
    </cfRule>
    <cfRule type="expression" dxfId="2692" priority="36">
      <formula>F361&lt;0</formula>
    </cfRule>
  </conditionalFormatting>
  <conditionalFormatting sqref="F358:F360 H358:H360 K358:K360">
    <cfRule type="expression" dxfId="2691" priority="33">
      <formula>F358&gt;0</formula>
    </cfRule>
    <cfRule type="expression" dxfId="2690" priority="34">
      <formula>F358&lt;0</formula>
    </cfRule>
  </conditionalFormatting>
  <conditionalFormatting sqref="K357 F357 H357">
    <cfRule type="expression" dxfId="2689" priority="31">
      <formula>F357&gt;0</formula>
    </cfRule>
    <cfRule type="expression" dxfId="2688" priority="32">
      <formula>F357&lt;0</formula>
    </cfRule>
  </conditionalFormatting>
  <conditionalFormatting sqref="F366:F368 H366:H368 K366:K368">
    <cfRule type="expression" dxfId="2687" priority="29">
      <formula>F366&gt;0</formula>
    </cfRule>
    <cfRule type="expression" dxfId="2686" priority="30">
      <formula>F366&lt;0</formula>
    </cfRule>
  </conditionalFormatting>
  <conditionalFormatting sqref="K365 F365 H365">
    <cfRule type="expression" dxfId="2685" priority="27">
      <formula>F365&gt;0</formula>
    </cfRule>
    <cfRule type="expression" dxfId="2684" priority="28">
      <formula>F365&lt;0</formula>
    </cfRule>
  </conditionalFormatting>
  <conditionalFormatting sqref="K362:K364 F362:F364 H362:H364">
    <cfRule type="expression" dxfId="2683" priority="25">
      <formula>F362&gt;0</formula>
    </cfRule>
    <cfRule type="expression" dxfId="2682" priority="26">
      <formula>F362&lt;0</formula>
    </cfRule>
  </conditionalFormatting>
  <conditionalFormatting sqref="K375 F375 H375">
    <cfRule type="expression" dxfId="2681" priority="23">
      <formula>F375&gt;0</formula>
    </cfRule>
    <cfRule type="expression" dxfId="2680" priority="24">
      <formula>F375&lt;0</formula>
    </cfRule>
  </conditionalFormatting>
  <conditionalFormatting sqref="K370 F370 H370">
    <cfRule type="expression" dxfId="2679" priority="21">
      <formula>F370&gt;0</formula>
    </cfRule>
    <cfRule type="expression" dxfId="2678" priority="22">
      <formula>F370&lt;0</formula>
    </cfRule>
  </conditionalFormatting>
  <conditionalFormatting sqref="K369 F369 H369">
    <cfRule type="expression" dxfId="2677" priority="19">
      <formula>F369&gt;0</formula>
    </cfRule>
    <cfRule type="expression" dxfId="2676" priority="20">
      <formula>F369&lt;0</formula>
    </cfRule>
  </conditionalFormatting>
  <conditionalFormatting sqref="F371:F373 H371:H373 K371:K373">
    <cfRule type="expression" dxfId="2675" priority="17">
      <formula>F371&gt;0</formula>
    </cfRule>
    <cfRule type="expression" dxfId="2674" priority="18">
      <formula>F371&lt;0</formula>
    </cfRule>
  </conditionalFormatting>
  <conditionalFormatting sqref="K374 F374 H374">
    <cfRule type="expression" dxfId="2673" priority="15">
      <formula>F374&gt;0</formula>
    </cfRule>
    <cfRule type="expression" dxfId="2672" priority="16">
      <formula>F374&lt;0</formula>
    </cfRule>
  </conditionalFormatting>
  <conditionalFormatting sqref="H379 F379 K379">
    <cfRule type="expression" dxfId="2671" priority="9">
      <formula>F379&gt;0</formula>
    </cfRule>
    <cfRule type="expression" dxfId="2670" priority="10">
      <formula>F379&lt;0</formula>
    </cfRule>
  </conditionalFormatting>
  <conditionalFormatting sqref="H380:H382 F380:F382 K380:K382">
    <cfRule type="expression" dxfId="2669" priority="7">
      <formula>F380&gt;0</formula>
    </cfRule>
    <cfRule type="expression" dxfId="2668" priority="8">
      <formula>F380&lt;0</formula>
    </cfRule>
  </conditionalFormatting>
  <conditionalFormatting sqref="K388:K389 F388:F389 H388:H389">
    <cfRule type="expression" dxfId="2667" priority="5">
      <formula>F388&gt;0</formula>
    </cfRule>
    <cfRule type="expression" dxfId="2666" priority="6">
      <formula>F388&lt;0</formula>
    </cfRule>
  </conditionalFormatting>
  <conditionalFormatting sqref="K386:K387 F386:F387 H386:H387">
    <cfRule type="expression" dxfId="2665" priority="3">
      <formula>F386&gt;0</formula>
    </cfRule>
    <cfRule type="expression" dxfId="2664" priority="4">
      <formula>F386&lt;0</formula>
    </cfRule>
  </conditionalFormatting>
  <conditionalFormatting sqref="K384:K385 F384:F385 H384:H385">
    <cfRule type="expression" dxfId="2663" priority="1">
      <formula>F384&gt;0</formula>
    </cfRule>
    <cfRule type="expression" dxfId="2662"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539</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6" t="s">
        <v>78</v>
      </c>
      <c r="P20" s="886"/>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61" priority="27">
      <formula>Q7&gt;0</formula>
    </cfRule>
    <cfRule type="expression" dxfId="2660" priority="28">
      <formula>Q7&lt;0</formula>
    </cfRule>
  </conditionalFormatting>
  <conditionalFormatting sqref="Q8">
    <cfRule type="expression" dxfId="2659" priority="25">
      <formula>Q8&gt;0</formula>
    </cfRule>
    <cfRule type="expression" dxfId="2658" priority="26">
      <formula>Q8&lt;0</formula>
    </cfRule>
  </conditionalFormatting>
  <conditionalFormatting sqref="F25:F30 F34:F64">
    <cfRule type="expression" dxfId="2657" priority="23">
      <formula>F25&gt;0</formula>
    </cfRule>
    <cfRule type="expression" dxfId="2656" priority="24">
      <formula>F25&lt;0</formula>
    </cfRule>
  </conditionalFormatting>
  <conditionalFormatting sqref="H25:H30 H34:H64">
    <cfRule type="expression" dxfId="2655" priority="21">
      <formula>H25&gt;0</formula>
    </cfRule>
    <cfRule type="expression" dxfId="2654" priority="22">
      <formula>H25&lt;0</formula>
    </cfRule>
  </conditionalFormatting>
  <conditionalFormatting sqref="F89:F110">
    <cfRule type="expression" dxfId="2653" priority="19">
      <formula>F89&gt;0</formula>
    </cfRule>
    <cfRule type="expression" dxfId="2652" priority="20">
      <formula>F89&lt;0</formula>
    </cfRule>
  </conditionalFormatting>
  <conditionalFormatting sqref="H89:H110">
    <cfRule type="expression" dxfId="2651" priority="17">
      <formula>H89&gt;0</formula>
    </cfRule>
    <cfRule type="expression" dxfId="2650" priority="18">
      <formula>H89&lt;0</formula>
    </cfRule>
  </conditionalFormatting>
  <conditionalFormatting sqref="Q10">
    <cfRule type="expression" dxfId="2649" priority="15">
      <formula>Q10&gt;0</formula>
    </cfRule>
    <cfRule type="expression" dxfId="2648" priority="16">
      <formula>Q10&lt;0</formula>
    </cfRule>
  </conditionalFormatting>
  <conditionalFormatting sqref="J25:J38">
    <cfRule type="expression" dxfId="2647" priority="13">
      <formula>J25&gt;0</formula>
    </cfRule>
    <cfRule type="expression" dxfId="2646" priority="14">
      <formula>J25&lt;0</formula>
    </cfRule>
  </conditionalFormatting>
  <conditionalFormatting sqref="K25:K38">
    <cfRule type="expression" dxfId="2645" priority="11">
      <formula>K25&gt;0</formula>
    </cfRule>
    <cfRule type="expression" dxfId="2644" priority="12">
      <formula>K25&lt;0</formula>
    </cfRule>
  </conditionalFormatting>
  <conditionalFormatting sqref="L25:L38">
    <cfRule type="expression" dxfId="2643" priority="9">
      <formula>L25&gt;0</formula>
    </cfRule>
    <cfRule type="expression" dxfId="264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41" priority="7">
      <formula>F31&gt;0</formula>
    </cfRule>
    <cfRule type="expression" dxfId="2640" priority="8">
      <formula>F31&lt;0</formula>
    </cfRule>
  </conditionalFormatting>
  <conditionalFormatting sqref="H31:H33">
    <cfRule type="expression" dxfId="2639" priority="5">
      <formula>H31&gt;0</formula>
    </cfRule>
    <cfRule type="expression" dxfId="2638" priority="6">
      <formula>H31&lt;0</formula>
    </cfRule>
  </conditionalFormatting>
  <conditionalFormatting sqref="J61">
    <cfRule type="expression" dxfId="2637" priority="3">
      <formula>J61&gt;0</formula>
    </cfRule>
    <cfRule type="expression" dxfId="2636" priority="4">
      <formula>J61&lt;0</formula>
    </cfRule>
  </conditionalFormatting>
  <conditionalFormatting sqref="J62">
    <cfRule type="expression" dxfId="2635" priority="1">
      <formula>J62&gt;0</formula>
    </cfRule>
    <cfRule type="expression" dxfId="263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33" priority="39">
      <formula>F51&gt;0</formula>
    </cfRule>
    <cfRule type="expression" dxfId="2632" priority="40">
      <formula>F51&lt;0</formula>
    </cfRule>
  </conditionalFormatting>
  <conditionalFormatting sqref="Q7">
    <cfRule type="expression" dxfId="2631" priority="37">
      <formula>Q7&gt;0</formula>
    </cfRule>
    <cfRule type="expression" dxfId="2630" priority="38">
      <formula>Q7&lt;0</formula>
    </cfRule>
  </conditionalFormatting>
  <conditionalFormatting sqref="Q8">
    <cfRule type="expression" dxfId="2629" priority="35">
      <formula>Q8&gt;0</formula>
    </cfRule>
    <cfRule type="expression" dxfId="2628" priority="36">
      <formula>Q8&lt;0</formula>
    </cfRule>
  </conditionalFormatting>
  <conditionalFormatting sqref="F31:F49">
    <cfRule type="expression" dxfId="2627" priority="33">
      <formula>F31&gt;0</formula>
    </cfRule>
    <cfRule type="expression" dxfId="2626" priority="34">
      <formula>F31&lt;0</formula>
    </cfRule>
  </conditionalFormatting>
  <conditionalFormatting sqref="H31:H49">
    <cfRule type="expression" dxfId="2625" priority="31">
      <formula>H31&gt;0</formula>
    </cfRule>
    <cfRule type="expression" dxfId="2624" priority="32">
      <formula>H31&lt;0</formula>
    </cfRule>
  </conditionalFormatting>
  <conditionalFormatting sqref="Q10">
    <cfRule type="expression" dxfId="2623" priority="29">
      <formula>Q10&gt;0</formula>
    </cfRule>
    <cfRule type="expression" dxfId="2622" priority="30">
      <formula>Q10&lt;0</formula>
    </cfRule>
  </conditionalFormatting>
  <conditionalFormatting sqref="J25:J38">
    <cfRule type="expression" dxfId="2621" priority="27">
      <formula>J25&gt;0</formula>
    </cfRule>
    <cfRule type="expression" dxfId="2620" priority="28">
      <formula>J25&lt;0</formula>
    </cfRule>
  </conditionalFormatting>
  <conditionalFormatting sqref="K38">
    <cfRule type="expression" dxfId="2619" priority="25">
      <formula>K38&gt;0</formula>
    </cfRule>
    <cfRule type="expression" dxfId="2618" priority="26">
      <formula>K38&lt;0</formula>
    </cfRule>
  </conditionalFormatting>
  <conditionalFormatting sqref="L25:L38">
    <cfRule type="expression" dxfId="2617" priority="23">
      <formula>L25&gt;0</formula>
    </cfRule>
    <cfRule type="expression" dxfId="2616" priority="24">
      <formula>L25&lt;0</formula>
    </cfRule>
  </conditionalFormatting>
  <conditionalFormatting sqref="F95:F116">
    <cfRule type="expression" dxfId="2615" priority="21">
      <formula>F95&gt;0</formula>
    </cfRule>
    <cfRule type="expression" dxfId="2614" priority="22">
      <formula>F95&lt;0</formula>
    </cfRule>
  </conditionalFormatting>
  <conditionalFormatting sqref="H95:H116">
    <cfRule type="expression" dxfId="2613" priority="19">
      <formula>H95&gt;0</formula>
    </cfRule>
    <cfRule type="expression" dxfId="2612" priority="20">
      <formula>H95&lt;0</formula>
    </cfRule>
  </conditionalFormatting>
  <conditionalFormatting sqref="J95:J108">
    <cfRule type="expression" dxfId="2611" priority="17">
      <formula>J95&gt;0</formula>
    </cfRule>
    <cfRule type="expression" dxfId="2610" priority="18">
      <formula>J95&lt;0</formula>
    </cfRule>
  </conditionalFormatting>
  <conditionalFormatting sqref="K95:K108">
    <cfRule type="expression" dxfId="2609" priority="15">
      <formula>K95&gt;0</formula>
    </cfRule>
    <cfRule type="expression" dxfId="2608" priority="16">
      <formula>K95&lt;0</formula>
    </cfRule>
  </conditionalFormatting>
  <conditionalFormatting sqref="L95:L108">
    <cfRule type="expression" dxfId="2607" priority="13">
      <formula>L95&gt;0</formula>
    </cfRule>
    <cfRule type="expression" dxfId="2606" priority="14">
      <formula>L95&lt;0</formula>
    </cfRule>
  </conditionalFormatting>
  <conditionalFormatting sqref="F25:F30">
    <cfRule type="expression" dxfId="2605" priority="11">
      <formula>F25&gt;0</formula>
    </cfRule>
    <cfRule type="expression" dxfId="2604" priority="12">
      <formula>F25&lt;0</formula>
    </cfRule>
  </conditionalFormatting>
  <conditionalFormatting sqref="H25:H30">
    <cfRule type="expression" dxfId="2603" priority="9">
      <formula>H25&gt;0</formula>
    </cfRule>
    <cfRule type="expression" dxfId="2602" priority="10">
      <formula>H25&lt;0</formula>
    </cfRule>
  </conditionalFormatting>
  <conditionalFormatting sqref="F50">
    <cfRule type="expression" dxfId="2601" priority="7">
      <formula>F50&gt;0</formula>
    </cfRule>
    <cfRule type="expression" dxfId="2600" priority="8">
      <formula>F50&lt;0</formula>
    </cfRule>
  </conditionalFormatting>
  <conditionalFormatting sqref="H50">
    <cfRule type="expression" dxfId="2599" priority="5">
      <formula>H50&gt;0</formula>
    </cfRule>
    <cfRule type="expression" dxfId="2598" priority="6">
      <formula>H50&lt;0</formula>
    </cfRule>
  </conditionalFormatting>
  <conditionalFormatting sqref="H62:H63 F62:F63">
    <cfRule type="expression" dxfId="2597" priority="3">
      <formula>F62&gt;0</formula>
    </cfRule>
    <cfRule type="expression" dxfId="2596" priority="4">
      <formula>F62&lt;0</formula>
    </cfRule>
  </conditionalFormatting>
  <conditionalFormatting sqref="J60">
    <cfRule type="expression" dxfId="2595" priority="1">
      <formula>J60&gt;0</formula>
    </cfRule>
    <cfRule type="expression" dxfId="259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3" priority="35">
      <formula>F47&gt;0</formula>
    </cfRule>
    <cfRule type="expression" dxfId="2592" priority="36">
      <formula>F47&lt;0</formula>
    </cfRule>
  </conditionalFormatting>
  <conditionalFormatting sqref="Q7">
    <cfRule type="expression" dxfId="2591" priority="33">
      <formula>Q7&gt;0</formula>
    </cfRule>
    <cfRule type="expression" dxfId="2590" priority="34">
      <formula>Q7&lt;0</formula>
    </cfRule>
  </conditionalFormatting>
  <conditionalFormatting sqref="Q8">
    <cfRule type="expression" dxfId="2589" priority="31">
      <formula>Q8&gt;0</formula>
    </cfRule>
    <cfRule type="expression" dxfId="2588" priority="32">
      <formula>Q8&lt;0</formula>
    </cfRule>
  </conditionalFormatting>
  <conditionalFormatting sqref="F30:F46">
    <cfRule type="expression" dxfId="2587" priority="29">
      <formula>F30&gt;0</formula>
    </cfRule>
    <cfRule type="expression" dxfId="2586" priority="30">
      <formula>F30&lt;0</formula>
    </cfRule>
  </conditionalFormatting>
  <conditionalFormatting sqref="H30:H46">
    <cfRule type="expression" dxfId="2585" priority="27">
      <formula>H30&gt;0</formula>
    </cfRule>
    <cfRule type="expression" dxfId="2584" priority="28">
      <formula>H30&lt;0</formula>
    </cfRule>
  </conditionalFormatting>
  <conditionalFormatting sqref="Q10">
    <cfRule type="expression" dxfId="2583" priority="25">
      <formula>Q10&gt;0</formula>
    </cfRule>
    <cfRule type="expression" dxfId="2582" priority="26">
      <formula>Q10&lt;0</formula>
    </cfRule>
  </conditionalFormatting>
  <conditionalFormatting sqref="J25:J38">
    <cfRule type="expression" dxfId="2581" priority="23">
      <formula>J25&gt;0</formula>
    </cfRule>
    <cfRule type="expression" dxfId="2580" priority="24">
      <formula>J25&lt;0</formula>
    </cfRule>
  </conditionalFormatting>
  <conditionalFormatting sqref="K25:K38">
    <cfRule type="expression" dxfId="2579" priority="21">
      <formula>K25&gt;0</formula>
    </cfRule>
    <cfRule type="expression" dxfId="2578" priority="22">
      <formula>K25&lt;0</formula>
    </cfRule>
  </conditionalFormatting>
  <conditionalFormatting sqref="L25 L38">
    <cfRule type="expression" dxfId="2577" priority="19">
      <formula>L25&gt;0</formula>
    </cfRule>
    <cfRule type="expression" dxfId="2576" priority="20">
      <formula>L25&lt;0</formula>
    </cfRule>
  </conditionalFormatting>
  <conditionalFormatting sqref="F89:F110">
    <cfRule type="expression" dxfId="2575" priority="17">
      <formula>F89&gt;0</formula>
    </cfRule>
    <cfRule type="expression" dxfId="2574" priority="18">
      <formula>F89&lt;0</formula>
    </cfRule>
  </conditionalFormatting>
  <conditionalFormatting sqref="H89:H110">
    <cfRule type="expression" dxfId="2573" priority="15">
      <formula>H89&gt;0</formula>
    </cfRule>
    <cfRule type="expression" dxfId="2572" priority="16">
      <formula>H89&lt;0</formula>
    </cfRule>
  </conditionalFormatting>
  <conditionalFormatting sqref="J89:J102">
    <cfRule type="expression" dxfId="2571" priority="13">
      <formula>J89&gt;0</formula>
    </cfRule>
    <cfRule type="expression" dxfId="2570" priority="14">
      <formula>J89&lt;0</formula>
    </cfRule>
  </conditionalFormatting>
  <conditionalFormatting sqref="K89:K102">
    <cfRule type="expression" dxfId="2569" priority="11">
      <formula>K89&gt;0</formula>
    </cfRule>
    <cfRule type="expression" dxfId="2568" priority="12">
      <formula>K89&lt;0</formula>
    </cfRule>
  </conditionalFormatting>
  <conditionalFormatting sqref="L89:L102">
    <cfRule type="expression" dxfId="2567" priority="9">
      <formula>L89&gt;0</formula>
    </cfRule>
    <cfRule type="expression" dxfId="2566" priority="10">
      <formula>L89&lt;0</formula>
    </cfRule>
  </conditionalFormatting>
  <conditionalFormatting sqref="F25:F29">
    <cfRule type="expression" dxfId="2565" priority="7">
      <formula>F25&gt;0</formula>
    </cfRule>
    <cfRule type="expression" dxfId="2564" priority="8">
      <formula>F25&lt;0</formula>
    </cfRule>
  </conditionalFormatting>
  <conditionalFormatting sqref="H25:H29">
    <cfRule type="expression" dxfId="2563" priority="5">
      <formula>H25&gt;0</formula>
    </cfRule>
    <cfRule type="expression" dxfId="2562"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1" priority="35">
      <formula>F47&gt;0</formula>
    </cfRule>
    <cfRule type="expression" dxfId="2560" priority="36">
      <formula>F47&lt;0</formula>
    </cfRule>
  </conditionalFormatting>
  <conditionalFormatting sqref="Q7">
    <cfRule type="expression" dxfId="2559" priority="33">
      <formula>Q7&gt;0</formula>
    </cfRule>
    <cfRule type="expression" dxfId="2558" priority="34">
      <formula>Q7&lt;0</formula>
    </cfRule>
  </conditionalFormatting>
  <conditionalFormatting sqref="Q8">
    <cfRule type="expression" dxfId="2557" priority="31">
      <formula>Q8&gt;0</formula>
    </cfRule>
    <cfRule type="expression" dxfId="2556" priority="32">
      <formula>Q8&lt;0</formula>
    </cfRule>
  </conditionalFormatting>
  <conditionalFormatting sqref="F30:F46">
    <cfRule type="expression" dxfId="2555" priority="29">
      <formula>F30&gt;0</formula>
    </cfRule>
    <cfRule type="expression" dxfId="2554" priority="30">
      <formula>F30&lt;0</formula>
    </cfRule>
  </conditionalFormatting>
  <conditionalFormatting sqref="H30:H46">
    <cfRule type="expression" dxfId="2553" priority="27">
      <formula>H30&gt;0</formula>
    </cfRule>
    <cfRule type="expression" dxfId="2552" priority="28">
      <formula>H30&lt;0</formula>
    </cfRule>
  </conditionalFormatting>
  <conditionalFormatting sqref="Q10">
    <cfRule type="expression" dxfId="2551" priority="25">
      <formula>Q10&gt;0</formula>
    </cfRule>
    <cfRule type="expression" dxfId="2550" priority="26">
      <formula>Q10&lt;0</formula>
    </cfRule>
  </conditionalFormatting>
  <conditionalFormatting sqref="J25:J38">
    <cfRule type="expression" dxfId="2549" priority="23">
      <formula>J25&gt;0</formula>
    </cfRule>
    <cfRule type="expression" dxfId="2548" priority="24">
      <formula>J25&lt;0</formula>
    </cfRule>
  </conditionalFormatting>
  <conditionalFormatting sqref="K25:K38">
    <cfRule type="expression" dxfId="2547" priority="21">
      <formula>K25&gt;0</formula>
    </cfRule>
    <cfRule type="expression" dxfId="2546" priority="22">
      <formula>K25&lt;0</formula>
    </cfRule>
  </conditionalFormatting>
  <conditionalFormatting sqref="L25 L38">
    <cfRule type="expression" dxfId="2545" priority="19">
      <formula>L25&gt;0</formula>
    </cfRule>
    <cfRule type="expression" dxfId="2544" priority="20">
      <formula>L25&lt;0</formula>
    </cfRule>
  </conditionalFormatting>
  <conditionalFormatting sqref="F89:F110">
    <cfRule type="expression" dxfId="2543" priority="17">
      <formula>F89&gt;0</formula>
    </cfRule>
    <cfRule type="expression" dxfId="2542" priority="18">
      <formula>F89&lt;0</formula>
    </cfRule>
  </conditionalFormatting>
  <conditionalFormatting sqref="H89:H110">
    <cfRule type="expression" dxfId="2541" priority="15">
      <formula>H89&gt;0</formula>
    </cfRule>
    <cfRule type="expression" dxfId="2540" priority="16">
      <formula>H89&lt;0</formula>
    </cfRule>
  </conditionalFormatting>
  <conditionalFormatting sqref="J89:J102">
    <cfRule type="expression" dxfId="2539" priority="13">
      <formula>J89&gt;0</formula>
    </cfRule>
    <cfRule type="expression" dxfId="2538" priority="14">
      <formula>J89&lt;0</formula>
    </cfRule>
  </conditionalFormatting>
  <conditionalFormatting sqref="K89:K102">
    <cfRule type="expression" dxfId="2537" priority="11">
      <formula>K89&gt;0</formula>
    </cfRule>
    <cfRule type="expression" dxfId="2536" priority="12">
      <formula>K89&lt;0</formula>
    </cfRule>
  </conditionalFormatting>
  <conditionalFormatting sqref="L89:L102">
    <cfRule type="expression" dxfId="2535" priority="9">
      <formula>L89&gt;0</formula>
    </cfRule>
    <cfRule type="expression" dxfId="2534" priority="10">
      <formula>L89&lt;0</formula>
    </cfRule>
  </conditionalFormatting>
  <conditionalFormatting sqref="F29 F25:F27">
    <cfRule type="expression" dxfId="2533" priority="7">
      <formula>F25&gt;0</formula>
    </cfRule>
    <cfRule type="expression" dxfId="2532" priority="8">
      <formula>F25&lt;0</formula>
    </cfRule>
  </conditionalFormatting>
  <conditionalFormatting sqref="H25:H29">
    <cfRule type="expression" dxfId="2531" priority="5">
      <formula>H25&gt;0</formula>
    </cfRule>
    <cfRule type="expression" dxfId="2530" priority="6">
      <formula>H25&lt;0</formula>
    </cfRule>
  </conditionalFormatting>
  <conditionalFormatting sqref="F28">
    <cfRule type="expression" dxfId="2529" priority="3">
      <formula>F28&gt;0</formula>
    </cfRule>
    <cfRule type="expression" dxfId="2528"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7" priority="35">
      <formula>F47&gt;0</formula>
    </cfRule>
    <cfRule type="expression" dxfId="2526" priority="36">
      <formula>F47&lt;0</formula>
    </cfRule>
  </conditionalFormatting>
  <conditionalFormatting sqref="Q7">
    <cfRule type="expression" dxfId="2525" priority="33">
      <formula>Q7&gt;0</formula>
    </cfRule>
    <cfRule type="expression" dxfId="2524" priority="34">
      <formula>Q7&lt;0</formula>
    </cfRule>
  </conditionalFormatting>
  <conditionalFormatting sqref="Q8">
    <cfRule type="expression" dxfId="2523" priority="31">
      <formula>Q8&gt;0</formula>
    </cfRule>
    <cfRule type="expression" dxfId="2522" priority="32">
      <formula>Q8&lt;0</formula>
    </cfRule>
  </conditionalFormatting>
  <conditionalFormatting sqref="F30:F46">
    <cfRule type="expression" dxfId="2521" priority="29">
      <formula>F30&gt;0</formula>
    </cfRule>
    <cfRule type="expression" dxfId="2520" priority="30">
      <formula>F30&lt;0</formula>
    </cfRule>
  </conditionalFormatting>
  <conditionalFormatting sqref="H30:H46">
    <cfRule type="expression" dxfId="2519" priority="27">
      <formula>H30&gt;0</formula>
    </cfRule>
    <cfRule type="expression" dxfId="2518" priority="28">
      <formula>H30&lt;0</formula>
    </cfRule>
  </conditionalFormatting>
  <conditionalFormatting sqref="Q10">
    <cfRule type="expression" dxfId="2517" priority="25">
      <formula>Q10&gt;0</formula>
    </cfRule>
    <cfRule type="expression" dxfId="2516" priority="26">
      <formula>Q10&lt;0</formula>
    </cfRule>
  </conditionalFormatting>
  <conditionalFormatting sqref="J25:J38">
    <cfRule type="expression" dxfId="2515" priority="23">
      <formula>J25&gt;0</formula>
    </cfRule>
    <cfRule type="expression" dxfId="2514" priority="24">
      <formula>J25&lt;0</formula>
    </cfRule>
  </conditionalFormatting>
  <conditionalFormatting sqref="K25:K38">
    <cfRule type="expression" dxfId="2513" priority="21">
      <formula>K25&gt;0</formula>
    </cfRule>
    <cfRule type="expression" dxfId="2512" priority="22">
      <formula>K25&lt;0</formula>
    </cfRule>
  </conditionalFormatting>
  <conditionalFormatting sqref="L25 L38">
    <cfRule type="expression" dxfId="2511" priority="19">
      <formula>L25&gt;0</formula>
    </cfRule>
    <cfRule type="expression" dxfId="2510" priority="20">
      <formula>L25&lt;0</formula>
    </cfRule>
  </conditionalFormatting>
  <conditionalFormatting sqref="F89:F110">
    <cfRule type="expression" dxfId="2509" priority="17">
      <formula>F89&gt;0</formula>
    </cfRule>
    <cfRule type="expression" dxfId="2508" priority="18">
      <formula>F89&lt;0</formula>
    </cfRule>
  </conditionalFormatting>
  <conditionalFormatting sqref="H89:H110">
    <cfRule type="expression" dxfId="2507" priority="15">
      <formula>H89&gt;0</formula>
    </cfRule>
    <cfRule type="expression" dxfId="2506" priority="16">
      <formula>H89&lt;0</formula>
    </cfRule>
  </conditionalFormatting>
  <conditionalFormatting sqref="J89:J102">
    <cfRule type="expression" dxfId="2505" priority="13">
      <formula>J89&gt;0</formula>
    </cfRule>
    <cfRule type="expression" dxfId="2504" priority="14">
      <formula>J89&lt;0</formula>
    </cfRule>
  </conditionalFormatting>
  <conditionalFormatting sqref="K89:K102">
    <cfRule type="expression" dxfId="2503" priority="11">
      <formula>K89&gt;0</formula>
    </cfRule>
    <cfRule type="expression" dxfId="2502" priority="12">
      <formula>K89&lt;0</formula>
    </cfRule>
  </conditionalFormatting>
  <conditionalFormatting sqref="L89:L102">
    <cfRule type="expression" dxfId="2501" priority="9">
      <formula>L89&gt;0</formula>
    </cfRule>
    <cfRule type="expression" dxfId="2500" priority="10">
      <formula>L89&lt;0</formula>
    </cfRule>
  </conditionalFormatting>
  <conditionalFormatting sqref="F29 F25:F26">
    <cfRule type="expression" dxfId="2499" priority="7">
      <formula>F25&gt;0</formula>
    </cfRule>
    <cfRule type="expression" dxfId="2498" priority="8">
      <formula>F25&lt;0</formula>
    </cfRule>
  </conditionalFormatting>
  <conditionalFormatting sqref="H29 H25:H27">
    <cfRule type="expression" dxfId="2497" priority="5">
      <formula>H25&gt;0</formula>
    </cfRule>
    <cfRule type="expression" dxfId="2496" priority="6">
      <formula>H25&lt;0</formula>
    </cfRule>
  </conditionalFormatting>
  <conditionalFormatting sqref="F27:F28">
    <cfRule type="expression" dxfId="2495" priority="3">
      <formula>F27&gt;0</formula>
    </cfRule>
    <cfRule type="expression" dxfId="2494" priority="4">
      <formula>F27&lt;0</formula>
    </cfRule>
  </conditionalFormatting>
  <conditionalFormatting sqref="H28">
    <cfRule type="expression" dxfId="2493" priority="1">
      <formula>H28&gt;0</formula>
    </cfRule>
    <cfRule type="expression" dxfId="2492"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1" priority="35">
      <formula>F47&gt;0</formula>
    </cfRule>
    <cfRule type="expression" dxfId="2490" priority="36">
      <formula>F47&lt;0</formula>
    </cfRule>
  </conditionalFormatting>
  <conditionalFormatting sqref="Q7">
    <cfRule type="expression" dxfId="2489" priority="33">
      <formula>Q7&gt;0</formula>
    </cfRule>
    <cfRule type="expression" dxfId="2488" priority="34">
      <formula>Q7&lt;0</formula>
    </cfRule>
  </conditionalFormatting>
  <conditionalFormatting sqref="Q8">
    <cfRule type="expression" dxfId="2487" priority="31">
      <formula>Q8&gt;0</formula>
    </cfRule>
    <cfRule type="expression" dxfId="2486" priority="32">
      <formula>Q8&lt;0</formula>
    </cfRule>
  </conditionalFormatting>
  <conditionalFormatting sqref="F30:F46">
    <cfRule type="expression" dxfId="2485" priority="29">
      <formula>F30&gt;0</formula>
    </cfRule>
    <cfRule type="expression" dxfId="2484" priority="30">
      <formula>F30&lt;0</formula>
    </cfRule>
  </conditionalFormatting>
  <conditionalFormatting sqref="H30:H46">
    <cfRule type="expression" dxfId="2483" priority="27">
      <formula>H30&gt;0</formula>
    </cfRule>
    <cfRule type="expression" dxfId="2482" priority="28">
      <formula>H30&lt;0</formula>
    </cfRule>
  </conditionalFormatting>
  <conditionalFormatting sqref="Q10">
    <cfRule type="expression" dxfId="2481" priority="25">
      <formula>Q10&gt;0</formula>
    </cfRule>
    <cfRule type="expression" dxfId="2480" priority="26">
      <formula>Q10&lt;0</formula>
    </cfRule>
  </conditionalFormatting>
  <conditionalFormatting sqref="J25:J38">
    <cfRule type="expression" dxfId="2479" priority="23">
      <formula>J25&gt;0</formula>
    </cfRule>
    <cfRule type="expression" dxfId="2478" priority="24">
      <formula>J25&lt;0</formula>
    </cfRule>
  </conditionalFormatting>
  <conditionalFormatting sqref="K25:K38">
    <cfRule type="expression" dxfId="2477" priority="21">
      <formula>K25&gt;0</formula>
    </cfRule>
    <cfRule type="expression" dxfId="2476" priority="22">
      <formula>K25&lt;0</formula>
    </cfRule>
  </conditionalFormatting>
  <conditionalFormatting sqref="L25 L38">
    <cfRule type="expression" dxfId="2475" priority="19">
      <formula>L25&gt;0</formula>
    </cfRule>
    <cfRule type="expression" dxfId="2474" priority="20">
      <formula>L25&lt;0</formula>
    </cfRule>
  </conditionalFormatting>
  <conditionalFormatting sqref="F89:F110">
    <cfRule type="expression" dxfId="2473" priority="17">
      <formula>F89&gt;0</formula>
    </cfRule>
    <cfRule type="expression" dxfId="2472" priority="18">
      <formula>F89&lt;0</formula>
    </cfRule>
  </conditionalFormatting>
  <conditionalFormatting sqref="H89:H110">
    <cfRule type="expression" dxfId="2471" priority="15">
      <formula>H89&gt;0</formula>
    </cfRule>
    <cfRule type="expression" dxfId="2470" priority="16">
      <formula>H89&lt;0</formula>
    </cfRule>
  </conditionalFormatting>
  <conditionalFormatting sqref="J89:J102">
    <cfRule type="expression" dxfId="2469" priority="13">
      <formula>J89&gt;0</formula>
    </cfRule>
    <cfRule type="expression" dxfId="2468" priority="14">
      <formula>J89&lt;0</formula>
    </cfRule>
  </conditionalFormatting>
  <conditionalFormatting sqref="K89:K102">
    <cfRule type="expression" dxfId="2467" priority="11">
      <formula>K89&gt;0</formula>
    </cfRule>
    <cfRule type="expression" dxfId="2466" priority="12">
      <formula>K89&lt;0</formula>
    </cfRule>
  </conditionalFormatting>
  <conditionalFormatting sqref="L89:L102">
    <cfRule type="expression" dxfId="2465" priority="9">
      <formula>L89&gt;0</formula>
    </cfRule>
    <cfRule type="expression" dxfId="2464" priority="10">
      <formula>L89&lt;0</formula>
    </cfRule>
  </conditionalFormatting>
  <conditionalFormatting sqref="F29 F25:F26">
    <cfRule type="expression" dxfId="2463" priority="7">
      <formula>F25&gt;0</formula>
    </cfRule>
    <cfRule type="expression" dxfId="2462" priority="8">
      <formula>F25&lt;0</formula>
    </cfRule>
  </conditionalFormatting>
  <conditionalFormatting sqref="H29 H25:H27">
    <cfRule type="expression" dxfId="2461" priority="5">
      <formula>H25&gt;0</formula>
    </cfRule>
    <cfRule type="expression" dxfId="2460" priority="6">
      <formula>H25&lt;0</formula>
    </cfRule>
  </conditionalFormatting>
  <conditionalFormatting sqref="F27:F28">
    <cfRule type="expression" dxfId="2459" priority="3">
      <formula>F27&gt;0</formula>
    </cfRule>
    <cfRule type="expression" dxfId="2458" priority="4">
      <formula>F27&lt;0</formula>
    </cfRule>
  </conditionalFormatting>
  <conditionalFormatting sqref="H28">
    <cfRule type="expression" dxfId="2457" priority="1">
      <formula>H28&gt;0</formula>
    </cfRule>
    <cfRule type="expression" dxfId="2456"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6" t="s">
        <v>78</v>
      </c>
      <c r="P16" s="886"/>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55" priority="43">
      <formula>F54&gt;0</formula>
    </cfRule>
    <cfRule type="expression" dxfId="2454" priority="44">
      <formula>F54&lt;0</formula>
    </cfRule>
  </conditionalFormatting>
  <conditionalFormatting sqref="Q7">
    <cfRule type="expression" dxfId="2453" priority="41">
      <formula>Q7&gt;0</formula>
    </cfRule>
    <cfRule type="expression" dxfId="2452" priority="42">
      <formula>Q7&lt;0</formula>
    </cfRule>
  </conditionalFormatting>
  <conditionalFormatting sqref="Q8">
    <cfRule type="expression" dxfId="2451" priority="39">
      <formula>Q8&gt;0</formula>
    </cfRule>
    <cfRule type="expression" dxfId="2450" priority="40">
      <formula>Q8&lt;0</formula>
    </cfRule>
  </conditionalFormatting>
  <conditionalFormatting sqref="F33:F36 F38:F53">
    <cfRule type="expression" dxfId="2449" priority="37">
      <formula>F33&gt;0</formula>
    </cfRule>
    <cfRule type="expression" dxfId="2448" priority="38">
      <formula>F33&lt;0</formula>
    </cfRule>
  </conditionalFormatting>
  <conditionalFormatting sqref="H33:H36 H38:H53">
    <cfRule type="expression" dxfId="2447" priority="35">
      <formula>H33&gt;0</formula>
    </cfRule>
    <cfRule type="expression" dxfId="2446" priority="36">
      <formula>H33&lt;0</formula>
    </cfRule>
  </conditionalFormatting>
  <conditionalFormatting sqref="Q10">
    <cfRule type="expression" dxfId="2445" priority="33">
      <formula>Q10&gt;0</formula>
    </cfRule>
    <cfRule type="expression" dxfId="2444" priority="34">
      <formula>Q10&lt;0</formula>
    </cfRule>
  </conditionalFormatting>
  <conditionalFormatting sqref="J25:J37">
    <cfRule type="expression" dxfId="2443" priority="31">
      <formula>J25&gt;0</formula>
    </cfRule>
    <cfRule type="expression" dxfId="2442" priority="32">
      <formula>J25&lt;0</formula>
    </cfRule>
  </conditionalFormatting>
  <conditionalFormatting sqref="K25:K38">
    <cfRule type="expression" dxfId="2441" priority="29">
      <formula>K25&gt;0</formula>
    </cfRule>
    <cfRule type="expression" dxfId="2440" priority="30">
      <formula>K25&lt;0</formula>
    </cfRule>
  </conditionalFormatting>
  <conditionalFormatting sqref="L25">
    <cfRule type="expression" dxfId="2439" priority="27">
      <formula>L25&gt;0</formula>
    </cfRule>
    <cfRule type="expression" dxfId="2438" priority="28">
      <formula>L25&lt;0</formula>
    </cfRule>
  </conditionalFormatting>
  <conditionalFormatting sqref="F89:F110">
    <cfRule type="expression" dxfId="2437" priority="25">
      <formula>F89&gt;0</formula>
    </cfRule>
    <cfRule type="expression" dxfId="2436" priority="26">
      <formula>F89&lt;0</formula>
    </cfRule>
  </conditionalFormatting>
  <conditionalFormatting sqref="H89:H110">
    <cfRule type="expression" dxfId="2435" priority="23">
      <formula>H89&gt;0</formula>
    </cfRule>
    <cfRule type="expression" dxfId="2434" priority="24">
      <formula>H89&lt;0</formula>
    </cfRule>
  </conditionalFormatting>
  <conditionalFormatting sqref="J89:J102">
    <cfRule type="expression" dxfId="2433" priority="21">
      <formula>J89&gt;0</formula>
    </cfRule>
    <cfRule type="expression" dxfId="2432" priority="22">
      <formula>J89&lt;0</formula>
    </cfRule>
  </conditionalFormatting>
  <conditionalFormatting sqref="K89:K102">
    <cfRule type="expression" dxfId="2431" priority="19">
      <formula>K89&gt;0</formula>
    </cfRule>
    <cfRule type="expression" dxfId="2430" priority="20">
      <formula>K89&lt;0</formula>
    </cfRule>
  </conditionalFormatting>
  <conditionalFormatting sqref="L89:L102">
    <cfRule type="expression" dxfId="2429" priority="17">
      <formula>L89&gt;0</formula>
    </cfRule>
    <cfRule type="expression" dxfId="2428" priority="18">
      <formula>L89&lt;0</formula>
    </cfRule>
  </conditionalFormatting>
  <conditionalFormatting sqref="F29:F32">
    <cfRule type="expression" dxfId="2427" priority="15">
      <formula>F29&gt;0</formula>
    </cfRule>
    <cfRule type="expression" dxfId="2426" priority="16">
      <formula>F29&lt;0</formula>
    </cfRule>
  </conditionalFormatting>
  <conditionalFormatting sqref="H29:H32">
    <cfRule type="expression" dxfId="2425" priority="13">
      <formula>H29&gt;0</formula>
    </cfRule>
    <cfRule type="expression" dxfId="2424" priority="14">
      <formula>H29&lt;0</formula>
    </cfRule>
  </conditionalFormatting>
  <conditionalFormatting sqref="F25:F28">
    <cfRule type="expression" dxfId="2423" priority="11">
      <formula>F25&gt;0</formula>
    </cfRule>
    <cfRule type="expression" dxfId="2422" priority="12">
      <formula>F25&lt;0</formula>
    </cfRule>
  </conditionalFormatting>
  <conditionalFormatting sqref="H25:H28">
    <cfRule type="expression" dxfId="2421" priority="9">
      <formula>H25&gt;0</formula>
    </cfRule>
    <cfRule type="expression" dxfId="2420" priority="10">
      <formula>H25&lt;0</formula>
    </cfRule>
  </conditionalFormatting>
  <conditionalFormatting sqref="F37">
    <cfRule type="expression" dxfId="2419" priority="7">
      <formula>F37&gt;0</formula>
    </cfRule>
    <cfRule type="expression" dxfId="2418" priority="8">
      <formula>F37&lt;0</formula>
    </cfRule>
  </conditionalFormatting>
  <conditionalFormatting sqref="H37">
    <cfRule type="expression" dxfId="2417" priority="5">
      <formula>H37&gt;0</formula>
    </cfRule>
    <cfRule type="expression" dxfId="2416" priority="6">
      <formula>H37&lt;0</formula>
    </cfRule>
  </conditionalFormatting>
  <conditionalFormatting sqref="J49">
    <cfRule type="expression" dxfId="2415" priority="3">
      <formula>J49&gt;0</formula>
    </cfRule>
    <cfRule type="expression" dxfId="2414" priority="4">
      <formula>J49&lt;0</formula>
    </cfRule>
  </conditionalFormatting>
  <conditionalFormatting sqref="J38:J48">
    <cfRule type="expression" dxfId="2413" priority="1">
      <formula>J38&gt;0</formula>
    </cfRule>
    <cfRule type="expression" dxfId="2412"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1" priority="35">
      <formula>F47&gt;0</formula>
    </cfRule>
    <cfRule type="expression" dxfId="2410" priority="36">
      <formula>F47&lt;0</formula>
    </cfRule>
  </conditionalFormatting>
  <conditionalFormatting sqref="Q7">
    <cfRule type="expression" dxfId="2409" priority="33">
      <formula>Q7&gt;0</formula>
    </cfRule>
    <cfRule type="expression" dxfId="2408" priority="34">
      <formula>Q7&lt;0</formula>
    </cfRule>
  </conditionalFormatting>
  <conditionalFormatting sqref="Q8">
    <cfRule type="expression" dxfId="2407" priority="31">
      <formula>Q8&gt;0</formula>
    </cfRule>
    <cfRule type="expression" dxfId="2406" priority="32">
      <formula>Q8&lt;0</formula>
    </cfRule>
  </conditionalFormatting>
  <conditionalFormatting sqref="F30:F46">
    <cfRule type="expression" dxfId="2405" priority="29">
      <formula>F30&gt;0</formula>
    </cfRule>
    <cfRule type="expression" dxfId="2404" priority="30">
      <formula>F30&lt;0</formula>
    </cfRule>
  </conditionalFormatting>
  <conditionalFormatting sqref="H30:H46">
    <cfRule type="expression" dxfId="2403" priority="27">
      <formula>H30&gt;0</formula>
    </cfRule>
    <cfRule type="expression" dxfId="2402" priority="28">
      <formula>H30&lt;0</formula>
    </cfRule>
  </conditionalFormatting>
  <conditionalFormatting sqref="Q10">
    <cfRule type="expression" dxfId="2401" priority="25">
      <formula>Q10&gt;0</formula>
    </cfRule>
    <cfRule type="expression" dxfId="2400" priority="26">
      <formula>Q10&lt;0</formula>
    </cfRule>
  </conditionalFormatting>
  <conditionalFormatting sqref="J25:J38">
    <cfRule type="expression" dxfId="2399" priority="23">
      <formula>J25&gt;0</formula>
    </cfRule>
    <cfRule type="expression" dxfId="2398" priority="24">
      <formula>J25&lt;0</formula>
    </cfRule>
  </conditionalFormatting>
  <conditionalFormatting sqref="K25:K38">
    <cfRule type="expression" dxfId="2397" priority="21">
      <formula>K25&gt;0</formula>
    </cfRule>
    <cfRule type="expression" dxfId="2396" priority="22">
      <formula>K25&lt;0</formula>
    </cfRule>
  </conditionalFormatting>
  <conditionalFormatting sqref="L25 L38">
    <cfRule type="expression" dxfId="2395" priority="19">
      <formula>L25&gt;0</formula>
    </cfRule>
    <cfRule type="expression" dxfId="2394" priority="20">
      <formula>L25&lt;0</formula>
    </cfRule>
  </conditionalFormatting>
  <conditionalFormatting sqref="F89:F110">
    <cfRule type="expression" dxfId="2393" priority="17">
      <formula>F89&gt;0</formula>
    </cfRule>
    <cfRule type="expression" dxfId="2392" priority="18">
      <formula>F89&lt;0</formula>
    </cfRule>
  </conditionalFormatting>
  <conditionalFormatting sqref="H89:H110">
    <cfRule type="expression" dxfId="2391" priority="15">
      <formula>H89&gt;0</formula>
    </cfRule>
    <cfRule type="expression" dxfId="2390" priority="16">
      <formula>H89&lt;0</formula>
    </cfRule>
  </conditionalFormatting>
  <conditionalFormatting sqref="J89:J102">
    <cfRule type="expression" dxfId="2389" priority="13">
      <formula>J89&gt;0</formula>
    </cfRule>
    <cfRule type="expression" dxfId="2388" priority="14">
      <formula>J89&lt;0</formula>
    </cfRule>
  </conditionalFormatting>
  <conditionalFormatting sqref="K89:K102">
    <cfRule type="expression" dxfId="2387" priority="11">
      <formula>K89&gt;0</formula>
    </cfRule>
    <cfRule type="expression" dxfId="2386" priority="12">
      <formula>K89&lt;0</formula>
    </cfRule>
  </conditionalFormatting>
  <conditionalFormatting sqref="L89:L102">
    <cfRule type="expression" dxfId="2385" priority="9">
      <formula>L89&gt;0</formula>
    </cfRule>
    <cfRule type="expression" dxfId="2384" priority="10">
      <formula>L89&lt;0</formula>
    </cfRule>
  </conditionalFormatting>
  <conditionalFormatting sqref="F25:F29">
    <cfRule type="expression" dxfId="2383" priority="7">
      <formula>F25&gt;0</formula>
    </cfRule>
    <cfRule type="expression" dxfId="2382" priority="8">
      <formula>F25&lt;0</formula>
    </cfRule>
  </conditionalFormatting>
  <conditionalFormatting sqref="H25:H29">
    <cfRule type="expression" dxfId="2381" priority="5">
      <formula>H25&gt;0</formula>
    </cfRule>
    <cfRule type="expression" dxfId="2380"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6" t="s">
        <v>78</v>
      </c>
      <c r="P16" s="886"/>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79" priority="47">
      <formula>F54&gt;0</formula>
    </cfRule>
    <cfRule type="expression" dxfId="2378" priority="48">
      <formula>F54&lt;0</formula>
    </cfRule>
  </conditionalFormatting>
  <conditionalFormatting sqref="Q7">
    <cfRule type="expression" dxfId="2377" priority="45">
      <formula>Q7&gt;0</formula>
    </cfRule>
    <cfRule type="expression" dxfId="2376" priority="46">
      <formula>Q7&lt;0</formula>
    </cfRule>
  </conditionalFormatting>
  <conditionalFormatting sqref="Q8">
    <cfRule type="expression" dxfId="2375" priority="43">
      <formula>Q8&gt;0</formula>
    </cfRule>
    <cfRule type="expression" dxfId="2374" priority="44">
      <formula>Q8&lt;0</formula>
    </cfRule>
  </conditionalFormatting>
  <conditionalFormatting sqref="F33:F36 F38:F53">
    <cfRule type="expression" dxfId="2373" priority="41">
      <formula>F33&gt;0</formula>
    </cfRule>
    <cfRule type="expression" dxfId="2372" priority="42">
      <formula>F33&lt;0</formula>
    </cfRule>
  </conditionalFormatting>
  <conditionalFormatting sqref="H33:H36 H38:H53">
    <cfRule type="expression" dxfId="2371" priority="39">
      <formula>H33&gt;0</formula>
    </cfRule>
    <cfRule type="expression" dxfId="2370" priority="40">
      <formula>H33&lt;0</formula>
    </cfRule>
  </conditionalFormatting>
  <conditionalFormatting sqref="Q10">
    <cfRule type="expression" dxfId="2369" priority="37">
      <formula>Q10&gt;0</formula>
    </cfRule>
    <cfRule type="expression" dxfId="2368" priority="38">
      <formula>Q10&lt;0</formula>
    </cfRule>
  </conditionalFormatting>
  <conditionalFormatting sqref="J25:J37">
    <cfRule type="expression" dxfId="2367" priority="35">
      <formula>J25&gt;0</formula>
    </cfRule>
    <cfRule type="expression" dxfId="2366" priority="36">
      <formula>J25&lt;0</formula>
    </cfRule>
  </conditionalFormatting>
  <conditionalFormatting sqref="K25:K38">
    <cfRule type="expression" dxfId="2365" priority="33">
      <formula>K25&gt;0</formula>
    </cfRule>
    <cfRule type="expression" dxfId="2364" priority="34">
      <formula>K25&lt;0</formula>
    </cfRule>
  </conditionalFormatting>
  <conditionalFormatting sqref="L25">
    <cfRule type="expression" dxfId="2363" priority="31">
      <formula>L25&gt;0</formula>
    </cfRule>
    <cfRule type="expression" dxfId="2362" priority="32">
      <formula>L25&lt;0</formula>
    </cfRule>
  </conditionalFormatting>
  <conditionalFormatting sqref="F89:F110">
    <cfRule type="expression" dxfId="2361" priority="29">
      <formula>F89&gt;0</formula>
    </cfRule>
    <cfRule type="expression" dxfId="2360" priority="30">
      <formula>F89&lt;0</formula>
    </cfRule>
  </conditionalFormatting>
  <conditionalFormatting sqref="H89:H110">
    <cfRule type="expression" dxfId="2359" priority="27">
      <formula>H89&gt;0</formula>
    </cfRule>
    <cfRule type="expression" dxfId="2358" priority="28">
      <formula>H89&lt;0</formula>
    </cfRule>
  </conditionalFormatting>
  <conditionalFormatting sqref="J89:J102">
    <cfRule type="expression" dxfId="2357" priority="25">
      <formula>J89&gt;0</formula>
    </cfRule>
    <cfRule type="expression" dxfId="2356" priority="26">
      <formula>J89&lt;0</formula>
    </cfRule>
  </conditionalFormatting>
  <conditionalFormatting sqref="K89:K102">
    <cfRule type="expression" dxfId="2355" priority="23">
      <formula>K89&gt;0</formula>
    </cfRule>
    <cfRule type="expression" dxfId="2354" priority="24">
      <formula>K89&lt;0</formula>
    </cfRule>
  </conditionalFormatting>
  <conditionalFormatting sqref="L89:L102">
    <cfRule type="expression" dxfId="2353" priority="21">
      <formula>L89&gt;0</formula>
    </cfRule>
    <cfRule type="expression" dxfId="2352" priority="22">
      <formula>L89&lt;0</formula>
    </cfRule>
  </conditionalFormatting>
  <conditionalFormatting sqref="F30:F32">
    <cfRule type="expression" dxfId="2351" priority="19">
      <formula>F30&gt;0</formula>
    </cfRule>
    <cfRule type="expression" dxfId="2350" priority="20">
      <formula>F30&lt;0</formula>
    </cfRule>
  </conditionalFormatting>
  <conditionalFormatting sqref="H30:H32">
    <cfRule type="expression" dxfId="2349" priority="17">
      <formula>H30&gt;0</formula>
    </cfRule>
    <cfRule type="expression" dxfId="2348" priority="18">
      <formula>H30&lt;0</formula>
    </cfRule>
  </conditionalFormatting>
  <conditionalFormatting sqref="F25:F27">
    <cfRule type="expression" dxfId="2347" priority="15">
      <formula>F25&gt;0</formula>
    </cfRule>
    <cfRule type="expression" dxfId="2346" priority="16">
      <formula>F25&lt;0</formula>
    </cfRule>
  </conditionalFormatting>
  <conditionalFormatting sqref="H25:H27">
    <cfRule type="expression" dxfId="2345" priority="13">
      <formula>H25&gt;0</formula>
    </cfRule>
    <cfRule type="expression" dxfId="2344" priority="14">
      <formula>H25&lt;0</formula>
    </cfRule>
  </conditionalFormatting>
  <conditionalFormatting sqref="F37">
    <cfRule type="expression" dxfId="2343" priority="11">
      <formula>F37&gt;0</formula>
    </cfRule>
    <cfRule type="expression" dxfId="2342" priority="12">
      <formula>F37&lt;0</formula>
    </cfRule>
  </conditionalFormatting>
  <conditionalFormatting sqref="H37">
    <cfRule type="expression" dxfId="2341" priority="9">
      <formula>H37&gt;0</formula>
    </cfRule>
    <cfRule type="expression" dxfId="2340" priority="10">
      <formula>H37&lt;0</formula>
    </cfRule>
  </conditionalFormatting>
  <conditionalFormatting sqref="J49">
    <cfRule type="expression" dxfId="2339" priority="7">
      <formula>J49&gt;0</formula>
    </cfRule>
    <cfRule type="expression" dxfId="2338" priority="8">
      <formula>J49&lt;0</formula>
    </cfRule>
  </conditionalFormatting>
  <conditionalFormatting sqref="J38:J48">
    <cfRule type="expression" dxfId="2337" priority="5">
      <formula>J38&gt;0</formula>
    </cfRule>
    <cfRule type="expression" dxfId="2336" priority="6">
      <formula>J38&lt;0</formula>
    </cfRule>
  </conditionalFormatting>
  <conditionalFormatting sqref="F28:F29">
    <cfRule type="expression" dxfId="2335" priority="3">
      <formula>F28&gt;0</formula>
    </cfRule>
    <cfRule type="expression" dxfId="2334" priority="4">
      <formula>F28&lt;0</formula>
    </cfRule>
  </conditionalFormatting>
  <conditionalFormatting sqref="H28:H29">
    <cfRule type="expression" dxfId="2333" priority="1">
      <formula>H28&gt;0</formula>
    </cfRule>
    <cfRule type="expression" dxfId="233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6" t="s">
        <v>78</v>
      </c>
      <c r="P16" s="886"/>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1" priority="35">
      <formula>F47&gt;0</formula>
    </cfRule>
    <cfRule type="expression" dxfId="2330" priority="36">
      <formula>F47&lt;0</formula>
    </cfRule>
  </conditionalFormatting>
  <conditionalFormatting sqref="Q7">
    <cfRule type="expression" dxfId="2329" priority="33">
      <formula>Q7&gt;0</formula>
    </cfRule>
    <cfRule type="expression" dxfId="2328" priority="34">
      <formula>Q7&lt;0</formula>
    </cfRule>
  </conditionalFormatting>
  <conditionalFormatting sqref="Q8">
    <cfRule type="expression" dxfId="2327" priority="31">
      <formula>Q8&gt;0</formula>
    </cfRule>
    <cfRule type="expression" dxfId="2326" priority="32">
      <formula>Q8&lt;0</formula>
    </cfRule>
  </conditionalFormatting>
  <conditionalFormatting sqref="F30:F46">
    <cfRule type="expression" dxfId="2325" priority="29">
      <formula>F30&gt;0</formula>
    </cfRule>
    <cfRule type="expression" dxfId="2324" priority="30">
      <formula>F30&lt;0</formula>
    </cfRule>
  </conditionalFormatting>
  <conditionalFormatting sqref="H30:H46">
    <cfRule type="expression" dxfId="2323" priority="27">
      <formula>H30&gt;0</formula>
    </cfRule>
    <cfRule type="expression" dxfId="2322" priority="28">
      <formula>H30&lt;0</formula>
    </cfRule>
  </conditionalFormatting>
  <conditionalFormatting sqref="Q10">
    <cfRule type="expression" dxfId="2321" priority="25">
      <formula>Q10&gt;0</formula>
    </cfRule>
    <cfRule type="expression" dxfId="2320" priority="26">
      <formula>Q10&lt;0</formula>
    </cfRule>
  </conditionalFormatting>
  <conditionalFormatting sqref="J25:J38">
    <cfRule type="expression" dxfId="2319" priority="23">
      <formula>J25&gt;0</formula>
    </cfRule>
    <cfRule type="expression" dxfId="2318" priority="24">
      <formula>J25&lt;0</formula>
    </cfRule>
  </conditionalFormatting>
  <conditionalFormatting sqref="K25:K38">
    <cfRule type="expression" dxfId="2317" priority="21">
      <formula>K25&gt;0</formula>
    </cfRule>
    <cfRule type="expression" dxfId="2316" priority="22">
      <formula>K25&lt;0</formula>
    </cfRule>
  </conditionalFormatting>
  <conditionalFormatting sqref="L25 L38">
    <cfRule type="expression" dxfId="2315" priority="19">
      <formula>L25&gt;0</formula>
    </cfRule>
    <cfRule type="expression" dxfId="2314" priority="20">
      <formula>L25&lt;0</formula>
    </cfRule>
  </conditionalFormatting>
  <conditionalFormatting sqref="F89:F110">
    <cfRule type="expression" dxfId="2313" priority="17">
      <formula>F89&gt;0</formula>
    </cfRule>
    <cfRule type="expression" dxfId="2312" priority="18">
      <formula>F89&lt;0</formula>
    </cfRule>
  </conditionalFormatting>
  <conditionalFormatting sqref="H89:H110">
    <cfRule type="expression" dxfId="2311" priority="15">
      <formula>H89&gt;0</formula>
    </cfRule>
    <cfRule type="expression" dxfId="2310" priority="16">
      <formula>H89&lt;0</formula>
    </cfRule>
  </conditionalFormatting>
  <conditionalFormatting sqref="J89:J102">
    <cfRule type="expression" dxfId="2309" priority="13">
      <formula>J89&gt;0</formula>
    </cfRule>
    <cfRule type="expression" dxfId="2308" priority="14">
      <formula>J89&lt;0</formula>
    </cfRule>
  </conditionalFormatting>
  <conditionalFormatting sqref="K89:K102">
    <cfRule type="expression" dxfId="2307" priority="11">
      <formula>K89&gt;0</formula>
    </cfRule>
    <cfRule type="expression" dxfId="2306" priority="12">
      <formula>K89&lt;0</formula>
    </cfRule>
  </conditionalFormatting>
  <conditionalFormatting sqref="L89:L102">
    <cfRule type="expression" dxfId="2305" priority="9">
      <formula>L89&gt;0</formula>
    </cfRule>
    <cfRule type="expression" dxfId="2304" priority="10">
      <formula>L89&lt;0</formula>
    </cfRule>
  </conditionalFormatting>
  <conditionalFormatting sqref="F25 F29">
    <cfRule type="expression" dxfId="2303" priority="7">
      <formula>F25&gt;0</formula>
    </cfRule>
    <cfRule type="expression" dxfId="2302" priority="8">
      <formula>F25&lt;0</formula>
    </cfRule>
  </conditionalFormatting>
  <conditionalFormatting sqref="H29 H25:H27">
    <cfRule type="expression" dxfId="2301" priority="5">
      <formula>H25&gt;0</formula>
    </cfRule>
    <cfRule type="expression" dxfId="2300" priority="6">
      <formula>H25&lt;0</formula>
    </cfRule>
  </conditionalFormatting>
  <conditionalFormatting sqref="F26:F28">
    <cfRule type="expression" dxfId="2299" priority="3">
      <formula>F26&gt;0</formula>
    </cfRule>
    <cfRule type="expression" dxfId="2298" priority="4">
      <formula>F26&lt;0</formula>
    </cfRule>
  </conditionalFormatting>
  <conditionalFormatting sqref="H28">
    <cfRule type="expression" dxfId="2297" priority="1">
      <formula>H28&gt;0</formula>
    </cfRule>
    <cfRule type="expression" dxfId="229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6" t="s">
        <v>78</v>
      </c>
      <c r="P22" s="886"/>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2">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1" t="s">
        <v>1282</v>
      </c>
      <c r="B52" s="401">
        <v>43377</v>
      </c>
      <c r="C52" s="7">
        <v>100</v>
      </c>
      <c r="D52" s="75">
        <v>28.88</v>
      </c>
      <c r="E52" s="43">
        <v>0</v>
      </c>
      <c r="F52" s="43">
        <f t="shared" si="4"/>
        <v>2888</v>
      </c>
      <c r="G52" s="29"/>
      <c r="AA52" s="2"/>
      <c r="AD52" s="2"/>
      <c r="AG52" s="2"/>
      <c r="AI52" s="2"/>
    </row>
    <row r="53" spans="1:39" x14ac:dyDescent="0.25">
      <c r="A53" s="891"/>
      <c r="B53" s="401">
        <v>43382</v>
      </c>
      <c r="C53" s="7">
        <v>100</v>
      </c>
      <c r="D53" s="43">
        <v>27.72</v>
      </c>
      <c r="E53" s="43">
        <v>0</v>
      </c>
      <c r="F53" s="43">
        <f t="shared" si="4"/>
        <v>2772</v>
      </c>
      <c r="G53" s="29"/>
      <c r="T53" s="728">
        <v>43243</v>
      </c>
      <c r="U53" t="s">
        <v>1068</v>
      </c>
      <c r="AA53" s="2"/>
      <c r="AD53" s="2"/>
      <c r="AG53" s="2"/>
      <c r="AI53" s="2"/>
    </row>
    <row r="54" spans="1:39" x14ac:dyDescent="0.25">
      <c r="A54" s="891"/>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8">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8">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8">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8">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8">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95" priority="127">
      <formula>F141&gt;0</formula>
    </cfRule>
    <cfRule type="expression" dxfId="2294" priority="128">
      <formula>F141&lt;0</formula>
    </cfRule>
  </conditionalFormatting>
  <conditionalFormatting sqref="F198:F211 F214:F258 F261:F262">
    <cfRule type="expression" dxfId="2293" priority="123">
      <formula>F198&gt;0</formula>
    </cfRule>
    <cfRule type="expression" dxfId="2292" priority="124">
      <formula>F198&lt;0</formula>
    </cfRule>
  </conditionalFormatting>
  <conditionalFormatting sqref="F198:F211 F214:F258 F261:F262">
    <cfRule type="expression" dxfId="2291" priority="125">
      <formula>F198&gt;0</formula>
    </cfRule>
    <cfRule type="expression" dxfId="2290" priority="126">
      <formula>F198&lt;0</formula>
    </cfRule>
  </conditionalFormatting>
  <conditionalFormatting sqref="H193:H211 H214:H258 H261:H262">
    <cfRule type="expression" dxfId="2289" priority="121">
      <formula>H193&gt;0</formula>
    </cfRule>
    <cfRule type="expression" dxfId="2288" priority="122">
      <formula>H193&lt;0</formula>
    </cfRule>
  </conditionalFormatting>
  <conditionalFormatting sqref="F189:F192">
    <cfRule type="expression" dxfId="2287" priority="115">
      <formula>F189&gt;0</formula>
    </cfRule>
    <cfRule type="expression" dxfId="2286" priority="116">
      <formula>F189&lt;0</formula>
    </cfRule>
  </conditionalFormatting>
  <conditionalFormatting sqref="H189:H192">
    <cfRule type="expression" dxfId="2285" priority="113">
      <formula>H189&gt;0</formula>
    </cfRule>
    <cfRule type="expression" dxfId="2284" priority="114">
      <formula>H189&lt;0</formula>
    </cfRule>
  </conditionalFormatting>
  <conditionalFormatting sqref="Q8">
    <cfRule type="expression" dxfId="2283" priority="109">
      <formula>Q8&gt;0</formula>
    </cfRule>
    <cfRule type="expression" dxfId="2282" priority="110">
      <formula>Q8&lt;0</formula>
    </cfRule>
  </conditionalFormatting>
  <conditionalFormatting sqref="Q7">
    <cfRule type="expression" dxfId="2281" priority="111">
      <formula>Q7&gt;0</formula>
    </cfRule>
    <cfRule type="expression" dxfId="2280" priority="112">
      <formula>Q7&lt;0</formula>
    </cfRule>
  </conditionalFormatting>
  <conditionalFormatting sqref="F212">
    <cfRule type="expression" dxfId="2279" priority="105">
      <formula>F212&gt;0</formula>
    </cfRule>
    <cfRule type="expression" dxfId="2278" priority="106">
      <formula>F212&lt;0</formula>
    </cfRule>
  </conditionalFormatting>
  <conditionalFormatting sqref="F212">
    <cfRule type="expression" dxfId="2277" priority="107">
      <formula>F212&gt;0</formula>
    </cfRule>
    <cfRule type="expression" dxfId="2276" priority="108">
      <formula>F212&lt;0</formula>
    </cfRule>
  </conditionalFormatting>
  <conditionalFormatting sqref="H212">
    <cfRule type="expression" dxfId="2275" priority="103">
      <formula>H212&gt;0</formula>
    </cfRule>
    <cfRule type="expression" dxfId="2274" priority="104">
      <formula>H212&lt;0</formula>
    </cfRule>
  </conditionalFormatting>
  <conditionalFormatting sqref="F213">
    <cfRule type="expression" dxfId="2273" priority="99">
      <formula>F213&gt;0</formula>
    </cfRule>
    <cfRule type="expression" dxfId="2272" priority="100">
      <formula>F213&lt;0</formula>
    </cfRule>
  </conditionalFormatting>
  <conditionalFormatting sqref="F213">
    <cfRule type="expression" dxfId="2271" priority="101">
      <formula>F213&gt;0</formula>
    </cfRule>
    <cfRule type="expression" dxfId="2270" priority="102">
      <formula>F213&lt;0</formula>
    </cfRule>
  </conditionalFormatting>
  <conditionalFormatting sqref="H213">
    <cfRule type="expression" dxfId="2269" priority="97">
      <formula>H213&gt;0</formula>
    </cfRule>
    <cfRule type="expression" dxfId="2268" priority="98">
      <formula>H213&lt;0</formula>
    </cfRule>
  </conditionalFormatting>
  <conditionalFormatting sqref="F259:F260">
    <cfRule type="expression" dxfId="2267" priority="93">
      <formula>F259&gt;0</formula>
    </cfRule>
    <cfRule type="expression" dxfId="2266" priority="94">
      <formula>F259&lt;0</formula>
    </cfRule>
  </conditionalFormatting>
  <conditionalFormatting sqref="F259:F260">
    <cfRule type="expression" dxfId="2265" priority="95">
      <formula>F259&gt;0</formula>
    </cfRule>
    <cfRule type="expression" dxfId="2264" priority="96">
      <formula>F259&lt;0</formula>
    </cfRule>
  </conditionalFormatting>
  <conditionalFormatting sqref="H259:H260">
    <cfRule type="expression" dxfId="2263" priority="91">
      <formula>H259&gt;0</formula>
    </cfRule>
    <cfRule type="expression" dxfId="2262" priority="92">
      <formula>H259&lt;0</formula>
    </cfRule>
  </conditionalFormatting>
  <conditionalFormatting sqref="F66:F81">
    <cfRule type="expression" dxfId="2261" priority="89">
      <formula>F66&gt;0</formula>
    </cfRule>
    <cfRule type="expression" dxfId="2260" priority="90">
      <formula>F66&lt;0</formula>
    </cfRule>
  </conditionalFormatting>
  <conditionalFormatting sqref="H66:H81">
    <cfRule type="expression" dxfId="2259" priority="87">
      <formula>H66&gt;0</formula>
    </cfRule>
    <cfRule type="expression" dxfId="2258" priority="88">
      <formula>H66&lt;0</formula>
    </cfRule>
  </conditionalFormatting>
  <conditionalFormatting sqref="Q10">
    <cfRule type="expression" dxfId="2257" priority="85">
      <formula>Q10&gt;0</formula>
    </cfRule>
    <cfRule type="expression" dxfId="2256" priority="86">
      <formula>Q10&lt;0</formula>
    </cfRule>
  </conditionalFormatting>
  <conditionalFormatting sqref="J76">
    <cfRule type="expression" dxfId="2255" priority="83">
      <formula>J76&gt;0</formula>
    </cfRule>
    <cfRule type="expression" dxfId="2254" priority="84">
      <formula>J76&lt;0</formula>
    </cfRule>
  </conditionalFormatting>
  <conditionalFormatting sqref="F83:F91">
    <cfRule type="expression" dxfId="2253" priority="77">
      <formula>F83&gt;0</formula>
    </cfRule>
    <cfRule type="expression" dxfId="2252" priority="78">
      <formula>F83&lt;0</formula>
    </cfRule>
  </conditionalFormatting>
  <conditionalFormatting sqref="H83:H91">
    <cfRule type="expression" dxfId="2251" priority="75">
      <formula>H83&gt;0</formula>
    </cfRule>
    <cfRule type="expression" dxfId="2250" priority="76">
      <formula>H83&lt;0</formula>
    </cfRule>
  </conditionalFormatting>
  <conditionalFormatting sqref="R4">
    <cfRule type="expression" dxfId="2249" priority="73">
      <formula>R4&gt;0</formula>
    </cfRule>
    <cfRule type="expression" dxfId="2248" priority="74">
      <formula>R4&lt;0</formula>
    </cfRule>
  </conditionalFormatting>
  <conditionalFormatting sqref="Q9">
    <cfRule type="expression" dxfId="2247" priority="71">
      <formula>Q9&gt;0</formula>
    </cfRule>
    <cfRule type="expression" dxfId="2246" priority="72">
      <formula>Q9&lt;0</formula>
    </cfRule>
  </conditionalFormatting>
  <conditionalFormatting sqref="F92:F115">
    <cfRule type="expression" dxfId="2245" priority="67">
      <formula>F92&gt;0</formula>
    </cfRule>
    <cfRule type="expression" dxfId="2244" priority="68">
      <formula>F92&lt;0</formula>
    </cfRule>
  </conditionalFormatting>
  <conditionalFormatting sqref="H92:H115">
    <cfRule type="expression" dxfId="2243" priority="65">
      <formula>H92&gt;0</formula>
    </cfRule>
    <cfRule type="expression" dxfId="224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41" priority="61">
      <formula>F116&gt;0</formula>
    </cfRule>
    <cfRule type="expression" dxfId="2240" priority="62">
      <formula>F116&lt;0</formula>
    </cfRule>
  </conditionalFormatting>
  <conditionalFormatting sqref="H116:H140">
    <cfRule type="expression" dxfId="2239" priority="59">
      <formula>H116&gt;0</formula>
    </cfRule>
    <cfRule type="expression" dxfId="2238" priority="60">
      <formula>H116&lt;0</formula>
    </cfRule>
  </conditionalFormatting>
  <conditionalFormatting sqref="H150:H151 F150:F151">
    <cfRule type="expression" dxfId="2237" priority="41">
      <formula>F150&gt;0</formula>
    </cfRule>
    <cfRule type="expression" dxfId="2236" priority="42">
      <formula>F150&lt;0</formula>
    </cfRule>
  </conditionalFormatting>
  <conditionalFormatting sqref="H145:H149 F145:F149">
    <cfRule type="expression" dxfId="2235" priority="39">
      <formula>F145&gt;0</formula>
    </cfRule>
    <cfRule type="expression" dxfId="2234" priority="40">
      <formula>F145&lt;0</formula>
    </cfRule>
  </conditionalFormatting>
  <conditionalFormatting sqref="F82">
    <cfRule type="expression" dxfId="2233" priority="37">
      <formula>F82&gt;0</formula>
    </cfRule>
    <cfRule type="expression" dxfId="2232" priority="38">
      <formula>F82&lt;0</formula>
    </cfRule>
  </conditionalFormatting>
  <conditionalFormatting sqref="H82">
    <cfRule type="expression" dxfId="2231" priority="35">
      <formula>H82&gt;0</formula>
    </cfRule>
    <cfRule type="expression" dxfId="2230" priority="36">
      <formula>H82&lt;0</formula>
    </cfRule>
  </conditionalFormatting>
  <conditionalFormatting sqref="F173:F175 H173:H175">
    <cfRule type="expression" dxfId="2229" priority="33">
      <formula>F173&gt;0</formula>
    </cfRule>
    <cfRule type="expression" dxfId="2228" priority="34">
      <formula>F173&lt;0</formula>
    </cfRule>
  </conditionalFormatting>
  <conditionalFormatting sqref="F162:F166 H162:H166">
    <cfRule type="expression" dxfId="2227" priority="29">
      <formula>F162&gt;0</formula>
    </cfRule>
    <cfRule type="expression" dxfId="2226" priority="30">
      <formula>F162&lt;0</formula>
    </cfRule>
  </conditionalFormatting>
  <conditionalFormatting sqref="F159:F161 H159:H161">
    <cfRule type="expression" dxfId="2225" priority="25">
      <formula>F159&gt;0</formula>
    </cfRule>
    <cfRule type="expression" dxfId="2224" priority="26">
      <formula>F159&lt;0</formula>
    </cfRule>
  </conditionalFormatting>
  <conditionalFormatting sqref="F156:F158 H156:H158">
    <cfRule type="expression" dxfId="2223" priority="23">
      <formula>F156&gt;0</formula>
    </cfRule>
    <cfRule type="expression" dxfId="2222" priority="24">
      <formula>F156&lt;0</formula>
    </cfRule>
  </conditionalFormatting>
  <conditionalFormatting sqref="F155 H155">
    <cfRule type="expression" dxfId="2221" priority="21">
      <formula>F155&gt;0</formula>
    </cfRule>
    <cfRule type="expression" dxfId="2220" priority="22">
      <formula>F155&lt;0</formula>
    </cfRule>
  </conditionalFormatting>
  <conditionalFormatting sqref="F168:F170 H168:H170 K66:K170">
    <cfRule type="expression" dxfId="2219" priority="19">
      <formula>F66&gt;0</formula>
    </cfRule>
    <cfRule type="expression" dxfId="2218" priority="20">
      <formula>F66&lt;0</formula>
    </cfRule>
  </conditionalFormatting>
  <conditionalFormatting sqref="F167 H167">
    <cfRule type="expression" dxfId="2217" priority="17">
      <formula>F167&gt;0</formula>
    </cfRule>
    <cfRule type="expression" dxfId="2216" priority="18">
      <formula>F167&lt;0</formula>
    </cfRule>
  </conditionalFormatting>
  <conditionalFormatting sqref="F171:F172 H171:H172 K171:K172">
    <cfRule type="expression" dxfId="2215" priority="15">
      <formula>F171&gt;0</formula>
    </cfRule>
    <cfRule type="expression" dxfId="2214" priority="16">
      <formula>F171&lt;0</formula>
    </cfRule>
  </conditionalFormatting>
  <conditionalFormatting sqref="F178:F180 H178:H180 K178:K180">
    <cfRule type="expression" dxfId="2213" priority="11">
      <formula>F178&gt;0</formula>
    </cfRule>
    <cfRule type="expression" dxfId="2212" priority="12">
      <formula>F178&lt;0</formula>
    </cfRule>
  </conditionalFormatting>
  <conditionalFormatting sqref="F176:F177 H176:H177 K176:K177">
    <cfRule type="expression" dxfId="2211" priority="9">
      <formula>F176&gt;0</formula>
    </cfRule>
    <cfRule type="expression" dxfId="2210" priority="10">
      <formula>F176&lt;0</formula>
    </cfRule>
  </conditionalFormatting>
  <conditionalFormatting sqref="F184:F185 H184:H185 K184:K185">
    <cfRule type="expression" dxfId="2209" priority="5">
      <formula>F184&gt;0</formula>
    </cfRule>
    <cfRule type="expression" dxfId="2208" priority="6">
      <formula>F184&lt;0</formula>
    </cfRule>
  </conditionalFormatting>
  <conditionalFormatting sqref="F182:F183 H182:H183 K182:K183">
    <cfRule type="expression" dxfId="2207" priority="3">
      <formula>F182&gt;0</formula>
    </cfRule>
    <cfRule type="expression" dxfId="2206" priority="4">
      <formula>F182&lt;0</formula>
    </cfRule>
  </conditionalFormatting>
  <conditionalFormatting sqref="F181 H181 K181">
    <cfRule type="expression" dxfId="2205" priority="1">
      <formula>F181&gt;0</formula>
    </cfRule>
    <cfRule type="expression" dxfId="220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6" t="s">
        <v>78</v>
      </c>
      <c r="P40" s="886"/>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03" priority="31">
      <formula>Q7&gt;0</formula>
    </cfRule>
    <cfRule type="expression" dxfId="2202" priority="32">
      <formula>Q7&lt;0</formula>
    </cfRule>
  </conditionalFormatting>
  <conditionalFormatting sqref="Q8">
    <cfRule type="expression" dxfId="2201" priority="29">
      <formula>Q8&gt;0</formula>
    </cfRule>
    <cfRule type="expression" dxfId="2200" priority="30">
      <formula>Q8&lt;0</formula>
    </cfRule>
  </conditionalFormatting>
  <conditionalFormatting sqref="F62:F65">
    <cfRule type="expression" dxfId="2199" priority="21">
      <formula>F62&gt;0</formula>
    </cfRule>
    <cfRule type="expression" dxfId="2198" priority="22">
      <formula>F62&lt;0</formula>
    </cfRule>
  </conditionalFormatting>
  <conditionalFormatting sqref="F66:F74 F78:F98 F102:F106">
    <cfRule type="expression" dxfId="2197" priority="17">
      <formula>F66&gt;0</formula>
    </cfRule>
    <cfRule type="expression" dxfId="2196" priority="18">
      <formula>F66&lt;0</formula>
    </cfRule>
  </conditionalFormatting>
  <conditionalFormatting sqref="F66:F74 F78:F98 F102:F106">
    <cfRule type="expression" dxfId="2195" priority="19">
      <formula>F66&gt;0</formula>
    </cfRule>
    <cfRule type="expression" dxfId="2194" priority="20">
      <formula>F66&lt;0</formula>
    </cfRule>
  </conditionalFormatting>
  <conditionalFormatting sqref="H62:H74 H78:H98 H102:H106">
    <cfRule type="expression" dxfId="2193" priority="15">
      <formula>H62&gt;0</formula>
    </cfRule>
    <cfRule type="expression" dxfId="2192" priority="16">
      <formula>H62&lt;0</formula>
    </cfRule>
  </conditionalFormatting>
  <conditionalFormatting sqref="F57:F61">
    <cfRule type="expression" dxfId="2191" priority="13">
      <formula>F57&gt;0</formula>
    </cfRule>
    <cfRule type="expression" dxfId="2190" priority="14">
      <formula>F57&lt;0</formula>
    </cfRule>
  </conditionalFormatting>
  <conditionalFormatting sqref="H57:H61">
    <cfRule type="expression" dxfId="2189" priority="11">
      <formula>H57&gt;0</formula>
    </cfRule>
    <cfRule type="expression" dxfId="2188" priority="12">
      <formula>H57&lt;0</formula>
    </cfRule>
  </conditionalFormatting>
  <conditionalFormatting sqref="F75:F77">
    <cfRule type="expression" dxfId="2187" priority="7">
      <formula>F75&gt;0</formula>
    </cfRule>
    <cfRule type="expression" dxfId="2186" priority="8">
      <formula>F75&lt;0</formula>
    </cfRule>
  </conditionalFormatting>
  <conditionalFormatting sqref="F75:F77">
    <cfRule type="expression" dxfId="2185" priority="9">
      <formula>F75&gt;0</formula>
    </cfRule>
    <cfRule type="expression" dxfId="2184" priority="10">
      <formula>F75&lt;0</formula>
    </cfRule>
  </conditionalFormatting>
  <conditionalFormatting sqref="H75:H77">
    <cfRule type="expression" dxfId="2183" priority="5">
      <formula>H75&gt;0</formula>
    </cfRule>
    <cfRule type="expression" dxfId="2182" priority="6">
      <formula>H75&lt;0</formula>
    </cfRule>
  </conditionalFormatting>
  <conditionalFormatting sqref="F22:F30">
    <cfRule type="expression" dxfId="2181" priority="3">
      <formula>F22&gt;0</formula>
    </cfRule>
    <cfRule type="expression" dxfId="2180" priority="4">
      <formula>F22&lt;0</formula>
    </cfRule>
  </conditionalFormatting>
  <conditionalFormatting sqref="F99:F101">
    <cfRule type="expression" dxfId="2179" priority="1">
      <formula>F99&gt;0</formula>
    </cfRule>
    <cfRule type="expression" dxfId="217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6" t="s">
        <v>78</v>
      </c>
      <c r="P40" s="886"/>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77" priority="25">
      <formula>F30&gt;0</formula>
    </cfRule>
    <cfRule type="expression" dxfId="2176" priority="26">
      <formula>F30&lt;0</formula>
    </cfRule>
  </conditionalFormatting>
  <conditionalFormatting sqref="Q7">
    <cfRule type="expression" dxfId="2175" priority="23">
      <formula>Q7&gt;0</formula>
    </cfRule>
    <cfRule type="expression" dxfId="2174" priority="24">
      <formula>Q7&lt;0</formula>
    </cfRule>
  </conditionalFormatting>
  <conditionalFormatting sqref="Q8">
    <cfRule type="expression" dxfId="2173" priority="21">
      <formula>Q8&gt;0</formula>
    </cfRule>
    <cfRule type="expression" dxfId="2172" priority="22">
      <formula>Q8&lt;0</formula>
    </cfRule>
  </conditionalFormatting>
  <conditionalFormatting sqref="M74">
    <cfRule type="expression" dxfId="2171" priority="15">
      <formula>M74&gt;0</formula>
    </cfRule>
    <cfRule type="expression" dxfId="2170" priority="16">
      <formula>M74&lt;0</formula>
    </cfRule>
  </conditionalFormatting>
  <conditionalFormatting sqref="F113:F149 H113:H149">
    <cfRule type="expression" dxfId="2169" priority="13">
      <formula>F113&gt;0</formula>
    </cfRule>
    <cfRule type="expression" dxfId="2168" priority="14">
      <formula>F113&lt;0</formula>
    </cfRule>
  </conditionalFormatting>
  <conditionalFormatting sqref="F105:F112">
    <cfRule type="expression" dxfId="2167" priority="11">
      <formula>F105&gt;0</formula>
    </cfRule>
    <cfRule type="expression" dxfId="2166" priority="12">
      <formula>F105&lt;0</formula>
    </cfRule>
  </conditionalFormatting>
  <conditionalFormatting sqref="H105:H112">
    <cfRule type="expression" dxfId="2165" priority="9">
      <formula>H105&gt;0</formula>
    </cfRule>
    <cfRule type="expression" dxfId="2164" priority="10">
      <formula>H105&lt;0</formula>
    </cfRule>
  </conditionalFormatting>
  <conditionalFormatting sqref="Q10">
    <cfRule type="expression" dxfId="2163" priority="7">
      <formula>Q10&gt;0</formula>
    </cfRule>
    <cfRule type="expression" dxfId="2162" priority="8">
      <formula>Q10&lt;0</formula>
    </cfRule>
  </conditionalFormatting>
  <conditionalFormatting sqref="F25:F29">
    <cfRule type="expression" dxfId="2161" priority="5">
      <formula>F25&gt;0</formula>
    </cfRule>
    <cfRule type="expression" dxfId="2160" priority="6">
      <formula>F25&lt;0</formula>
    </cfRule>
  </conditionalFormatting>
  <conditionalFormatting sqref="H25:H29">
    <cfRule type="expression" dxfId="2159" priority="3">
      <formula>H25&gt;0</formula>
    </cfRule>
    <cfRule type="expression" dxfId="2158" priority="4">
      <formula>H25&lt;0</formula>
    </cfRule>
  </conditionalFormatting>
  <conditionalFormatting sqref="J26:J35">
    <cfRule type="expression" dxfId="2157" priority="1">
      <formula>J26&gt;0</formula>
    </cfRule>
    <cfRule type="expression" dxfId="215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6" t="s">
        <v>78</v>
      </c>
      <c r="P19" s="886"/>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55" priority="47">
      <formula>F7&gt;0</formula>
    </cfRule>
    <cfRule type="expression" dxfId="2154" priority="48">
      <formula>F7&lt;0</formula>
    </cfRule>
  </conditionalFormatting>
  <conditionalFormatting sqref="Q8">
    <cfRule type="expression" dxfId="2153" priority="45">
      <formula>Q8&gt;0</formula>
    </cfRule>
    <cfRule type="expression" dxfId="2152" priority="46">
      <formula>Q8&lt;0</formula>
    </cfRule>
  </conditionalFormatting>
  <conditionalFormatting sqref="F41:F60">
    <cfRule type="expression" dxfId="2151" priority="43">
      <formula>F41&gt;0</formula>
    </cfRule>
    <cfRule type="expression" dxfId="2150" priority="44">
      <formula>F41&lt;0</formula>
    </cfRule>
  </conditionalFormatting>
  <conditionalFormatting sqref="H41:H60">
    <cfRule type="expression" dxfId="2149" priority="41">
      <formula>H41&gt;0</formula>
    </cfRule>
    <cfRule type="expression" dxfId="2148" priority="42">
      <formula>H41&lt;0</formula>
    </cfRule>
  </conditionalFormatting>
  <conditionalFormatting sqref="Q10">
    <cfRule type="expression" dxfId="2147" priority="35">
      <formula>Q10&gt;0</formula>
    </cfRule>
    <cfRule type="expression" dxfId="2146" priority="36">
      <formula>Q10&lt;0</formula>
    </cfRule>
  </conditionalFormatting>
  <conditionalFormatting sqref="J36:J60">
    <cfRule type="expression" dxfId="2145" priority="33">
      <formula>J36&gt;0</formula>
    </cfRule>
    <cfRule type="expression" dxfId="2144" priority="34">
      <formula>J36&lt;0</formula>
    </cfRule>
  </conditionalFormatting>
  <conditionalFormatting sqref="K36:K49">
    <cfRule type="expression" dxfId="2143" priority="31">
      <formula>K36&gt;0</formula>
    </cfRule>
    <cfRule type="expression" dxfId="2142" priority="32">
      <formula>K36&lt;0</formula>
    </cfRule>
  </conditionalFormatting>
  <conditionalFormatting sqref="L36:L49">
    <cfRule type="expression" dxfId="2141" priority="29">
      <formula>L36&gt;0</formula>
    </cfRule>
    <cfRule type="expression" dxfId="2140" priority="30">
      <formula>L36&lt;0</formula>
    </cfRule>
  </conditionalFormatting>
  <conditionalFormatting sqref="F114:F135">
    <cfRule type="expression" dxfId="2139" priority="27">
      <formula>F114&gt;0</formula>
    </cfRule>
    <cfRule type="expression" dxfId="2138" priority="28">
      <formula>F114&lt;0</formula>
    </cfRule>
  </conditionalFormatting>
  <conditionalFormatting sqref="H114:H135">
    <cfRule type="expression" dxfId="2137" priority="25">
      <formula>H114&gt;0</formula>
    </cfRule>
    <cfRule type="expression" dxfId="2136" priority="26">
      <formula>H114&lt;0</formula>
    </cfRule>
  </conditionalFormatting>
  <conditionalFormatting sqref="J114:J127">
    <cfRule type="expression" dxfId="2135" priority="23">
      <formula>J114&gt;0</formula>
    </cfRule>
    <cfRule type="expression" dxfId="2134" priority="24">
      <formula>J114&lt;0</formula>
    </cfRule>
  </conditionalFormatting>
  <conditionalFormatting sqref="K114:K127">
    <cfRule type="expression" dxfId="2133" priority="21">
      <formula>K114&gt;0</formula>
    </cfRule>
    <cfRule type="expression" dxfId="2132" priority="22">
      <formula>K114&lt;0</formula>
    </cfRule>
  </conditionalFormatting>
  <conditionalFormatting sqref="L114:L127">
    <cfRule type="expression" dxfId="2131" priority="19">
      <formula>L114&gt;0</formula>
    </cfRule>
    <cfRule type="expression" dxfId="2130" priority="20">
      <formula>L114&lt;0</formula>
    </cfRule>
  </conditionalFormatting>
  <conditionalFormatting sqref="F36:F40">
    <cfRule type="expression" dxfId="2129" priority="17">
      <formula>F36&gt;0</formula>
    </cfRule>
    <cfRule type="expression" dxfId="2128" priority="18">
      <formula>F36&lt;0</formula>
    </cfRule>
  </conditionalFormatting>
  <conditionalFormatting sqref="H36:H40">
    <cfRule type="expression" dxfId="2127" priority="15">
      <formula>H36&gt;0</formula>
    </cfRule>
    <cfRule type="expression" dxfId="2126" priority="16">
      <formula>H36&lt;0</formula>
    </cfRule>
  </conditionalFormatting>
  <conditionalFormatting sqref="F61:F62">
    <cfRule type="expression" dxfId="2125" priority="13">
      <formula>F61&gt;0</formula>
    </cfRule>
    <cfRule type="expression" dxfId="2124" priority="14">
      <formula>F61&lt;0</formula>
    </cfRule>
  </conditionalFormatting>
  <conditionalFormatting sqref="H61:H62">
    <cfRule type="expression" dxfId="2123" priority="11">
      <formula>H61&gt;0</formula>
    </cfRule>
    <cfRule type="expression" dxfId="2122" priority="12">
      <formula>H61&lt;0</formula>
    </cfRule>
  </conditionalFormatting>
  <conditionalFormatting sqref="J61:J62">
    <cfRule type="expression" dxfId="2121" priority="9">
      <formula>J61&gt;0</formula>
    </cfRule>
    <cfRule type="expression" dxfId="2120" priority="10">
      <formula>J61&lt;0</formula>
    </cfRule>
  </conditionalFormatting>
  <conditionalFormatting sqref="J74:J75 H74:H75 F74:F75">
    <cfRule type="expression" dxfId="2119" priority="7">
      <formula>F74&gt;0</formula>
    </cfRule>
    <cfRule type="expression" dxfId="2118" priority="8">
      <formula>F74&lt;0</formula>
    </cfRule>
  </conditionalFormatting>
  <conditionalFormatting sqref="J79:J82 F79:F83 H79:H83">
    <cfRule type="expression" dxfId="2117" priority="3">
      <formula>F79&gt;0</formula>
    </cfRule>
    <cfRule type="expression" dxfId="2116" priority="4">
      <formula>F79&lt;0</formula>
    </cfRule>
  </conditionalFormatting>
  <conditionalFormatting sqref="J84:J86 F84:F86 H84:H86">
    <cfRule type="expression" dxfId="2115" priority="1">
      <formula>F84&gt;0</formula>
    </cfRule>
    <cfRule type="expression" dxfId="211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6" t="s">
        <v>78</v>
      </c>
      <c r="P18" s="886"/>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13" priority="25">
      <formula>F52&gt;0</formula>
    </cfRule>
    <cfRule type="expression" dxfId="2112" priority="26">
      <formula>F52&lt;0</formula>
    </cfRule>
  </conditionalFormatting>
  <conditionalFormatting sqref="Q7">
    <cfRule type="expression" dxfId="2111" priority="23">
      <formula>Q7&gt;0</formula>
    </cfRule>
    <cfRule type="expression" dxfId="2110" priority="24">
      <formula>Q7&lt;0</formula>
    </cfRule>
  </conditionalFormatting>
  <conditionalFormatting sqref="Q8">
    <cfRule type="expression" dxfId="2109" priority="21">
      <formula>Q8&gt;0</formula>
    </cfRule>
    <cfRule type="expression" dxfId="2108" priority="22">
      <formula>Q8&lt;0</formula>
    </cfRule>
  </conditionalFormatting>
  <conditionalFormatting sqref="F25:F37 F43:F51">
    <cfRule type="expression" dxfId="2107" priority="19">
      <formula>F25&gt;0</formula>
    </cfRule>
    <cfRule type="expression" dxfId="2106" priority="20">
      <formula>F25&lt;0</formula>
    </cfRule>
  </conditionalFormatting>
  <conditionalFormatting sqref="H25:H37 H41:H51">
    <cfRule type="expression" dxfId="2105" priority="17">
      <formula>H25&gt;0</formula>
    </cfRule>
    <cfRule type="expression" dxfId="2104" priority="18">
      <formula>H25&lt;0</formula>
    </cfRule>
  </conditionalFormatting>
  <conditionalFormatting sqref="F89:F110">
    <cfRule type="expression" dxfId="2103" priority="15">
      <formula>F89&gt;0</formula>
    </cfRule>
    <cfRule type="expression" dxfId="2102" priority="16">
      <formula>F89&lt;0</formula>
    </cfRule>
  </conditionalFormatting>
  <conditionalFormatting sqref="H89:H110">
    <cfRule type="expression" dxfId="2101" priority="13">
      <formula>H89&gt;0</formula>
    </cfRule>
    <cfRule type="expression" dxfId="2100" priority="14">
      <formula>H89&lt;0</formula>
    </cfRule>
  </conditionalFormatting>
  <conditionalFormatting sqref="Q10">
    <cfRule type="expression" dxfId="2099" priority="11">
      <formula>Q10&gt;0</formula>
    </cfRule>
    <cfRule type="expression" dxfId="2098" priority="12">
      <formula>Q10&lt;0</formula>
    </cfRule>
  </conditionalFormatting>
  <conditionalFormatting sqref="J25:J38">
    <cfRule type="expression" dxfId="2097" priority="9">
      <formula>J25&gt;0</formula>
    </cfRule>
    <cfRule type="expression" dxfId="2096" priority="10">
      <formula>J25&lt;0</formula>
    </cfRule>
  </conditionalFormatting>
  <conditionalFormatting sqref="K25:K38">
    <cfRule type="expression" dxfId="2095" priority="7">
      <formula>K25&gt;0</formula>
    </cfRule>
    <cfRule type="expression" dxfId="2094" priority="8">
      <formula>K25&lt;0</formula>
    </cfRule>
  </conditionalFormatting>
  <conditionalFormatting sqref="F38:F42">
    <cfRule type="expression" dxfId="2093" priority="3">
      <formula>F38&gt;0</formula>
    </cfRule>
    <cfRule type="expression" dxfId="2092" priority="4">
      <formula>F38&lt;0</formula>
    </cfRule>
  </conditionalFormatting>
  <conditionalFormatting sqref="H38:H40">
    <cfRule type="expression" dxfId="2091" priority="1">
      <formula>H38&gt;0</formula>
    </cfRule>
    <cfRule type="expression" dxfId="209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89" priority="25">
      <formula>F7&gt;0</formula>
    </cfRule>
    <cfRule type="expression" dxfId="2088" priority="26">
      <formula>F7&lt;0</formula>
    </cfRule>
  </conditionalFormatting>
  <conditionalFormatting sqref="Q8">
    <cfRule type="expression" dxfId="2087" priority="23">
      <formula>Q8&gt;0</formula>
    </cfRule>
    <cfRule type="expression" dxfId="2086" priority="24">
      <formula>Q8&lt;0</formula>
    </cfRule>
  </conditionalFormatting>
  <conditionalFormatting sqref="F93:F114">
    <cfRule type="expression" dxfId="2085" priority="17">
      <formula>F93&gt;0</formula>
    </cfRule>
    <cfRule type="expression" dxfId="2084" priority="18">
      <formula>F93&lt;0</formula>
    </cfRule>
  </conditionalFormatting>
  <conditionalFormatting sqref="H93:H114">
    <cfRule type="expression" dxfId="2083" priority="15">
      <formula>H93&gt;0</formula>
    </cfRule>
    <cfRule type="expression" dxfId="2082" priority="16">
      <formula>H93&lt;0</formula>
    </cfRule>
  </conditionalFormatting>
  <conditionalFormatting sqref="Q10">
    <cfRule type="expression" dxfId="2081" priority="13">
      <formula>Q10&gt;0</formula>
    </cfRule>
    <cfRule type="expression" dxfId="2080" priority="14">
      <formula>Q10&lt;0</formula>
    </cfRule>
  </conditionalFormatting>
  <conditionalFormatting sqref="J25:J38">
    <cfRule type="expression" dxfId="2079" priority="11">
      <formula>J25&gt;0</formula>
    </cfRule>
    <cfRule type="expression" dxfId="2078" priority="12">
      <formula>J25&lt;0</formula>
    </cfRule>
  </conditionalFormatting>
  <conditionalFormatting sqref="K25:K38">
    <cfRule type="expression" dxfId="2077" priority="9">
      <formula>K25&gt;0</formula>
    </cfRule>
    <cfRule type="expression" dxfId="2076" priority="10">
      <formula>K25&lt;0</formula>
    </cfRule>
  </conditionalFormatting>
  <conditionalFormatting sqref="L25:L34">
    <cfRule type="expression" dxfId="2075" priority="7">
      <formula>L25&gt;0</formula>
    </cfRule>
    <cfRule type="expression" dxfId="2074" priority="8">
      <formula>L25&lt;0</formula>
    </cfRule>
  </conditionalFormatting>
  <conditionalFormatting sqref="J43">
    <cfRule type="expression" dxfId="2073" priority="5">
      <formula>J43&gt;0</formula>
    </cfRule>
    <cfRule type="expression" dxfId="2072" priority="6">
      <formula>J43&lt;0</formula>
    </cfRule>
  </conditionalFormatting>
  <conditionalFormatting sqref="M25:M34">
    <cfRule type="expression" dxfId="2071" priority="3">
      <formula>M25&gt;0</formula>
    </cfRule>
    <cfRule type="expression" dxfId="2070" priority="4">
      <formula>M25&lt;0</formula>
    </cfRule>
  </conditionalFormatting>
  <conditionalFormatting sqref="H61:H64 F61:F64">
    <cfRule type="expression" dxfId="2069" priority="1">
      <formula>F61&gt;0</formula>
    </cfRule>
    <cfRule type="expression" dxfId="2068"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67" priority="35">
      <formula>F62&gt;0</formula>
    </cfRule>
    <cfRule type="expression" dxfId="2066" priority="36">
      <formula>F62&lt;0</formula>
    </cfRule>
  </conditionalFormatting>
  <conditionalFormatting sqref="Q7">
    <cfRule type="expression" dxfId="2065" priority="33">
      <formula>Q7&gt;0</formula>
    </cfRule>
    <cfRule type="expression" dxfId="2064" priority="34">
      <formula>Q7&lt;0</formula>
    </cfRule>
  </conditionalFormatting>
  <conditionalFormatting sqref="Q8">
    <cfRule type="expression" dxfId="2063" priority="31">
      <formula>Q8&gt;0</formula>
    </cfRule>
    <cfRule type="expression" dxfId="2062" priority="32">
      <formula>Q8&lt;0</formula>
    </cfRule>
  </conditionalFormatting>
  <conditionalFormatting sqref="F30:F61">
    <cfRule type="expression" dxfId="2061" priority="29">
      <formula>F30&gt;0</formula>
    </cfRule>
    <cfRule type="expression" dxfId="2060" priority="30">
      <formula>F30&lt;0</formula>
    </cfRule>
  </conditionalFormatting>
  <conditionalFormatting sqref="H30:H61">
    <cfRule type="expression" dxfId="2059" priority="27">
      <formula>H30&gt;0</formula>
    </cfRule>
    <cfRule type="expression" dxfId="2058" priority="28">
      <formula>H30&lt;0</formula>
    </cfRule>
  </conditionalFormatting>
  <conditionalFormatting sqref="Q10">
    <cfRule type="expression" dxfId="2057" priority="25">
      <formula>Q10&gt;0</formula>
    </cfRule>
    <cfRule type="expression" dxfId="2056" priority="26">
      <formula>Q10&lt;0</formula>
    </cfRule>
  </conditionalFormatting>
  <conditionalFormatting sqref="J25:J38">
    <cfRule type="expression" dxfId="2055" priority="23">
      <formula>J25&gt;0</formula>
    </cfRule>
    <cfRule type="expression" dxfId="2054" priority="24">
      <formula>J25&lt;0</formula>
    </cfRule>
  </conditionalFormatting>
  <conditionalFormatting sqref="K25:K33">
    <cfRule type="expression" dxfId="2053" priority="21">
      <formula>K25&gt;0</formula>
    </cfRule>
    <cfRule type="expression" dxfId="2052" priority="22">
      <formula>K25&lt;0</formula>
    </cfRule>
  </conditionalFormatting>
  <conditionalFormatting sqref="L25:L38">
    <cfRule type="expression" dxfId="2051" priority="19">
      <formula>L25&gt;0</formula>
    </cfRule>
    <cfRule type="expression" dxfId="2050" priority="20">
      <formula>L25&lt;0</formula>
    </cfRule>
  </conditionalFormatting>
  <conditionalFormatting sqref="F89:F110">
    <cfRule type="expression" dxfId="2049" priority="17">
      <formula>F89&gt;0</formula>
    </cfRule>
    <cfRule type="expression" dxfId="2048" priority="18">
      <formula>F89&lt;0</formula>
    </cfRule>
  </conditionalFormatting>
  <conditionalFormatting sqref="H89:H110">
    <cfRule type="expression" dxfId="2047" priority="15">
      <formula>H89&gt;0</formula>
    </cfRule>
    <cfRule type="expression" dxfId="2046" priority="16">
      <formula>H89&lt;0</formula>
    </cfRule>
  </conditionalFormatting>
  <conditionalFormatting sqref="J89:J102">
    <cfRule type="expression" dxfId="2045" priority="13">
      <formula>J89&gt;0</formula>
    </cfRule>
    <cfRule type="expression" dxfId="2044" priority="14">
      <formula>J89&lt;0</formula>
    </cfRule>
  </conditionalFormatting>
  <conditionalFormatting sqref="K89:K102">
    <cfRule type="expression" dxfId="2043" priority="11">
      <formula>K89&gt;0</formula>
    </cfRule>
    <cfRule type="expression" dxfId="2042" priority="12">
      <formula>K89&lt;0</formula>
    </cfRule>
  </conditionalFormatting>
  <conditionalFormatting sqref="L89:L102">
    <cfRule type="expression" dxfId="2041" priority="9">
      <formula>L89&gt;0</formula>
    </cfRule>
    <cfRule type="expression" dxfId="2040" priority="10">
      <formula>L89&lt;0</formula>
    </cfRule>
  </conditionalFormatting>
  <conditionalFormatting sqref="F25:F29">
    <cfRule type="expression" dxfId="2039" priority="7">
      <formula>F25&gt;0</formula>
    </cfRule>
    <cfRule type="expression" dxfId="2038" priority="8">
      <formula>F25&lt;0</formula>
    </cfRule>
  </conditionalFormatting>
  <conditionalFormatting sqref="H25:H29">
    <cfRule type="expression" dxfId="2037" priority="5">
      <formula>H25&gt;0</formula>
    </cfRule>
    <cfRule type="expression" dxfId="2036" priority="6">
      <formula>H25&lt;0</formula>
    </cfRule>
  </conditionalFormatting>
  <conditionalFormatting sqref="F29">
    <cfRule type="expression" dxfId="2035" priority="3">
      <formula>F29&gt;0</formula>
    </cfRule>
    <cfRule type="expression" dxfId="2034" priority="4">
      <formula>F29&lt;0</formula>
    </cfRule>
  </conditionalFormatting>
  <conditionalFormatting sqref="J57">
    <cfRule type="expression" dxfId="2033" priority="1">
      <formula>J57&gt;0</formula>
    </cfRule>
    <cfRule type="expression" dxfId="203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1" priority="31">
      <formula>F47&gt;0</formula>
    </cfRule>
    <cfRule type="expression" dxfId="2030" priority="32">
      <formula>F47&lt;0</formula>
    </cfRule>
  </conditionalFormatting>
  <conditionalFormatting sqref="Q7">
    <cfRule type="expression" dxfId="2029" priority="29">
      <formula>Q7&gt;0</formula>
    </cfRule>
    <cfRule type="expression" dxfId="2028" priority="30">
      <formula>Q7&lt;0</formula>
    </cfRule>
  </conditionalFormatting>
  <conditionalFormatting sqref="Q8">
    <cfRule type="expression" dxfId="2027" priority="27">
      <formula>Q8&gt;0</formula>
    </cfRule>
    <cfRule type="expression" dxfId="2026" priority="28">
      <formula>Q8&lt;0</formula>
    </cfRule>
  </conditionalFormatting>
  <conditionalFormatting sqref="F30:F46">
    <cfRule type="expression" dxfId="2025" priority="25">
      <formula>F30&gt;0</formula>
    </cfRule>
    <cfRule type="expression" dxfId="2024" priority="26">
      <formula>F30&lt;0</formula>
    </cfRule>
  </conditionalFormatting>
  <conditionalFormatting sqref="H30:H46">
    <cfRule type="expression" dxfId="2023" priority="23">
      <formula>H30&gt;0</formula>
    </cfRule>
    <cfRule type="expression" dxfId="2022" priority="24">
      <formula>H30&lt;0</formula>
    </cfRule>
  </conditionalFormatting>
  <conditionalFormatting sqref="Q10">
    <cfRule type="expression" dxfId="2021" priority="21">
      <formula>Q10&gt;0</formula>
    </cfRule>
    <cfRule type="expression" dxfId="2020" priority="22">
      <formula>Q10&lt;0</formula>
    </cfRule>
  </conditionalFormatting>
  <conditionalFormatting sqref="J25:J38">
    <cfRule type="expression" dxfId="2019" priority="19">
      <formula>J25&gt;0</formula>
    </cfRule>
    <cfRule type="expression" dxfId="2018" priority="20">
      <formula>J25&lt;0</formula>
    </cfRule>
  </conditionalFormatting>
  <conditionalFormatting sqref="K25:K38">
    <cfRule type="expression" dxfId="2017" priority="17">
      <formula>K25&gt;0</formula>
    </cfRule>
    <cfRule type="expression" dxfId="2016" priority="18">
      <formula>K25&lt;0</formula>
    </cfRule>
  </conditionalFormatting>
  <conditionalFormatting sqref="L25:L38">
    <cfRule type="expression" dxfId="2015" priority="15">
      <formula>L25&gt;0</formula>
    </cfRule>
    <cfRule type="expression" dxfId="2014" priority="16">
      <formula>L25&lt;0</formula>
    </cfRule>
  </conditionalFormatting>
  <conditionalFormatting sqref="F89:F110">
    <cfRule type="expression" dxfId="2013" priority="13">
      <formula>F89&gt;0</formula>
    </cfRule>
    <cfRule type="expression" dxfId="2012" priority="14">
      <formula>F89&lt;0</formula>
    </cfRule>
  </conditionalFormatting>
  <conditionalFormatting sqref="H89:H110">
    <cfRule type="expression" dxfId="2011" priority="11">
      <formula>H89&gt;0</formula>
    </cfRule>
    <cfRule type="expression" dxfId="2010" priority="12">
      <formula>H89&lt;0</formula>
    </cfRule>
  </conditionalFormatting>
  <conditionalFormatting sqref="J89:J102">
    <cfRule type="expression" dxfId="2009" priority="9">
      <formula>J89&gt;0</formula>
    </cfRule>
    <cfRule type="expression" dxfId="2008" priority="10">
      <formula>J89&lt;0</formula>
    </cfRule>
  </conditionalFormatting>
  <conditionalFormatting sqref="K89:K102">
    <cfRule type="expression" dxfId="2007" priority="7">
      <formula>K89&gt;0</formula>
    </cfRule>
    <cfRule type="expression" dxfId="2006" priority="8">
      <formula>K89&lt;0</formula>
    </cfRule>
  </conditionalFormatting>
  <conditionalFormatting sqref="L89:L102">
    <cfRule type="expression" dxfId="2005" priority="5">
      <formula>L89&gt;0</formula>
    </cfRule>
    <cfRule type="expression" dxfId="2004" priority="6">
      <formula>L89&lt;0</formula>
    </cfRule>
  </conditionalFormatting>
  <conditionalFormatting sqref="F25:F29">
    <cfRule type="expression" dxfId="2003" priority="3">
      <formula>F25&gt;0</formula>
    </cfRule>
    <cfRule type="expression" dxfId="2002" priority="4">
      <formula>F25&lt;0</formula>
    </cfRule>
  </conditionalFormatting>
  <conditionalFormatting sqref="H25:H29">
    <cfRule type="expression" dxfId="2001" priority="1">
      <formula>H25&gt;0</formula>
    </cfRule>
    <cfRule type="expression" dxfId="2000"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I15" sqref="I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5" si="0">C2*D2+E2</f>
        <v>5448</v>
      </c>
      <c r="G2" s="363">
        <v>43427</v>
      </c>
      <c r="H2" s="78">
        <v>100</v>
      </c>
      <c r="I2" s="43">
        <v>45.45</v>
      </c>
      <c r="J2" s="43">
        <v>0.06</v>
      </c>
      <c r="K2" s="43">
        <f t="shared" ref="K2:K9"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43.851600000000019</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35.979999999999997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14391.999999999998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17540.640000000007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-3148.6400000000085</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-3148.6400000000085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-0.17950542283519913</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5.0583657587548646E-2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7.821739130434783</v>
      </c>
      <c r="T13" s="1">
        <v>43421</v>
      </c>
      <c r="U13" s="749" t="s">
        <v>1307</v>
      </c>
    </row>
    <row r="14" spans="1:21" x14ac:dyDescent="0.25">
      <c r="B14" s="399">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C16" s="4"/>
      <c r="D16" s="3"/>
      <c r="E16" s="3"/>
      <c r="F16" s="3"/>
      <c r="H16" s="68"/>
      <c r="O16" s="886" t="s">
        <v>78</v>
      </c>
      <c r="P16" s="886"/>
    </row>
    <row r="17" spans="1:20" ht="15.75" thickTop="1" x14ac:dyDescent="0.25">
      <c r="O17" s="79">
        <v>1.1000000000000001</v>
      </c>
      <c r="P17" s="79">
        <f>O17*$Q$4</f>
        <v>39.578000000000003</v>
      </c>
    </row>
    <row r="18" spans="1:20" x14ac:dyDescent="0.25">
      <c r="C18" s="4"/>
      <c r="D18" s="3"/>
      <c r="E18" s="3"/>
      <c r="F18" s="3"/>
      <c r="H18" s="68"/>
      <c r="O18" s="79">
        <v>1.0900000000000001</v>
      </c>
      <c r="P18" s="79">
        <f t="shared" ref="P18:P37" si="2">O18*$Q$4</f>
        <v>39.218199999999996</v>
      </c>
      <c r="T18" s="1"/>
    </row>
    <row r="19" spans="1:20" x14ac:dyDescent="0.25">
      <c r="O19" s="79">
        <v>1.08</v>
      </c>
      <c r="P19" s="79">
        <f t="shared" si="2"/>
        <v>38.858399999999996</v>
      </c>
    </row>
    <row r="20" spans="1:20" x14ac:dyDescent="0.25">
      <c r="A20" s="31" t="s">
        <v>81</v>
      </c>
      <c r="B20" s="14"/>
      <c r="C20" s="14">
        <f>SUM(C2:C18)</f>
        <v>1500</v>
      </c>
      <c r="D20" s="18"/>
      <c r="E20" s="18"/>
      <c r="F20" s="18">
        <f>SUM(F2:F18)</f>
        <v>61179</v>
      </c>
      <c r="G20" s="14"/>
      <c r="H20" s="69">
        <f>SUM(H2:H9)</f>
        <v>1100</v>
      </c>
      <c r="I20" s="18"/>
      <c r="J20" s="18"/>
      <c r="K20" s="18">
        <f>SUM(K2:K9)</f>
        <v>43092.359999999993</v>
      </c>
      <c r="L20" s="14"/>
      <c r="M20" s="18">
        <f>SUM(M2:M10)</f>
        <v>546</v>
      </c>
      <c r="O20" s="79">
        <v>1.07</v>
      </c>
      <c r="P20" s="79">
        <f t="shared" si="2"/>
        <v>38.498599999999996</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38.138799999999996</v>
      </c>
    </row>
    <row r="22" spans="1:20" x14ac:dyDescent="0.25">
      <c r="O22" s="79">
        <v>1.05</v>
      </c>
      <c r="P22" s="79">
        <f t="shared" si="2"/>
        <v>37.778999999999996</v>
      </c>
    </row>
    <row r="23" spans="1:20" x14ac:dyDescent="0.25">
      <c r="O23" s="79">
        <v>1.04</v>
      </c>
      <c r="P23" s="79">
        <f t="shared" si="2"/>
        <v>37.419199999999996</v>
      </c>
    </row>
    <row r="24" spans="1:20" x14ac:dyDescent="0.25">
      <c r="O24" s="79">
        <v>1.03</v>
      </c>
      <c r="P24" s="79">
        <f t="shared" si="2"/>
        <v>37.059399999999997</v>
      </c>
    </row>
    <row r="25" spans="1:20" x14ac:dyDescent="0.25">
      <c r="O25" s="79">
        <v>1.02</v>
      </c>
      <c r="P25" s="79">
        <f t="shared" si="2"/>
        <v>36.699599999999997</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36.339799999999997</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35.979999999999997</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35.620199999999997</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35.260399999999997</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34.900599999999997</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34.540799999999997</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34.180999999999997</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33.821199999999997</v>
      </c>
    </row>
    <row r="34" spans="1:21" x14ac:dyDescent="0.25">
      <c r="A34">
        <v>100</v>
      </c>
      <c r="B34" s="162">
        <v>43385</v>
      </c>
      <c r="C34" s="10">
        <v>400</v>
      </c>
      <c r="D34" s="39">
        <v>50.534999999999997</v>
      </c>
      <c r="E34" s="39">
        <v>42.61</v>
      </c>
      <c r="F34" s="39">
        <f t="shared" ref="F34:F63" si="6">C34*(E34-D34)</f>
        <v>-3169.9999999999991</v>
      </c>
      <c r="G34" s="39">
        <f t="shared" ref="G34:G63" si="7">D34*C34</f>
        <v>20214</v>
      </c>
      <c r="H34" s="177">
        <f t="shared" ref="H34:H63" si="8">(E34-D34)/D34</f>
        <v>-0.15682200455130102</v>
      </c>
      <c r="I34" s="39"/>
      <c r="J34" s="39"/>
      <c r="K34" s="39"/>
      <c r="L34" s="39"/>
      <c r="O34" s="79">
        <v>0.93</v>
      </c>
      <c r="P34" s="79">
        <f t="shared" si="2"/>
        <v>33.461399999999998</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33.101599999999998</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32.741799999999998</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32.381999999999998</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1999" priority="35">
      <formula>F7&gt;0</formula>
    </cfRule>
    <cfRule type="expression" dxfId="1998" priority="36">
      <formula>F7&lt;0</formula>
    </cfRule>
  </conditionalFormatting>
  <conditionalFormatting sqref="Q8">
    <cfRule type="expression" dxfId="1997" priority="33">
      <formula>Q8&gt;0</formula>
    </cfRule>
    <cfRule type="expression" dxfId="1996" priority="34">
      <formula>Q8&lt;0</formula>
    </cfRule>
  </conditionalFormatting>
  <conditionalFormatting sqref="Q10">
    <cfRule type="expression" dxfId="1995" priority="27">
      <formula>Q10&gt;0</formula>
    </cfRule>
    <cfRule type="expression" dxfId="1994" priority="28">
      <formula>Q10&lt;0</formula>
    </cfRule>
  </conditionalFormatting>
  <conditionalFormatting sqref="J27:J41">
    <cfRule type="expression" dxfId="1993" priority="25">
      <formula>J27&gt;0</formula>
    </cfRule>
    <cfRule type="expression" dxfId="1992" priority="26">
      <formula>J27&lt;0</formula>
    </cfRule>
  </conditionalFormatting>
  <conditionalFormatting sqref="K27:K38">
    <cfRule type="expression" dxfId="1991" priority="23">
      <formula>K27&gt;0</formula>
    </cfRule>
    <cfRule type="expression" dxfId="1990" priority="24">
      <formula>K27&lt;0</formula>
    </cfRule>
  </conditionalFormatting>
  <conditionalFormatting sqref="L27">
    <cfRule type="expression" dxfId="1989" priority="21">
      <formula>L27&gt;0</formula>
    </cfRule>
    <cfRule type="expression" dxfId="1988" priority="22">
      <formula>L27&lt;0</formula>
    </cfRule>
  </conditionalFormatting>
  <conditionalFormatting sqref="F95:F116">
    <cfRule type="expression" dxfId="1987" priority="19">
      <formula>F95&gt;0</formula>
    </cfRule>
    <cfRule type="expression" dxfId="1986" priority="20">
      <formula>F95&lt;0</formula>
    </cfRule>
  </conditionalFormatting>
  <conditionalFormatting sqref="H95:H116">
    <cfRule type="expression" dxfId="1985" priority="17">
      <formula>H95&gt;0</formula>
    </cfRule>
    <cfRule type="expression" dxfId="1984" priority="18">
      <formula>H95&lt;0</formula>
    </cfRule>
  </conditionalFormatting>
  <conditionalFormatting sqref="J95:J108">
    <cfRule type="expression" dxfId="1983" priority="15">
      <formula>J95&gt;0</formula>
    </cfRule>
    <cfRule type="expression" dxfId="1982" priority="16">
      <formula>J95&lt;0</formula>
    </cfRule>
  </conditionalFormatting>
  <conditionalFormatting sqref="K95:K108">
    <cfRule type="expression" dxfId="1981" priority="13">
      <formula>K95&gt;0</formula>
    </cfRule>
    <cfRule type="expression" dxfId="1980" priority="14">
      <formula>K95&lt;0</formula>
    </cfRule>
  </conditionalFormatting>
  <conditionalFormatting sqref="L95:L108">
    <cfRule type="expression" dxfId="1979" priority="11">
      <formula>L95&gt;0</formula>
    </cfRule>
    <cfRule type="expression" dxfId="1978" priority="12">
      <formula>L95&lt;0</formula>
    </cfRule>
  </conditionalFormatting>
  <conditionalFormatting sqref="F27:F31">
    <cfRule type="expression" dxfId="1977" priority="9">
      <formula>F27&gt;0</formula>
    </cfRule>
    <cfRule type="expression" dxfId="1976" priority="10">
      <formula>F27&lt;0</formula>
    </cfRule>
  </conditionalFormatting>
  <conditionalFormatting sqref="H27:H31">
    <cfRule type="expression" dxfId="1975" priority="7">
      <formula>H27&gt;0</formula>
    </cfRule>
    <cfRule type="expression" dxfId="1974" priority="8">
      <formula>H27&lt;0</formula>
    </cfRule>
  </conditionalFormatting>
  <conditionalFormatting sqref="H64:H67 F64:F67">
    <cfRule type="expression" dxfId="1973" priority="1">
      <formula>F64&gt;0</formula>
    </cfRule>
    <cfRule type="expression" dxfId="197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50.12</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10024</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596.94000000000233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596.94000000000233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6.3321968885315522E-2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5.5865921787709494E-2</v>
      </c>
      <c r="R11">
        <v>0.7</v>
      </c>
      <c r="T11" s="1">
        <v>43285</v>
      </c>
      <c r="U11" t="s">
        <v>1130</v>
      </c>
    </row>
    <row r="12" spans="1:21" x14ac:dyDescent="0.25">
      <c r="H12" s="68"/>
      <c r="O12" s="11" t="s">
        <v>921</v>
      </c>
      <c r="Q12" s="1"/>
    </row>
    <row r="13" spans="1:21" x14ac:dyDescent="0.25">
      <c r="H13" s="68"/>
      <c r="O13" s="11" t="s">
        <v>947</v>
      </c>
      <c r="Q13" s="2">
        <f>Q4/(3.94+4.03)*2</f>
        <v>12.5771643663739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6" t="s">
        <v>78</v>
      </c>
      <c r="P16" s="886"/>
    </row>
    <row r="17" spans="1:21" ht="15.75" thickTop="1" x14ac:dyDescent="0.25">
      <c r="O17" s="79">
        <v>1.1000000000000001</v>
      </c>
      <c r="P17" s="79">
        <f>O17*$Q$4</f>
        <v>55.132000000000005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54.630800000000001</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54.129600000000003</v>
      </c>
    </row>
    <row r="20" spans="1:21" x14ac:dyDescent="0.25">
      <c r="O20" s="79">
        <v>1.07</v>
      </c>
      <c r="P20" s="79">
        <f t="shared" si="2"/>
        <v>53.628399999999999</v>
      </c>
      <c r="T20" s="1">
        <v>43416</v>
      </c>
      <c r="U20" t="s">
        <v>1297</v>
      </c>
    </row>
    <row r="21" spans="1:21" x14ac:dyDescent="0.25">
      <c r="O21" s="79">
        <v>1.06</v>
      </c>
      <c r="P21" s="79">
        <f t="shared" si="2"/>
        <v>53.127200000000002</v>
      </c>
    </row>
    <row r="22" spans="1:21" x14ac:dyDescent="0.25">
      <c r="O22" s="79">
        <v>1.05</v>
      </c>
      <c r="P22" s="79">
        <f t="shared" si="2"/>
        <v>52.625999999999998</v>
      </c>
    </row>
    <row r="23" spans="1:21" x14ac:dyDescent="0.25">
      <c r="O23" s="79">
        <v>1.04</v>
      </c>
      <c r="P23" s="79">
        <f t="shared" si="2"/>
        <v>52.1248</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51.623599999999996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51.122399999999999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50.621199999999995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50.12</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49.6188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49.117599999999996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48.616399999999999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48.115199999999994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47.613999999999997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47.112799999999993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46.611600000000003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46.110399999999998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45.609200000000001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45.107999999999997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71" priority="51">
      <formula>F7&gt;0</formula>
    </cfRule>
    <cfRule type="expression" dxfId="1970" priority="52">
      <formula>F7&lt;0</formula>
    </cfRule>
  </conditionalFormatting>
  <conditionalFormatting sqref="Q8">
    <cfRule type="expression" dxfId="1969" priority="49">
      <formula>Q8&gt;0</formula>
    </cfRule>
    <cfRule type="expression" dxfId="1968" priority="50">
      <formula>Q8&lt;0</formula>
    </cfRule>
  </conditionalFormatting>
  <conditionalFormatting sqref="Q10">
    <cfRule type="expression" dxfId="1967" priority="43">
      <formula>Q10&gt;0</formula>
    </cfRule>
    <cfRule type="expression" dxfId="1966" priority="44">
      <formula>Q10&lt;0</formula>
    </cfRule>
  </conditionalFormatting>
  <conditionalFormatting sqref="K25:K39">
    <cfRule type="expression" dxfId="1965" priority="39">
      <formula>K25&gt;0</formula>
    </cfRule>
    <cfRule type="expression" dxfId="1964" priority="40">
      <formula>K25&lt;0</formula>
    </cfRule>
  </conditionalFormatting>
  <conditionalFormatting sqref="L25">
    <cfRule type="expression" dxfId="1963" priority="37">
      <formula>L25&gt;0</formula>
    </cfRule>
    <cfRule type="expression" dxfId="1962" priority="38">
      <formula>L25&lt;0</formula>
    </cfRule>
  </conditionalFormatting>
  <conditionalFormatting sqref="F95:F116">
    <cfRule type="expression" dxfId="1961" priority="35">
      <formula>F95&gt;0</formula>
    </cfRule>
    <cfRule type="expression" dxfId="1960" priority="36">
      <formula>F95&lt;0</formula>
    </cfRule>
  </conditionalFormatting>
  <conditionalFormatting sqref="H95:H116">
    <cfRule type="expression" dxfId="1959" priority="33">
      <formula>H95&gt;0</formula>
    </cfRule>
    <cfRule type="expression" dxfId="1958" priority="34">
      <formula>H95&lt;0</formula>
    </cfRule>
  </conditionalFormatting>
  <conditionalFormatting sqref="J95:J108">
    <cfRule type="expression" dxfId="1957" priority="31">
      <formula>J95&gt;0</formula>
    </cfRule>
    <cfRule type="expression" dxfId="1956" priority="32">
      <formula>J95&lt;0</formula>
    </cfRule>
  </conditionalFormatting>
  <conditionalFormatting sqref="K95:K108">
    <cfRule type="expression" dxfId="1955" priority="29">
      <formula>K95&gt;0</formula>
    </cfRule>
    <cfRule type="expression" dxfId="1954" priority="30">
      <formula>K95&lt;0</formula>
    </cfRule>
  </conditionalFormatting>
  <conditionalFormatting sqref="L95:L108">
    <cfRule type="expression" dxfId="1953" priority="27">
      <formula>L95&gt;0</formula>
    </cfRule>
    <cfRule type="expression" dxfId="1952" priority="28">
      <formula>L95&lt;0</formula>
    </cfRule>
  </conditionalFormatting>
  <conditionalFormatting sqref="F25 F29">
    <cfRule type="expression" dxfId="1951" priority="25">
      <formula>F25&gt;0</formula>
    </cfRule>
    <cfRule type="expression" dxfId="1950" priority="26">
      <formula>F25&lt;0</formula>
    </cfRule>
  </conditionalFormatting>
  <conditionalFormatting sqref="H25 H29">
    <cfRule type="expression" dxfId="1949" priority="23">
      <formula>H25&gt;0</formula>
    </cfRule>
    <cfRule type="expression" dxfId="1948" priority="24">
      <formula>H25&lt;0</formula>
    </cfRule>
  </conditionalFormatting>
  <conditionalFormatting sqref="F26:F28">
    <cfRule type="expression" dxfId="1947" priority="21">
      <formula>F26&gt;0</formula>
    </cfRule>
    <cfRule type="expression" dxfId="1946" priority="22">
      <formula>F26&lt;0</formula>
    </cfRule>
  </conditionalFormatting>
  <conditionalFormatting sqref="H26:H28">
    <cfRule type="expression" dxfId="1945" priority="19">
      <formula>H26&gt;0</formula>
    </cfRule>
    <cfRule type="expression" dxfId="1944" priority="20">
      <formula>H26&lt;0</formula>
    </cfRule>
  </conditionalFormatting>
  <conditionalFormatting sqref="J25:J49">
    <cfRule type="expression" dxfId="1943" priority="15">
      <formula>J25&gt;0</formula>
    </cfRule>
    <cfRule type="expression" dxfId="1942" priority="16">
      <formula>J25&lt;0</formula>
    </cfRule>
  </conditionalFormatting>
  <conditionalFormatting sqref="J50:J61">
    <cfRule type="expression" dxfId="1941" priority="13">
      <formula>J50&gt;0</formula>
    </cfRule>
    <cfRule type="expression" dxfId="1940" priority="14">
      <formula>J50&lt;0</formula>
    </cfRule>
  </conditionalFormatting>
  <conditionalFormatting sqref="H62:H63 F62:F63">
    <cfRule type="expression" dxfId="1939" priority="5">
      <formula>F62&gt;0</formula>
    </cfRule>
    <cfRule type="expression" dxfId="1938" priority="6">
      <formula>F62&lt;0</formula>
    </cfRule>
  </conditionalFormatting>
  <conditionalFormatting sqref="J62:J64">
    <cfRule type="expression" dxfId="1937" priority="3">
      <formula>J62&gt;0</formula>
    </cfRule>
    <cfRule type="expression" dxfId="1936" priority="4">
      <formula>J62&lt;0</formula>
    </cfRule>
  </conditionalFormatting>
  <conditionalFormatting sqref="H64:H67 F64:F67">
    <cfRule type="expression" dxfId="1935" priority="1">
      <formula>F64&gt;0</formula>
    </cfRule>
    <cfRule type="expression" dxfId="193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2"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2"/>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2"/>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6" t="s">
        <v>78</v>
      </c>
      <c r="P17" s="886"/>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33" priority="67">
      <formula>F37&gt;0</formula>
    </cfRule>
    <cfRule type="expression" dxfId="1932" priority="68">
      <formula>F37&lt;0</formula>
    </cfRule>
  </conditionalFormatting>
  <conditionalFormatting sqref="Q7">
    <cfRule type="expression" dxfId="1931" priority="65">
      <formula>Q7&gt;0</formula>
    </cfRule>
    <cfRule type="expression" dxfId="1930" priority="66">
      <formula>Q7&lt;0</formula>
    </cfRule>
  </conditionalFormatting>
  <conditionalFormatting sqref="Q8">
    <cfRule type="expression" dxfId="1929" priority="63">
      <formula>Q8&gt;0</formula>
    </cfRule>
    <cfRule type="expression" dxfId="1928" priority="64">
      <formula>Q8&lt;0</formula>
    </cfRule>
  </conditionalFormatting>
  <conditionalFormatting sqref="Q10">
    <cfRule type="expression" dxfId="1927" priority="57">
      <formula>Q10&gt;0</formula>
    </cfRule>
    <cfRule type="expression" dxfId="1926" priority="58">
      <formula>Q10&lt;0</formula>
    </cfRule>
  </conditionalFormatting>
  <conditionalFormatting sqref="H32:H36">
    <cfRule type="expression" dxfId="1925" priority="37">
      <formula>H32&gt;0</formula>
    </cfRule>
    <cfRule type="expression" dxfId="1924" priority="38">
      <formula>H32&lt;0</formula>
    </cfRule>
  </conditionalFormatting>
  <conditionalFormatting sqref="K32:K45">
    <cfRule type="expression" dxfId="1923" priority="53">
      <formula>K32&gt;0</formula>
    </cfRule>
    <cfRule type="expression" dxfId="1922" priority="54">
      <formula>K32&lt;0</formula>
    </cfRule>
  </conditionalFormatting>
  <conditionalFormatting sqref="L32:L40">
    <cfRule type="expression" dxfId="1921" priority="51">
      <formula>L32&gt;0</formula>
    </cfRule>
    <cfRule type="expression" dxfId="1920" priority="52">
      <formula>L32&lt;0</formula>
    </cfRule>
  </conditionalFormatting>
  <conditionalFormatting sqref="F117:F138">
    <cfRule type="expression" dxfId="1919" priority="49">
      <formula>F117&gt;0</formula>
    </cfRule>
    <cfRule type="expression" dxfId="1918" priority="50">
      <formula>F117&lt;0</formula>
    </cfRule>
  </conditionalFormatting>
  <conditionalFormatting sqref="H117:H138">
    <cfRule type="expression" dxfId="1917" priority="47">
      <formula>H117&gt;0</formula>
    </cfRule>
    <cfRule type="expression" dxfId="1916" priority="48">
      <formula>H117&lt;0</formula>
    </cfRule>
  </conditionalFormatting>
  <conditionalFormatting sqref="J117:J130">
    <cfRule type="expression" dxfId="1915" priority="45">
      <formula>J117&gt;0</formula>
    </cfRule>
    <cfRule type="expression" dxfId="1914" priority="46">
      <formula>J117&lt;0</formula>
    </cfRule>
  </conditionalFormatting>
  <conditionalFormatting sqref="K117:K130">
    <cfRule type="expression" dxfId="1913" priority="43">
      <formula>K117&gt;0</formula>
    </cfRule>
    <cfRule type="expression" dxfId="1912" priority="44">
      <formula>K117&lt;0</formula>
    </cfRule>
  </conditionalFormatting>
  <conditionalFormatting sqref="L117:L130">
    <cfRule type="expression" dxfId="1911" priority="41">
      <formula>L117&gt;0</formula>
    </cfRule>
    <cfRule type="expression" dxfId="1910" priority="42">
      <formula>L117&lt;0</formula>
    </cfRule>
  </conditionalFormatting>
  <conditionalFormatting sqref="F32:F36">
    <cfRule type="expression" dxfId="1909" priority="39">
      <formula>F32&gt;0</formula>
    </cfRule>
    <cfRule type="expression" dxfId="1908" priority="40">
      <formula>F32&lt;0</formula>
    </cfRule>
  </conditionalFormatting>
  <conditionalFormatting sqref="Q9">
    <cfRule type="expression" dxfId="1907" priority="35">
      <formula>Q9&gt;0</formula>
    </cfRule>
    <cfRule type="expression" dxfId="1906" priority="36">
      <formula>Q9&lt;0</formula>
    </cfRule>
  </conditionalFormatting>
  <conditionalFormatting sqref="H67:H69 F67:F69">
    <cfRule type="expression" dxfId="1905" priority="33">
      <formula>F67&gt;0</formula>
    </cfRule>
    <cfRule type="expression" dxfId="1904" priority="34">
      <formula>F67&lt;0</formula>
    </cfRule>
  </conditionalFormatting>
  <conditionalFormatting sqref="H70:H72 F70:F72">
    <cfRule type="expression" dxfId="1903" priority="31">
      <formula>F70&gt;0</formula>
    </cfRule>
    <cfRule type="expression" dxfId="1902" priority="32">
      <formula>F70&lt;0</formula>
    </cfRule>
  </conditionalFormatting>
  <conditionalFormatting sqref="F77 H77">
    <cfRule type="expression" dxfId="1901" priority="27">
      <formula>F77&gt;0</formula>
    </cfRule>
    <cfRule type="expression" dxfId="1900" priority="28">
      <formula>F77&lt;0</formula>
    </cfRule>
  </conditionalFormatting>
  <conditionalFormatting sqref="F74:F76 H74:H76">
    <cfRule type="expression" dxfId="1899" priority="25">
      <formula>F74&gt;0</formula>
    </cfRule>
    <cfRule type="expression" dxfId="1898" priority="26">
      <formula>F74&lt;0</formula>
    </cfRule>
  </conditionalFormatting>
  <conditionalFormatting sqref="H79:H81 F79:F81">
    <cfRule type="expression" dxfId="1897" priority="23">
      <formula>F79&gt;0</formula>
    </cfRule>
    <cfRule type="expression" dxfId="1896" priority="24">
      <formula>F79&lt;0</formula>
    </cfRule>
  </conditionalFormatting>
  <conditionalFormatting sqref="H82:H84 F82:F84">
    <cfRule type="expression" dxfId="1895" priority="21">
      <formula>F82&gt;0</formula>
    </cfRule>
    <cfRule type="expression" dxfId="1894" priority="22">
      <formula>F82&lt;0</formula>
    </cfRule>
  </conditionalFormatting>
  <conditionalFormatting sqref="H85:H87 F85:F87">
    <cfRule type="expression" dxfId="1893" priority="19">
      <formula>F85&gt;0</formula>
    </cfRule>
    <cfRule type="expression" dxfId="1892" priority="20">
      <formula>F85&lt;0</formula>
    </cfRule>
  </conditionalFormatting>
  <conditionalFormatting sqref="J37:J66 J73 J78">
    <cfRule type="expression" dxfId="1891" priority="17">
      <formula>J37&gt;0</formula>
    </cfRule>
    <cfRule type="expression" dxfId="1890" priority="18">
      <formula>J37&lt;0</formula>
    </cfRule>
  </conditionalFormatting>
  <conditionalFormatting sqref="J32:J36">
    <cfRule type="expression" dxfId="1889" priority="15">
      <formula>J32&gt;0</formula>
    </cfRule>
    <cfRule type="expression" dxfId="1888" priority="16">
      <formula>J32&lt;0</formula>
    </cfRule>
  </conditionalFormatting>
  <conditionalFormatting sqref="J67:J69">
    <cfRule type="expression" dxfId="1887" priority="13">
      <formula>J67&gt;0</formula>
    </cfRule>
    <cfRule type="expression" dxfId="1886" priority="14">
      <formula>J67&lt;0</formula>
    </cfRule>
  </conditionalFormatting>
  <conditionalFormatting sqref="J70:J72">
    <cfRule type="expression" dxfId="1885" priority="11">
      <formula>J70&gt;0</formula>
    </cfRule>
    <cfRule type="expression" dxfId="1884" priority="12">
      <formula>J70&lt;0</formula>
    </cfRule>
  </conditionalFormatting>
  <conditionalFormatting sqref="J77">
    <cfRule type="expression" dxfId="1883" priority="9">
      <formula>J77&gt;0</formula>
    </cfRule>
    <cfRule type="expression" dxfId="1882" priority="10">
      <formula>J77&lt;0</formula>
    </cfRule>
  </conditionalFormatting>
  <conditionalFormatting sqref="J74:J76">
    <cfRule type="expression" dxfId="1881" priority="7">
      <formula>J74&gt;0</formula>
    </cfRule>
    <cfRule type="expression" dxfId="1880" priority="8">
      <formula>J74&lt;0</formula>
    </cfRule>
  </conditionalFormatting>
  <conditionalFormatting sqref="J79:J81">
    <cfRule type="expression" dxfId="1879" priority="5">
      <formula>J79&gt;0</formula>
    </cfRule>
    <cfRule type="expression" dxfId="1878" priority="6">
      <formula>J79&lt;0</formula>
    </cfRule>
  </conditionalFormatting>
  <conditionalFormatting sqref="J82:J84">
    <cfRule type="expression" dxfId="1877" priority="3">
      <formula>J82&gt;0</formula>
    </cfRule>
    <cfRule type="expression" dxfId="1876" priority="4">
      <formula>J82&lt;0</formula>
    </cfRule>
  </conditionalFormatting>
  <conditionalFormatting sqref="J85:J87">
    <cfRule type="expression" dxfId="1875" priority="1">
      <formula>J85&gt;0</formula>
    </cfRule>
    <cfRule type="expression" dxfId="187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6" t="s">
        <v>78</v>
      </c>
      <c r="P24" s="886"/>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73" priority="32">
      <formula>F51&gt;0</formula>
    </cfRule>
    <cfRule type="expression" dxfId="1872" priority="33">
      <formula>F51&lt;0</formula>
    </cfRule>
  </conditionalFormatting>
  <conditionalFormatting sqref="Q7">
    <cfRule type="expression" dxfId="1871" priority="30">
      <formula>Q7&gt;0</formula>
    </cfRule>
    <cfRule type="expression" dxfId="1870" priority="31">
      <formula>Q7&lt;0</formula>
    </cfRule>
  </conditionalFormatting>
  <conditionalFormatting sqref="Q8">
    <cfRule type="expression" dxfId="1869" priority="28">
      <formula>Q8&gt;0</formula>
    </cfRule>
    <cfRule type="expression" dxfId="1868" priority="29">
      <formula>Q8&lt;0</formula>
    </cfRule>
  </conditionalFormatting>
  <conditionalFormatting sqref="F25:F44 F46:F50">
    <cfRule type="expression" dxfId="1867" priority="26">
      <formula>F25&gt;0</formula>
    </cfRule>
    <cfRule type="expression" dxfId="1866" priority="27">
      <formula>F25&lt;0</formula>
    </cfRule>
  </conditionalFormatting>
  <conditionalFormatting sqref="H25:H44 H46:H50">
    <cfRule type="expression" dxfId="1865" priority="24">
      <formula>H25&gt;0</formula>
    </cfRule>
    <cfRule type="expression" dxfId="1864" priority="25">
      <formula>H25&lt;0</formula>
    </cfRule>
  </conditionalFormatting>
  <conditionalFormatting sqref="F89:F110">
    <cfRule type="expression" dxfId="1863" priority="22">
      <formula>F89&gt;0</formula>
    </cfRule>
    <cfRule type="expression" dxfId="1862" priority="23">
      <formula>F89&lt;0</formula>
    </cfRule>
  </conditionalFormatting>
  <conditionalFormatting sqref="H89:H110">
    <cfRule type="expression" dxfId="1861" priority="20">
      <formula>H89&gt;0</formula>
    </cfRule>
    <cfRule type="expression" dxfId="1860" priority="21">
      <formula>H89&lt;0</formula>
    </cfRule>
  </conditionalFormatting>
  <conditionalFormatting sqref="Q10">
    <cfRule type="expression" dxfId="1859" priority="18">
      <formula>Q10&gt;0</formula>
    </cfRule>
    <cfRule type="expression" dxfId="1858" priority="19">
      <formula>Q10&lt;0</formula>
    </cfRule>
  </conditionalFormatting>
  <conditionalFormatting sqref="J25:J39">
    <cfRule type="expression" dxfId="1857" priority="16">
      <formula>J25&gt;0</formula>
    </cfRule>
    <cfRule type="expression" dxfId="1856" priority="17">
      <formula>J25&lt;0</formula>
    </cfRule>
  </conditionalFormatting>
  <conditionalFormatting sqref="K25:K38">
    <cfRule type="expression" dxfId="1855" priority="14">
      <formula>K25&gt;0</formula>
    </cfRule>
    <cfRule type="expression" dxfId="1854" priority="15">
      <formula>K25&lt;0</formula>
    </cfRule>
  </conditionalFormatting>
  <conditionalFormatting sqref="L25:L38">
    <cfRule type="expression" dxfId="1853" priority="12">
      <formula>L25&gt;0</formula>
    </cfRule>
    <cfRule type="expression" dxfId="185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51" priority="9">
      <formula>J40&gt;0</formula>
    </cfRule>
    <cfRule type="expression" dxfId="185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49" priority="7">
      <formula>F45&gt;0</formula>
    </cfRule>
    <cfRule type="expression" dxfId="1848" priority="8">
      <formula>F45&lt;0</formula>
    </cfRule>
  </conditionalFormatting>
  <conditionalFormatting sqref="H45">
    <cfRule type="expression" dxfId="1847" priority="5">
      <formula>H45&gt;0</formula>
    </cfRule>
    <cfRule type="expression" dxfId="1846" priority="6">
      <formula>H45&lt;0</formula>
    </cfRule>
  </conditionalFormatting>
  <conditionalFormatting sqref="J45">
    <cfRule type="expression" dxfId="1845" priority="3">
      <formula>J45&gt;0</formula>
    </cfRule>
    <cfRule type="expression" dxfId="1844" priority="4">
      <formula>J45&lt;0</formula>
    </cfRule>
  </conditionalFormatting>
  <conditionalFormatting sqref="J46">
    <cfRule type="expression" dxfId="1843" priority="1">
      <formula>J46&gt;0</formula>
    </cfRule>
    <cfRule type="expression" dxfId="184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41" priority="74">
      <formula>F12&gt;0</formula>
    </cfRule>
    <cfRule type="expression" dxfId="184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39" priority="67">
      <formula>F124&gt;0</formula>
    </cfRule>
    <cfRule type="expression" dxfId="1838" priority="68">
      <formula>F124&lt;0</formula>
    </cfRule>
  </conditionalFormatting>
  <conditionalFormatting sqref="H124:H130">
    <cfRule type="expression" dxfId="1837" priority="55">
      <formula>H124&gt;0</formula>
    </cfRule>
    <cfRule type="expression" dxfId="1836" priority="56">
      <formula>H124&lt;0</formula>
    </cfRule>
  </conditionalFormatting>
  <conditionalFormatting sqref="H131">
    <cfRule type="expression" dxfId="1835" priority="53">
      <formula>H131&gt;0</formula>
    </cfRule>
    <cfRule type="expression" dxfId="1834" priority="54">
      <formula>H131&lt;0</formula>
    </cfRule>
  </conditionalFormatting>
  <conditionalFormatting sqref="H132">
    <cfRule type="expression" dxfId="1833" priority="51">
      <formula>H132&gt;0</formula>
    </cfRule>
    <cfRule type="expression" dxfId="1832" priority="52">
      <formula>H132&lt;0</formula>
    </cfRule>
  </conditionalFormatting>
  <conditionalFormatting sqref="H133:H135">
    <cfRule type="expression" dxfId="1831" priority="49">
      <formula>H133&gt;0</formula>
    </cfRule>
    <cfRule type="expression" dxfId="1830" priority="50">
      <formula>H133&lt;0</formula>
    </cfRule>
  </conditionalFormatting>
  <conditionalFormatting sqref="H136">
    <cfRule type="expression" dxfId="1829" priority="45">
      <formula>H136&gt;0</formula>
    </cfRule>
    <cfRule type="expression" dxfId="1828" priority="46">
      <formula>H136&lt;0</formula>
    </cfRule>
  </conditionalFormatting>
  <conditionalFormatting sqref="Q7">
    <cfRule type="expression" dxfId="1827" priority="39">
      <formula>Q7&gt;0</formula>
    </cfRule>
    <cfRule type="expression" dxfId="1826" priority="40">
      <formula>Q7&lt;0</formula>
    </cfRule>
  </conditionalFormatting>
  <conditionalFormatting sqref="Q8">
    <cfRule type="expression" dxfId="1825" priority="37">
      <formula>Q8&gt;0</formula>
    </cfRule>
    <cfRule type="expression" dxfId="1824" priority="38">
      <formula>Q8&lt;0</formula>
    </cfRule>
  </conditionalFormatting>
  <conditionalFormatting sqref="F167:F178 H167:H178">
    <cfRule type="expression" dxfId="1823" priority="35">
      <formula>F167&gt;0</formula>
    </cfRule>
    <cfRule type="expression" dxfId="1822" priority="36">
      <formula>F167&lt;0</formula>
    </cfRule>
  </conditionalFormatting>
  <conditionalFormatting sqref="F183:F197 H183:H197">
    <cfRule type="expression" dxfId="1821" priority="33">
      <formula>F183&gt;0</formula>
    </cfRule>
    <cfRule type="expression" dxfId="1820" priority="34">
      <formula>F183&lt;0</formula>
    </cfRule>
  </conditionalFormatting>
  <conditionalFormatting sqref="F198:F206 H198:H206">
    <cfRule type="expression" dxfId="1819" priority="31">
      <formula>F198&gt;0</formula>
    </cfRule>
    <cfRule type="expression" dxfId="1818" priority="32">
      <formula>F198&lt;0</formula>
    </cfRule>
  </conditionalFormatting>
  <conditionalFormatting sqref="F141:F147 H141:H147">
    <cfRule type="expression" dxfId="1817" priority="29">
      <formula>F141&gt;0</formula>
    </cfRule>
    <cfRule type="expression" dxfId="1816" priority="30">
      <formula>F141&lt;0</formula>
    </cfRule>
  </conditionalFormatting>
  <conditionalFormatting sqref="H149:H152 F149:F152">
    <cfRule type="expression" dxfId="1815" priority="27">
      <formula>F149&gt;0</formula>
    </cfRule>
    <cfRule type="expression" dxfId="1814" priority="28">
      <formula>F149&lt;0</formula>
    </cfRule>
  </conditionalFormatting>
  <conditionalFormatting sqref="F226 H215:H218 H257:H260 F257:F260 H226 H231:H233 F231:F233 F235:F244 H235:H244">
    <cfRule type="expression" dxfId="1813" priority="25">
      <formula>F215&gt;0</formula>
    </cfRule>
    <cfRule type="expression" dxfId="1812" priority="26">
      <formula>F215&lt;0</formula>
    </cfRule>
  </conditionalFormatting>
  <conditionalFormatting sqref="F207:F218">
    <cfRule type="expression" dxfId="1811" priority="23">
      <formula>F207&gt;0</formula>
    </cfRule>
    <cfRule type="expression" dxfId="1810" priority="24">
      <formula>F207&lt;0</formula>
    </cfRule>
  </conditionalFormatting>
  <conditionalFormatting sqref="H207:H208">
    <cfRule type="expression" dxfId="1809" priority="21">
      <formula>H207&gt;0</formula>
    </cfRule>
    <cfRule type="expression" dxfId="1808" priority="22">
      <formula>H207&lt;0</formula>
    </cfRule>
  </conditionalFormatting>
  <conditionalFormatting sqref="H209">
    <cfRule type="expression" dxfId="1807" priority="19">
      <formula>H209&gt;0</formula>
    </cfRule>
    <cfRule type="expression" dxfId="1806" priority="20">
      <formula>H209&lt;0</formula>
    </cfRule>
  </conditionalFormatting>
  <conditionalFormatting sqref="H210">
    <cfRule type="expression" dxfId="1805" priority="17">
      <formula>H210&gt;0</formula>
    </cfRule>
    <cfRule type="expression" dxfId="1804" priority="18">
      <formula>H210&lt;0</formula>
    </cfRule>
  </conditionalFormatting>
  <conditionalFormatting sqref="H211:H213">
    <cfRule type="expression" dxfId="1803" priority="15">
      <formula>H211&gt;0</formula>
    </cfRule>
    <cfRule type="expression" dxfId="1802" priority="16">
      <formula>H211&lt;0</formula>
    </cfRule>
  </conditionalFormatting>
  <conditionalFormatting sqref="H214">
    <cfRule type="expression" dxfId="1801" priority="13">
      <formula>H214&gt;0</formula>
    </cfRule>
    <cfRule type="expression" dxfId="1800" priority="14">
      <formula>H214&lt;0</formula>
    </cfRule>
  </conditionalFormatting>
  <conditionalFormatting sqref="F245:F256 H245:H256">
    <cfRule type="expression" dxfId="1799" priority="11">
      <formula>F245&gt;0</formula>
    </cfRule>
    <cfRule type="expression" dxfId="1798" priority="12">
      <formula>F245&lt;0</formula>
    </cfRule>
  </conditionalFormatting>
  <conditionalFormatting sqref="F261:F275 H261:H275">
    <cfRule type="expression" dxfId="1797" priority="9">
      <formula>F261&gt;0</formula>
    </cfRule>
    <cfRule type="expression" dxfId="1796" priority="10">
      <formula>F261&lt;0</formula>
    </cfRule>
  </conditionalFormatting>
  <conditionalFormatting sqref="F276:F283 H276:H283">
    <cfRule type="expression" dxfId="1795" priority="7">
      <formula>F276&gt;0</formula>
    </cfRule>
    <cfRule type="expression" dxfId="1794" priority="8">
      <formula>F276&lt;0</formula>
    </cfRule>
  </conditionalFormatting>
  <conditionalFormatting sqref="F219:F225 H219:H225">
    <cfRule type="expression" dxfId="1793" priority="5">
      <formula>F219&gt;0</formula>
    </cfRule>
    <cfRule type="expression" dxfId="1792" priority="6">
      <formula>F219&lt;0</formula>
    </cfRule>
  </conditionalFormatting>
  <conditionalFormatting sqref="H227:H230 F227:F230">
    <cfRule type="expression" dxfId="1791" priority="3">
      <formula>F227&gt;0</formula>
    </cfRule>
    <cfRule type="expression" dxfId="1790" priority="4">
      <formula>F227&lt;0</formula>
    </cfRule>
  </conditionalFormatting>
  <conditionalFormatting sqref="H234 F234">
    <cfRule type="expression" dxfId="1789" priority="1">
      <formula>F234&gt;0</formula>
    </cfRule>
    <cfRule type="expression" dxfId="178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6" t="s">
        <v>78</v>
      </c>
      <c r="P40" s="886"/>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87" priority="43">
      <formula>F33&gt;0</formula>
    </cfRule>
    <cfRule type="expression" dxfId="1786" priority="44">
      <formula>F33&lt;0</formula>
    </cfRule>
  </conditionalFormatting>
  <conditionalFormatting sqref="Q7">
    <cfRule type="expression" dxfId="1785" priority="41">
      <formula>Q7&gt;0</formula>
    </cfRule>
    <cfRule type="expression" dxfId="1784" priority="42">
      <formula>Q7&lt;0</formula>
    </cfRule>
  </conditionalFormatting>
  <conditionalFormatting sqref="Q8">
    <cfRule type="expression" dxfId="1783" priority="39">
      <formula>Q8&gt;0</formula>
    </cfRule>
    <cfRule type="expression" dxfId="1782" priority="40">
      <formula>Q8&lt;0</formula>
    </cfRule>
  </conditionalFormatting>
  <conditionalFormatting sqref="F29 F32">
    <cfRule type="expression" dxfId="1781" priority="37">
      <formula>F29&gt;0</formula>
    </cfRule>
    <cfRule type="expression" dxfId="1780" priority="38">
      <formula>F29&lt;0</formula>
    </cfRule>
  </conditionalFormatting>
  <conditionalFormatting sqref="H29 H32">
    <cfRule type="expression" dxfId="1779" priority="35">
      <formula>H29&gt;0</formula>
    </cfRule>
    <cfRule type="expression" dxfId="1778" priority="36">
      <formula>H29&lt;0</formula>
    </cfRule>
  </conditionalFormatting>
  <conditionalFormatting sqref="F30:F31">
    <cfRule type="expression" dxfId="1777" priority="33">
      <formula>F30&gt;0</formula>
    </cfRule>
    <cfRule type="expression" dxfId="1776" priority="34">
      <formula>F30&lt;0</formula>
    </cfRule>
  </conditionalFormatting>
  <conditionalFormatting sqref="H30:H31">
    <cfRule type="expression" dxfId="1775" priority="31">
      <formula>H30&gt;0</formula>
    </cfRule>
    <cfRule type="expression" dxfId="1774" priority="32">
      <formula>H30&lt;0</formula>
    </cfRule>
  </conditionalFormatting>
  <conditionalFormatting sqref="F105:F140 H105:H140">
    <cfRule type="expression" dxfId="1773" priority="29">
      <formula>F105&gt;0</formula>
    </cfRule>
    <cfRule type="expression" dxfId="1772" priority="30">
      <formula>F105&lt;0</formula>
    </cfRule>
  </conditionalFormatting>
  <conditionalFormatting sqref="F96:F99">
    <cfRule type="expression" dxfId="1771" priority="27">
      <formula>F96&gt;0</formula>
    </cfRule>
    <cfRule type="expression" dxfId="1770" priority="28">
      <formula>F96&lt;0</formula>
    </cfRule>
  </conditionalFormatting>
  <conditionalFormatting sqref="H96:H99">
    <cfRule type="expression" dxfId="1769" priority="25">
      <formula>H96&gt;0</formula>
    </cfRule>
    <cfRule type="expression" dxfId="1768" priority="26">
      <formula>H96&lt;0</formula>
    </cfRule>
  </conditionalFormatting>
  <conditionalFormatting sqref="F25:F28">
    <cfRule type="expression" dxfId="1767" priority="19">
      <formula>F25&gt;0</formula>
    </cfRule>
    <cfRule type="expression" dxfId="1766" priority="20">
      <formula>F25&lt;0</formula>
    </cfRule>
  </conditionalFormatting>
  <conditionalFormatting sqref="H25:H28">
    <cfRule type="expression" dxfId="1765" priority="17">
      <formula>H25&gt;0</formula>
    </cfRule>
    <cfRule type="expression" dxfId="1764" priority="18">
      <formula>H25&lt;0</formula>
    </cfRule>
  </conditionalFormatting>
  <conditionalFormatting sqref="J27">
    <cfRule type="expression" dxfId="1763" priority="15">
      <formula>J27&gt;0</formula>
    </cfRule>
    <cfRule type="expression" dxfId="1762" priority="16">
      <formula>J27&lt;0</formula>
    </cfRule>
  </conditionalFormatting>
  <conditionalFormatting sqref="F104">
    <cfRule type="expression" dxfId="1761" priority="13">
      <formula>F104&gt;0</formula>
    </cfRule>
    <cfRule type="expression" dxfId="1760" priority="14">
      <formula>F104&lt;0</formula>
    </cfRule>
  </conditionalFormatting>
  <conditionalFormatting sqref="H104">
    <cfRule type="expression" dxfId="1759" priority="11">
      <formula>H104&gt;0</formula>
    </cfRule>
    <cfRule type="expression" dxfId="1758" priority="12">
      <formula>H104&lt;0</formula>
    </cfRule>
  </conditionalFormatting>
  <conditionalFormatting sqref="F100:F103">
    <cfRule type="expression" dxfId="1757" priority="9">
      <formula>F100&gt;0</formula>
    </cfRule>
    <cfRule type="expression" dxfId="1756" priority="10">
      <formula>F100&lt;0</formula>
    </cfRule>
  </conditionalFormatting>
  <conditionalFormatting sqref="H100:H103">
    <cfRule type="expression" dxfId="1755" priority="7">
      <formula>H100&gt;0</formula>
    </cfRule>
    <cfRule type="expression" dxfId="1754" priority="8">
      <formula>H100&lt;0</formula>
    </cfRule>
  </conditionalFormatting>
  <conditionalFormatting sqref="J102">
    <cfRule type="expression" dxfId="1753" priority="5">
      <formula>J102&gt;0</formula>
    </cfRule>
    <cfRule type="expression" dxfId="1752" priority="6">
      <formula>J102&lt;0</formula>
    </cfRule>
  </conditionalFormatting>
  <conditionalFormatting sqref="Q10">
    <cfRule type="expression" dxfId="1751" priority="3">
      <formula>Q10&gt;0</formula>
    </cfRule>
    <cfRule type="expression" dxfId="1750" priority="4">
      <formula>Q10&lt;0</formula>
    </cfRule>
  </conditionalFormatting>
  <conditionalFormatting sqref="M71">
    <cfRule type="expression" dxfId="1749" priority="1">
      <formula>M71&gt;0</formula>
    </cfRule>
    <cfRule type="expression" dxfId="17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6" t="s">
        <v>78</v>
      </c>
      <c r="P40" s="886"/>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47" priority="33">
      <formula>F34&gt;0</formula>
    </cfRule>
    <cfRule type="expression" dxfId="1746" priority="34">
      <formula>F34&lt;0</formula>
    </cfRule>
  </conditionalFormatting>
  <conditionalFormatting sqref="Q7">
    <cfRule type="expression" dxfId="1745" priority="31">
      <formula>Q7&gt;0</formula>
    </cfRule>
    <cfRule type="expression" dxfId="1744" priority="32">
      <formula>Q7&lt;0</formula>
    </cfRule>
  </conditionalFormatting>
  <conditionalFormatting sqref="Q8">
    <cfRule type="expression" dxfId="1743" priority="29">
      <formula>Q8&gt;0</formula>
    </cfRule>
    <cfRule type="expression" dxfId="1742" priority="30">
      <formula>Q8&lt;0</formula>
    </cfRule>
  </conditionalFormatting>
  <conditionalFormatting sqref="F27:F33">
    <cfRule type="expression" dxfId="1741" priority="27">
      <formula>F27&gt;0</formula>
    </cfRule>
    <cfRule type="expression" dxfId="1740" priority="28">
      <formula>F27&lt;0</formula>
    </cfRule>
  </conditionalFormatting>
  <conditionalFormatting sqref="H27:H33">
    <cfRule type="expression" dxfId="1739" priority="25">
      <formula>H27&gt;0</formula>
    </cfRule>
    <cfRule type="expression" dxfId="1738" priority="26">
      <formula>H27&lt;0</formula>
    </cfRule>
  </conditionalFormatting>
  <conditionalFormatting sqref="M46">
    <cfRule type="expression" dxfId="1737" priority="23">
      <formula>M46&gt;0</formula>
    </cfRule>
    <cfRule type="expression" dxfId="1736" priority="24">
      <formula>M46&lt;0</formula>
    </cfRule>
  </conditionalFormatting>
  <conditionalFormatting sqref="F79:F87 H79:H87">
    <cfRule type="expression" dxfId="1735" priority="21">
      <formula>F79&gt;0</formula>
    </cfRule>
    <cfRule type="expression" dxfId="1734" priority="22">
      <formula>F79&lt;0</formula>
    </cfRule>
  </conditionalFormatting>
  <conditionalFormatting sqref="F73 F77:F78">
    <cfRule type="expression" dxfId="1733" priority="19">
      <formula>F73&gt;0</formula>
    </cfRule>
    <cfRule type="expression" dxfId="1732" priority="20">
      <formula>F73&lt;0</formula>
    </cfRule>
  </conditionalFormatting>
  <conditionalFormatting sqref="H73 H77:H78">
    <cfRule type="expression" dxfId="1731" priority="17">
      <formula>H73&gt;0</formula>
    </cfRule>
    <cfRule type="expression" dxfId="1730" priority="18">
      <formula>H73&lt;0</formula>
    </cfRule>
  </conditionalFormatting>
  <conditionalFormatting sqref="F70:F72">
    <cfRule type="expression" dxfId="1729" priority="15">
      <formula>F70&gt;0</formula>
    </cfRule>
    <cfRule type="expression" dxfId="1728" priority="16">
      <formula>F70&lt;0</formula>
    </cfRule>
  </conditionalFormatting>
  <conditionalFormatting sqref="H70:H72">
    <cfRule type="expression" dxfId="1727" priority="13">
      <formula>H70&gt;0</formula>
    </cfRule>
    <cfRule type="expression" dxfId="1726" priority="14">
      <formula>H70&lt;0</formula>
    </cfRule>
  </conditionalFormatting>
  <conditionalFormatting sqref="F25:F26">
    <cfRule type="expression" dxfId="1725" priority="11">
      <formula>F25&gt;0</formula>
    </cfRule>
    <cfRule type="expression" dxfId="1724" priority="12">
      <formula>F25&lt;0</formula>
    </cfRule>
  </conditionalFormatting>
  <conditionalFormatting sqref="H25:H26">
    <cfRule type="expression" dxfId="1723" priority="9">
      <formula>H25&gt;0</formula>
    </cfRule>
    <cfRule type="expression" dxfId="1722" priority="10">
      <formula>H25&lt;0</formula>
    </cfRule>
  </conditionalFormatting>
  <conditionalFormatting sqref="F76">
    <cfRule type="expression" dxfId="1721" priority="7">
      <formula>F76&gt;0</formula>
    </cfRule>
    <cfRule type="expression" dxfId="1720" priority="8">
      <formula>F76&lt;0</formula>
    </cfRule>
  </conditionalFormatting>
  <conditionalFormatting sqref="H76">
    <cfRule type="expression" dxfId="1719" priority="5">
      <formula>H76&gt;0</formula>
    </cfRule>
    <cfRule type="expression" dxfId="1718" priority="6">
      <formula>H76&lt;0</formula>
    </cfRule>
  </conditionalFormatting>
  <conditionalFormatting sqref="F74:F75">
    <cfRule type="expression" dxfId="1717" priority="3">
      <formula>F74&gt;0</formula>
    </cfRule>
    <cfRule type="expression" dxfId="1716" priority="4">
      <formula>F74&lt;0</formula>
    </cfRule>
  </conditionalFormatting>
  <conditionalFormatting sqref="H74:H75">
    <cfRule type="expression" dxfId="1715" priority="1">
      <formula>H74&gt;0</formula>
    </cfRule>
    <cfRule type="expression" dxfId="17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0"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0"/>
      <c r="B12" s="401">
        <v>43383</v>
      </c>
      <c r="C12" s="7">
        <v>10</v>
      </c>
      <c r="D12" s="43">
        <v>173.28</v>
      </c>
      <c r="E12" s="43">
        <v>0</v>
      </c>
      <c r="F12" s="43">
        <f t="shared" si="0"/>
        <v>1732.8</v>
      </c>
      <c r="G12" s="401">
        <v>43430</v>
      </c>
      <c r="H12" s="78">
        <v>20</v>
      </c>
      <c r="I12" s="43">
        <v>162.84</v>
      </c>
      <c r="J12" s="43">
        <v>0.04</v>
      </c>
      <c r="K12" s="43">
        <f t="shared" si="1"/>
        <v>3256.76</v>
      </c>
    </row>
    <row r="13" spans="1:21" x14ac:dyDescent="0.25">
      <c r="A13" s="89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13" priority="59">
      <formula>F49&gt;0</formula>
    </cfRule>
    <cfRule type="expression" dxfId="1712" priority="60">
      <formula>F49&lt;0</formula>
    </cfRule>
  </conditionalFormatting>
  <conditionalFormatting sqref="Q7">
    <cfRule type="expression" dxfId="1711" priority="57">
      <formula>Q7&gt;0</formula>
    </cfRule>
    <cfRule type="expression" dxfId="1710" priority="58">
      <formula>Q7&lt;0</formula>
    </cfRule>
  </conditionalFormatting>
  <conditionalFormatting sqref="Q8">
    <cfRule type="expression" dxfId="1709" priority="55">
      <formula>Q8&gt;0</formula>
    </cfRule>
    <cfRule type="expression" dxfId="1708" priority="56">
      <formula>Q8&lt;0</formula>
    </cfRule>
  </conditionalFormatting>
  <conditionalFormatting sqref="F34:F46">
    <cfRule type="expression" dxfId="1707" priority="53">
      <formula>F34&gt;0</formula>
    </cfRule>
    <cfRule type="expression" dxfId="1706" priority="54">
      <formula>F34&lt;0</formula>
    </cfRule>
  </conditionalFormatting>
  <conditionalFormatting sqref="H34:H46">
    <cfRule type="expression" dxfId="1705" priority="51">
      <formula>H34&gt;0</formula>
    </cfRule>
    <cfRule type="expression" dxfId="1704" priority="52">
      <formula>H34&lt;0</formula>
    </cfRule>
  </conditionalFormatting>
  <conditionalFormatting sqref="Q10">
    <cfRule type="expression" dxfId="1703" priority="49">
      <formula>Q10&gt;0</formula>
    </cfRule>
    <cfRule type="expression" dxfId="1702" priority="50">
      <formula>Q10&lt;0</formula>
    </cfRule>
  </conditionalFormatting>
  <conditionalFormatting sqref="J28:J41">
    <cfRule type="expression" dxfId="1701" priority="47">
      <formula>J28&gt;0</formula>
    </cfRule>
    <cfRule type="expression" dxfId="1700" priority="48">
      <formula>J28&lt;0</formula>
    </cfRule>
  </conditionalFormatting>
  <conditionalFormatting sqref="K28:K41">
    <cfRule type="expression" dxfId="1699" priority="45">
      <formula>K28&gt;0</formula>
    </cfRule>
    <cfRule type="expression" dxfId="1698" priority="46">
      <formula>K28&lt;0</formula>
    </cfRule>
  </conditionalFormatting>
  <conditionalFormatting sqref="L28:L41">
    <cfRule type="expression" dxfId="1697" priority="43">
      <formula>L28&gt;0</formula>
    </cfRule>
    <cfRule type="expression" dxfId="1696" priority="44">
      <formula>L28&lt;0</formula>
    </cfRule>
  </conditionalFormatting>
  <conditionalFormatting sqref="F94:F115">
    <cfRule type="expression" dxfId="1695" priority="41">
      <formula>F94&gt;0</formula>
    </cfRule>
    <cfRule type="expression" dxfId="1694" priority="42">
      <formula>F94&lt;0</formula>
    </cfRule>
  </conditionalFormatting>
  <conditionalFormatting sqref="H94:H115">
    <cfRule type="expression" dxfId="1693" priority="39">
      <formula>H94&gt;0</formula>
    </cfRule>
    <cfRule type="expression" dxfId="1692" priority="40">
      <formula>H94&lt;0</formula>
    </cfRule>
  </conditionalFormatting>
  <conditionalFormatting sqref="J94:J107">
    <cfRule type="expression" dxfId="1691" priority="37">
      <formula>J94&gt;0</formula>
    </cfRule>
    <cfRule type="expression" dxfId="1690" priority="38">
      <formula>J94&lt;0</formula>
    </cfRule>
  </conditionalFormatting>
  <conditionalFormatting sqref="K94:K107">
    <cfRule type="expression" dxfId="1689" priority="35">
      <formula>K94&gt;0</formula>
    </cfRule>
    <cfRule type="expression" dxfId="1688" priority="36">
      <formula>K94&lt;0</formula>
    </cfRule>
  </conditionalFormatting>
  <conditionalFormatting sqref="L94:L107">
    <cfRule type="expression" dxfId="1687" priority="33">
      <formula>L94&gt;0</formula>
    </cfRule>
    <cfRule type="expression" dxfId="1686" priority="34">
      <formula>L94&lt;0</formula>
    </cfRule>
  </conditionalFormatting>
  <conditionalFormatting sqref="F28:F31">
    <cfRule type="expression" dxfId="1685" priority="31">
      <formula>F28&gt;0</formula>
    </cfRule>
    <cfRule type="expression" dxfId="1684" priority="32">
      <formula>F28&lt;0</formula>
    </cfRule>
  </conditionalFormatting>
  <conditionalFormatting sqref="H28:H31">
    <cfRule type="expression" dxfId="1683" priority="29">
      <formula>H28&gt;0</formula>
    </cfRule>
    <cfRule type="expression" dxfId="1682" priority="30">
      <formula>H28&lt;0</formula>
    </cfRule>
  </conditionalFormatting>
  <conditionalFormatting sqref="F32:F33">
    <cfRule type="expression" dxfId="1681" priority="25">
      <formula>F32&gt;0</formula>
    </cfRule>
    <cfRule type="expression" dxfId="1680" priority="26">
      <formula>F32&lt;0</formula>
    </cfRule>
  </conditionalFormatting>
  <conditionalFormatting sqref="H32:H33">
    <cfRule type="expression" dxfId="1679" priority="23">
      <formula>H32&gt;0</formula>
    </cfRule>
    <cfRule type="expression" dxfId="1678" priority="24">
      <formula>H32&lt;0</formula>
    </cfRule>
  </conditionalFormatting>
  <conditionalFormatting sqref="J48">
    <cfRule type="expression" dxfId="1677" priority="21">
      <formula>J48&gt;0</formula>
    </cfRule>
    <cfRule type="expression" dxfId="1676" priority="22">
      <formula>J48&lt;0</formula>
    </cfRule>
  </conditionalFormatting>
  <conditionalFormatting sqref="F47:F48">
    <cfRule type="expression" dxfId="1675" priority="19">
      <formula>F47&gt;0</formula>
    </cfRule>
    <cfRule type="expression" dxfId="1674" priority="20">
      <formula>F47&lt;0</formula>
    </cfRule>
  </conditionalFormatting>
  <conditionalFormatting sqref="H47:H48">
    <cfRule type="expression" dxfId="1673" priority="17">
      <formula>H47&gt;0</formula>
    </cfRule>
    <cfRule type="expression" dxfId="1672" priority="18">
      <formula>H47&lt;0</formula>
    </cfRule>
  </conditionalFormatting>
  <conditionalFormatting sqref="J49:J53">
    <cfRule type="expression" dxfId="1671" priority="15">
      <formula>J49&gt;0</formula>
    </cfRule>
    <cfRule type="expression" dxfId="1670" priority="16">
      <formula>J49&lt;0</formula>
    </cfRule>
  </conditionalFormatting>
  <conditionalFormatting sqref="J54:J62">
    <cfRule type="expression" dxfId="1669" priority="13">
      <formula>J54&gt;0</formula>
    </cfRule>
    <cfRule type="expression" dxfId="1668" priority="14">
      <formula>J54&lt;0</formula>
    </cfRule>
  </conditionalFormatting>
  <conditionalFormatting sqref="J63">
    <cfRule type="expression" dxfId="1667" priority="5">
      <formula>J63&gt;0</formula>
    </cfRule>
    <cfRule type="expression" dxfId="1666" priority="6">
      <formula>J63&lt;0</formula>
    </cfRule>
  </conditionalFormatting>
  <conditionalFormatting sqref="H64:H65 F64:F65">
    <cfRule type="expression" dxfId="1665" priority="3">
      <formula>F64&gt;0</formula>
    </cfRule>
    <cfRule type="expression" dxfId="1664" priority="4">
      <formula>F64&lt;0</formula>
    </cfRule>
  </conditionalFormatting>
  <conditionalFormatting sqref="J64">
    <cfRule type="expression" dxfId="1663" priority="1">
      <formula>J64&gt;0</formula>
    </cfRule>
    <cfRule type="expression" dxfId="16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6" t="s">
        <v>78</v>
      </c>
      <c r="P21" s="886"/>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61" priority="33">
      <formula>F7&gt;0</formula>
    </cfRule>
    <cfRule type="expression" dxfId="1660" priority="34">
      <formula>F7&lt;0</formula>
    </cfRule>
  </conditionalFormatting>
  <conditionalFormatting sqref="Q8">
    <cfRule type="expression" dxfId="1659" priority="31">
      <formula>Q8&gt;0</formula>
    </cfRule>
    <cfRule type="expression" dxfId="1658" priority="32">
      <formula>Q8&lt;0</formula>
    </cfRule>
  </conditionalFormatting>
  <conditionalFormatting sqref="F114:F135">
    <cfRule type="expression" dxfId="1657" priority="25">
      <formula>F114&gt;0</formula>
    </cfRule>
    <cfRule type="expression" dxfId="1656" priority="26">
      <formula>F114&lt;0</formula>
    </cfRule>
  </conditionalFormatting>
  <conditionalFormatting sqref="H114:H135">
    <cfRule type="expression" dxfId="1655" priority="23">
      <formula>H114&gt;0</formula>
    </cfRule>
    <cfRule type="expression" dxfId="1654" priority="24">
      <formula>H114&lt;0</formula>
    </cfRule>
  </conditionalFormatting>
  <conditionalFormatting sqref="Q10">
    <cfRule type="expression" dxfId="1653" priority="21">
      <formula>Q10&gt;0</formula>
    </cfRule>
    <cfRule type="expression" dxfId="1652" priority="22">
      <formula>Q10&lt;0</formula>
    </cfRule>
  </conditionalFormatting>
  <conditionalFormatting sqref="J31:J44">
    <cfRule type="expression" dxfId="1651" priority="19">
      <formula>J31&gt;0</formula>
    </cfRule>
    <cfRule type="expression" dxfId="1650" priority="20">
      <formula>J31&lt;0</formula>
    </cfRule>
  </conditionalFormatting>
  <conditionalFormatting sqref="K31:K44">
    <cfRule type="expression" dxfId="1649" priority="17">
      <formula>K31&gt;0</formula>
    </cfRule>
    <cfRule type="expression" dxfId="1648" priority="18">
      <formula>K31&lt;0</formula>
    </cfRule>
  </conditionalFormatting>
  <conditionalFormatting sqref="L31:L35 L37:L44">
    <cfRule type="expression" dxfId="1647" priority="15">
      <formula>L31&gt;0</formula>
    </cfRule>
    <cfRule type="expression" dxfId="1646" priority="16">
      <formula>L31&lt;0</formula>
    </cfRule>
  </conditionalFormatting>
  <conditionalFormatting sqref="M31:M44">
    <cfRule type="expression" dxfId="1645" priority="13">
      <formula>M31&gt;0</formula>
    </cfRule>
    <cfRule type="expression" dxfId="1644" priority="14">
      <formula>M31&lt;0</formula>
    </cfRule>
  </conditionalFormatting>
  <conditionalFormatting sqref="F82 H82">
    <cfRule type="expression" dxfId="1643" priority="9">
      <formula>F82&gt;0</formula>
    </cfRule>
    <cfRule type="expression" dxfId="1642" priority="10">
      <formula>F82&lt;0</formula>
    </cfRule>
  </conditionalFormatting>
  <conditionalFormatting sqref="F75:F81 H75:H81">
    <cfRule type="expression" dxfId="1641" priority="7">
      <formula>F75&gt;0</formula>
    </cfRule>
    <cfRule type="expression" dxfId="1640" priority="8">
      <formula>F75&lt;0</formula>
    </cfRule>
  </conditionalFormatting>
  <conditionalFormatting sqref="F71:F74 H71:H74">
    <cfRule type="expression" dxfId="1639" priority="5">
      <formula>F71&gt;0</formula>
    </cfRule>
    <cfRule type="expression" dxfId="1638" priority="6">
      <formula>F71&lt;0</formula>
    </cfRule>
  </conditionalFormatting>
  <conditionalFormatting sqref="F86 H84:H86">
    <cfRule type="expression" dxfId="1637" priority="3">
      <formula>F84&gt;0</formula>
    </cfRule>
    <cfRule type="expression" dxfId="1636" priority="4">
      <formula>F84&lt;0</formula>
    </cfRule>
  </conditionalFormatting>
  <conditionalFormatting sqref="J86">
    <cfRule type="expression" dxfId="1635" priority="1">
      <formula>J86&gt;0</formula>
    </cfRule>
    <cfRule type="expression" dxfId="163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6" t="s">
        <v>78</v>
      </c>
      <c r="P40" s="886"/>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33" priority="21">
      <formula>F47&gt;0</formula>
    </cfRule>
    <cfRule type="expression" dxfId="1632" priority="22">
      <formula>F47&lt;0</formula>
    </cfRule>
  </conditionalFormatting>
  <conditionalFormatting sqref="Q7">
    <cfRule type="expression" dxfId="1631" priority="19">
      <formula>Q7&gt;0</formula>
    </cfRule>
    <cfRule type="expression" dxfId="1630" priority="20">
      <formula>Q7&lt;0</formula>
    </cfRule>
  </conditionalFormatting>
  <conditionalFormatting sqref="Q8">
    <cfRule type="expression" dxfId="1629" priority="17">
      <formula>Q8&gt;0</formula>
    </cfRule>
    <cfRule type="expression" dxfId="1628" priority="18">
      <formula>Q8&lt;0</formula>
    </cfRule>
  </conditionalFormatting>
  <conditionalFormatting sqref="F25:F46">
    <cfRule type="expression" dxfId="1627" priority="15">
      <formula>F25&gt;0</formula>
    </cfRule>
    <cfRule type="expression" dxfId="1626" priority="16">
      <formula>F25&lt;0</formula>
    </cfRule>
  </conditionalFormatting>
  <conditionalFormatting sqref="H25:H46">
    <cfRule type="expression" dxfId="1625" priority="13">
      <formula>H25&gt;0</formula>
    </cfRule>
    <cfRule type="expression" dxfId="1624" priority="14">
      <formula>H25&lt;0</formula>
    </cfRule>
  </conditionalFormatting>
  <conditionalFormatting sqref="F89:F110">
    <cfRule type="expression" dxfId="1623" priority="11">
      <formula>F89&gt;0</formula>
    </cfRule>
    <cfRule type="expression" dxfId="1622" priority="12">
      <formula>F89&lt;0</formula>
    </cfRule>
  </conditionalFormatting>
  <conditionalFormatting sqref="H89:H110">
    <cfRule type="expression" dxfId="1621" priority="9">
      <formula>H89&gt;0</formula>
    </cfRule>
    <cfRule type="expression" dxfId="1620" priority="10">
      <formula>H89&lt;0</formula>
    </cfRule>
  </conditionalFormatting>
  <conditionalFormatting sqref="Q10">
    <cfRule type="expression" dxfId="1619" priority="7">
      <formula>Q10&gt;0</formula>
    </cfRule>
    <cfRule type="expression" dxfId="1618" priority="8">
      <formula>Q10&lt;0</formula>
    </cfRule>
  </conditionalFormatting>
  <conditionalFormatting sqref="J25:J38">
    <cfRule type="expression" dxfId="1617" priority="5">
      <formula>J25&gt;0</formula>
    </cfRule>
    <cfRule type="expression" dxfId="1616" priority="6">
      <formula>J25&lt;0</formula>
    </cfRule>
  </conditionalFormatting>
  <conditionalFormatting sqref="K25:K38">
    <cfRule type="expression" dxfId="1615" priority="3">
      <formula>K25&gt;0</formula>
    </cfRule>
    <cfRule type="expression" dxfId="1614" priority="4">
      <formula>K25&lt;0</formula>
    </cfRule>
  </conditionalFormatting>
  <conditionalFormatting sqref="L25:L38">
    <cfRule type="expression" dxfId="1613" priority="1">
      <formula>L25&gt;0</formula>
    </cfRule>
    <cfRule type="expression" dxfId="161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6" t="s">
        <v>78</v>
      </c>
      <c r="P16" s="886"/>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11" priority="43">
      <formula>F54&gt;0</formula>
    </cfRule>
    <cfRule type="expression" dxfId="1610" priority="44">
      <formula>F54&lt;0</formula>
    </cfRule>
  </conditionalFormatting>
  <conditionalFormatting sqref="Q7">
    <cfRule type="expression" dxfId="1609" priority="41">
      <formula>Q7&gt;0</formula>
    </cfRule>
    <cfRule type="expression" dxfId="1608" priority="42">
      <formula>Q7&lt;0</formula>
    </cfRule>
  </conditionalFormatting>
  <conditionalFormatting sqref="Q8">
    <cfRule type="expression" dxfId="1607" priority="39">
      <formula>Q8&gt;0</formula>
    </cfRule>
    <cfRule type="expression" dxfId="1606" priority="40">
      <formula>Q8&lt;0</formula>
    </cfRule>
  </conditionalFormatting>
  <conditionalFormatting sqref="F33:F36 F38:F53">
    <cfRule type="expression" dxfId="1605" priority="37">
      <formula>F33&gt;0</formula>
    </cfRule>
    <cfRule type="expression" dxfId="1604" priority="38">
      <formula>F33&lt;0</formula>
    </cfRule>
  </conditionalFormatting>
  <conditionalFormatting sqref="H33:H36 H38:H53">
    <cfRule type="expression" dxfId="1603" priority="35">
      <formula>H33&gt;0</formula>
    </cfRule>
    <cfRule type="expression" dxfId="1602" priority="36">
      <formula>H33&lt;0</formula>
    </cfRule>
  </conditionalFormatting>
  <conditionalFormatting sqref="Q10">
    <cfRule type="expression" dxfId="1601" priority="33">
      <formula>Q10&gt;0</formula>
    </cfRule>
    <cfRule type="expression" dxfId="1600" priority="34">
      <formula>Q10&lt;0</formula>
    </cfRule>
  </conditionalFormatting>
  <conditionalFormatting sqref="J25:J37">
    <cfRule type="expression" dxfId="1599" priority="31">
      <formula>J25&gt;0</formula>
    </cfRule>
    <cfRule type="expression" dxfId="1598" priority="32">
      <formula>J25&lt;0</formula>
    </cfRule>
  </conditionalFormatting>
  <conditionalFormatting sqref="K25:K38">
    <cfRule type="expression" dxfId="1597" priority="29">
      <formula>K25&gt;0</formula>
    </cfRule>
    <cfRule type="expression" dxfId="1596" priority="30">
      <formula>K25&lt;0</formula>
    </cfRule>
  </conditionalFormatting>
  <conditionalFormatting sqref="L25">
    <cfRule type="expression" dxfId="1595" priority="27">
      <formula>L25&gt;0</formula>
    </cfRule>
    <cfRule type="expression" dxfId="1594" priority="28">
      <formula>L25&lt;0</formula>
    </cfRule>
  </conditionalFormatting>
  <conditionalFormatting sqref="F89:F110">
    <cfRule type="expression" dxfId="1593" priority="25">
      <formula>F89&gt;0</formula>
    </cfRule>
    <cfRule type="expression" dxfId="1592" priority="26">
      <formula>F89&lt;0</formula>
    </cfRule>
  </conditionalFormatting>
  <conditionalFormatting sqref="H89:H110">
    <cfRule type="expression" dxfId="1591" priority="23">
      <formula>H89&gt;0</formula>
    </cfRule>
    <cfRule type="expression" dxfId="1590" priority="24">
      <formula>H89&lt;0</formula>
    </cfRule>
  </conditionalFormatting>
  <conditionalFormatting sqref="J89:J102">
    <cfRule type="expression" dxfId="1589" priority="21">
      <formula>J89&gt;0</formula>
    </cfRule>
    <cfRule type="expression" dxfId="1588" priority="22">
      <formula>J89&lt;0</formula>
    </cfRule>
  </conditionalFormatting>
  <conditionalFormatting sqref="K89:K102">
    <cfRule type="expression" dxfId="1587" priority="19">
      <formula>K89&gt;0</formula>
    </cfRule>
    <cfRule type="expression" dxfId="1586" priority="20">
      <formula>K89&lt;0</formula>
    </cfRule>
  </conditionalFormatting>
  <conditionalFormatting sqref="L89:L102">
    <cfRule type="expression" dxfId="1585" priority="17">
      <formula>L89&gt;0</formula>
    </cfRule>
    <cfRule type="expression" dxfId="1584" priority="18">
      <formula>L89&lt;0</formula>
    </cfRule>
  </conditionalFormatting>
  <conditionalFormatting sqref="F29:F32">
    <cfRule type="expression" dxfId="1583" priority="15">
      <formula>F29&gt;0</formula>
    </cfRule>
    <cfRule type="expression" dxfId="1582" priority="16">
      <formula>F29&lt;0</formula>
    </cfRule>
  </conditionalFormatting>
  <conditionalFormatting sqref="H29:H32">
    <cfRule type="expression" dxfId="1581" priority="13">
      <formula>H29&gt;0</formula>
    </cfRule>
    <cfRule type="expression" dxfId="1580" priority="14">
      <formula>H29&lt;0</formula>
    </cfRule>
  </conditionalFormatting>
  <conditionalFormatting sqref="F25:F28">
    <cfRule type="expression" dxfId="1579" priority="11">
      <formula>F25&gt;0</formula>
    </cfRule>
    <cfRule type="expression" dxfId="1578" priority="12">
      <formula>F25&lt;0</formula>
    </cfRule>
  </conditionalFormatting>
  <conditionalFormatting sqref="H25:H28">
    <cfRule type="expression" dxfId="1577" priority="9">
      <formula>H25&gt;0</formula>
    </cfRule>
    <cfRule type="expression" dxfId="1576" priority="10">
      <formula>H25&lt;0</formula>
    </cfRule>
  </conditionalFormatting>
  <conditionalFormatting sqref="F37">
    <cfRule type="expression" dxfId="1575" priority="7">
      <formula>F37&gt;0</formula>
    </cfRule>
    <cfRule type="expression" dxfId="1574" priority="8">
      <formula>F37&lt;0</formula>
    </cfRule>
  </conditionalFormatting>
  <conditionalFormatting sqref="H37">
    <cfRule type="expression" dxfId="1573" priority="5">
      <formula>H37&gt;0</formula>
    </cfRule>
    <cfRule type="expression" dxfId="1572" priority="6">
      <formula>H37&lt;0</formula>
    </cfRule>
  </conditionalFormatting>
  <conditionalFormatting sqref="J49">
    <cfRule type="expression" dxfId="1571" priority="3">
      <formula>J49&gt;0</formula>
    </cfRule>
    <cfRule type="expression" dxfId="1570" priority="4">
      <formula>J49&lt;0</formula>
    </cfRule>
  </conditionalFormatting>
  <conditionalFormatting sqref="J38:J48">
    <cfRule type="expression" dxfId="1569" priority="1">
      <formula>J38&gt;0</formula>
    </cfRule>
    <cfRule type="expression" dxfId="1568"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67" priority="49">
      <formula>F52&gt;0</formula>
    </cfRule>
    <cfRule type="expression" dxfId="1566" priority="50">
      <formula>F52&lt;0</formula>
    </cfRule>
  </conditionalFormatting>
  <conditionalFormatting sqref="Q7">
    <cfRule type="expression" dxfId="1565" priority="47">
      <formula>Q7&gt;0</formula>
    </cfRule>
    <cfRule type="expression" dxfId="1564" priority="48">
      <formula>Q7&lt;0</formula>
    </cfRule>
  </conditionalFormatting>
  <conditionalFormatting sqref="Q8">
    <cfRule type="expression" dxfId="1563" priority="45">
      <formula>Q8&gt;0</formula>
    </cfRule>
    <cfRule type="expression" dxfId="1562" priority="46">
      <formula>Q8&lt;0</formula>
    </cfRule>
  </conditionalFormatting>
  <conditionalFormatting sqref="F34:F41 F43:F51">
    <cfRule type="expression" dxfId="1561" priority="43">
      <formula>F34&gt;0</formula>
    </cfRule>
    <cfRule type="expression" dxfId="1560" priority="44">
      <formula>F34&lt;0</formula>
    </cfRule>
  </conditionalFormatting>
  <conditionalFormatting sqref="H34:H51">
    <cfRule type="expression" dxfId="1559" priority="41">
      <formula>H34&gt;0</formula>
    </cfRule>
    <cfRule type="expression" dxfId="1558" priority="42">
      <formula>H34&lt;0</formula>
    </cfRule>
  </conditionalFormatting>
  <conditionalFormatting sqref="Q10">
    <cfRule type="expression" dxfId="1557" priority="39">
      <formula>Q10&gt;0</formula>
    </cfRule>
    <cfRule type="expression" dxfId="1556" priority="40">
      <formula>Q10&lt;0</formula>
    </cfRule>
  </conditionalFormatting>
  <conditionalFormatting sqref="J25">
    <cfRule type="expression" dxfId="1555" priority="37">
      <formula>J25&gt;0</formula>
    </cfRule>
    <cfRule type="expression" dxfId="1554" priority="38">
      <formula>J25&lt;0</formula>
    </cfRule>
  </conditionalFormatting>
  <conditionalFormatting sqref="K25:K29 K31:K38">
    <cfRule type="expression" dxfId="1553" priority="35">
      <formula>K25&gt;0</formula>
    </cfRule>
    <cfRule type="expression" dxfId="1552" priority="36">
      <formula>K25&lt;0</formula>
    </cfRule>
  </conditionalFormatting>
  <conditionalFormatting sqref="L25:L38">
    <cfRule type="expression" dxfId="1551" priority="33">
      <formula>L25&gt;0</formula>
    </cfRule>
    <cfRule type="expression" dxfId="1550" priority="34">
      <formula>L25&lt;0</formula>
    </cfRule>
  </conditionalFormatting>
  <conditionalFormatting sqref="F89:F110">
    <cfRule type="expression" dxfId="1549" priority="31">
      <formula>F89&gt;0</formula>
    </cfRule>
    <cfRule type="expression" dxfId="1548" priority="32">
      <formula>F89&lt;0</formula>
    </cfRule>
  </conditionalFormatting>
  <conditionalFormatting sqref="H89:H110">
    <cfRule type="expression" dxfId="1547" priority="29">
      <formula>H89&gt;0</formula>
    </cfRule>
    <cfRule type="expression" dxfId="1546" priority="30">
      <formula>H89&lt;0</formula>
    </cfRule>
  </conditionalFormatting>
  <conditionalFormatting sqref="J89:J102">
    <cfRule type="expression" dxfId="1545" priority="27">
      <formula>J89&gt;0</formula>
    </cfRule>
    <cfRule type="expression" dxfId="1544" priority="28">
      <formula>J89&lt;0</formula>
    </cfRule>
  </conditionalFormatting>
  <conditionalFormatting sqref="K89:K102">
    <cfRule type="expression" dxfId="1543" priority="25">
      <formula>K89&gt;0</formula>
    </cfRule>
    <cfRule type="expression" dxfId="1542" priority="26">
      <formula>K89&lt;0</formula>
    </cfRule>
  </conditionalFormatting>
  <conditionalFormatting sqref="L89:L102">
    <cfRule type="expression" dxfId="1541" priority="23">
      <formula>L89&gt;0</formula>
    </cfRule>
    <cfRule type="expression" dxfId="1540" priority="24">
      <formula>L89&lt;0</formula>
    </cfRule>
  </conditionalFormatting>
  <conditionalFormatting sqref="F25:F27">
    <cfRule type="expression" dxfId="1539" priority="21">
      <formula>F25&gt;0</formula>
    </cfRule>
    <cfRule type="expression" dxfId="1538" priority="22">
      <formula>F25&lt;0</formula>
    </cfRule>
  </conditionalFormatting>
  <conditionalFormatting sqref="H25:H27">
    <cfRule type="expression" dxfId="1537" priority="19">
      <formula>H25&gt;0</formula>
    </cfRule>
    <cfRule type="expression" dxfId="1536" priority="20">
      <formula>H25&lt;0</formula>
    </cfRule>
  </conditionalFormatting>
  <conditionalFormatting sqref="F28:F33">
    <cfRule type="expression" dxfId="1535" priority="17">
      <formula>F28&gt;0</formula>
    </cfRule>
    <cfRule type="expression" dxfId="1534" priority="18">
      <formula>F28&lt;0</formula>
    </cfRule>
  </conditionalFormatting>
  <conditionalFormatting sqref="H28:H33">
    <cfRule type="expression" dxfId="1533" priority="15">
      <formula>H28&gt;0</formula>
    </cfRule>
    <cfRule type="expression" dxfId="1532" priority="16">
      <formula>H28&lt;0</formula>
    </cfRule>
  </conditionalFormatting>
  <conditionalFormatting sqref="F42">
    <cfRule type="expression" dxfId="1531" priority="13">
      <formula>F42&gt;0</formula>
    </cfRule>
    <cfRule type="expression" dxfId="1530" priority="14">
      <formula>F42&lt;0</formula>
    </cfRule>
  </conditionalFormatting>
  <conditionalFormatting sqref="J48">
    <cfRule type="expression" dxfId="1529" priority="11">
      <formula>J48&gt;0</formula>
    </cfRule>
    <cfRule type="expression" dxfId="1528" priority="12">
      <formula>J48&lt;0</formula>
    </cfRule>
  </conditionalFormatting>
  <conditionalFormatting sqref="J34:J41 J43:J47">
    <cfRule type="expression" dxfId="1527" priority="9">
      <formula>J34&gt;0</formula>
    </cfRule>
    <cfRule type="expression" dxfId="1526" priority="10">
      <formula>J34&lt;0</formula>
    </cfRule>
  </conditionalFormatting>
  <conditionalFormatting sqref="J26:J27">
    <cfRule type="expression" dxfId="1525" priority="7">
      <formula>J26&gt;0</formula>
    </cfRule>
    <cfRule type="expression" dxfId="1524" priority="8">
      <formula>J26&lt;0</formula>
    </cfRule>
  </conditionalFormatting>
  <conditionalFormatting sqref="J28:J33">
    <cfRule type="expression" dxfId="1523" priority="5">
      <formula>J28&gt;0</formula>
    </cfRule>
    <cfRule type="expression" dxfId="1522" priority="6">
      <formula>J28&lt;0</formula>
    </cfRule>
  </conditionalFormatting>
  <conditionalFormatting sqref="J42">
    <cfRule type="expression" dxfId="1521" priority="3">
      <formula>J42&gt;0</formula>
    </cfRule>
    <cfRule type="expression" dxfId="1520" priority="4">
      <formula>J42&lt;0</formula>
    </cfRule>
  </conditionalFormatting>
  <conditionalFormatting sqref="J49">
    <cfRule type="expression" dxfId="1519" priority="1">
      <formula>J49&gt;0</formula>
    </cfRule>
    <cfRule type="expression" dxfId="1518"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30.27</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21189</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-13830.470000000001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-13830.470000000001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-0.39493658813225901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8.2590023125206483E-2</v>
      </c>
      <c r="R11">
        <f>0.625</f>
        <v>0.625</v>
      </c>
    </row>
    <row r="12" spans="1:21" x14ac:dyDescent="0.25">
      <c r="H12" s="68"/>
      <c r="O12" s="11" t="s">
        <v>984</v>
      </c>
      <c r="Q12" s="19" t="s">
        <v>1382</v>
      </c>
      <c r="T12" s="688">
        <v>43315</v>
      </c>
      <c r="U12" t="s">
        <v>1199</v>
      </c>
    </row>
    <row r="13" spans="1:21" x14ac:dyDescent="0.25">
      <c r="H13" s="68"/>
      <c r="O13" s="11" t="s">
        <v>947</v>
      </c>
      <c r="Q13" s="2">
        <f>Q4/2.81</f>
        <v>10.772241992882561</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86" t="s">
        <v>78</v>
      </c>
      <c r="P21" s="886"/>
    </row>
    <row r="22" spans="1:16" ht="15.75" thickTop="1" x14ac:dyDescent="0.25">
      <c r="O22" s="79">
        <v>1.1000000000000001</v>
      </c>
      <c r="P22" s="79">
        <f>O22*$Q$4</f>
        <v>33.297000000000004</v>
      </c>
    </row>
    <row r="23" spans="1:16" x14ac:dyDescent="0.25">
      <c r="O23" s="79">
        <v>1.0900000000000001</v>
      </c>
      <c r="P23" s="79">
        <f t="shared" ref="P23:P42" si="1">O23*$Q$4</f>
        <v>32.994300000000003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32.691600000000001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32.3889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32.086199999999998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31.7835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31.480800000000002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31.178100000000001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30.875399999999999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30.572700000000001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30.27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29.967299999999998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29.6646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29.361899999999999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29.059199999999997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28.756499999999999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28.453799999999998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28.1511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27.848400000000002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27.5457</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27.242999999999999</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3" si="11">C68*(E68-D68)</f>
        <v>-12781.999999999998</v>
      </c>
      <c r="G68" s="39">
        <f t="shared" ref="G68:G73" si="12">D68*C68</f>
        <v>35707</v>
      </c>
      <c r="H68" s="177">
        <f t="shared" ref="H68:H73"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c r="C74" s="10"/>
      <c r="D74" s="39"/>
      <c r="E74" s="39"/>
      <c r="F74" s="39"/>
      <c r="G74" s="39"/>
      <c r="H74" s="177"/>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17" priority="47">
      <formula>F25&gt;0</formula>
    </cfRule>
    <cfRule type="expression" dxfId="1516" priority="48">
      <formula>F25&lt;0</formula>
    </cfRule>
  </conditionalFormatting>
  <conditionalFormatting sqref="Q7">
    <cfRule type="expression" dxfId="1515" priority="45">
      <formula>Q7&gt;0</formula>
    </cfRule>
    <cfRule type="expression" dxfId="1514" priority="46">
      <formula>Q7&lt;0</formula>
    </cfRule>
  </conditionalFormatting>
  <conditionalFormatting sqref="Q8">
    <cfRule type="expression" dxfId="1513" priority="43">
      <formula>Q8&gt;0</formula>
    </cfRule>
    <cfRule type="expression" dxfId="1512" priority="44">
      <formula>Q8&lt;0</formula>
    </cfRule>
  </conditionalFormatting>
  <conditionalFormatting sqref="Q10">
    <cfRule type="expression" dxfId="1511" priority="37">
      <formula>Q10&gt;0</formula>
    </cfRule>
    <cfRule type="expression" dxfId="1510" priority="38">
      <formula>Q10&lt;0</formula>
    </cfRule>
  </conditionalFormatting>
  <conditionalFormatting sqref="L25:L32">
    <cfRule type="expression" dxfId="1509" priority="31">
      <formula>L25&gt;0</formula>
    </cfRule>
    <cfRule type="expression" dxfId="1508" priority="32">
      <formula>L25&lt;0</formula>
    </cfRule>
  </conditionalFormatting>
  <conditionalFormatting sqref="F104:F125">
    <cfRule type="expression" dxfId="1507" priority="29">
      <formula>F104&gt;0</formula>
    </cfRule>
    <cfRule type="expression" dxfId="1506" priority="30">
      <formula>F104&lt;0</formula>
    </cfRule>
  </conditionalFormatting>
  <conditionalFormatting sqref="H104:H125">
    <cfRule type="expression" dxfId="1505" priority="27">
      <formula>H104&gt;0</formula>
    </cfRule>
    <cfRule type="expression" dxfId="1504" priority="28">
      <formula>H104&lt;0</formula>
    </cfRule>
  </conditionalFormatting>
  <conditionalFormatting sqref="J104:J117">
    <cfRule type="expression" dxfId="1503" priority="25">
      <formula>J104&gt;0</formula>
    </cfRule>
    <cfRule type="expression" dxfId="1502" priority="26">
      <formula>J104&lt;0</formula>
    </cfRule>
  </conditionalFormatting>
  <conditionalFormatting sqref="K104:K117">
    <cfRule type="expression" dxfId="1501" priority="23">
      <formula>K104&gt;0</formula>
    </cfRule>
    <cfRule type="expression" dxfId="1500" priority="24">
      <formula>K104&lt;0</formula>
    </cfRule>
  </conditionalFormatting>
  <conditionalFormatting sqref="L104:L117">
    <cfRule type="expression" dxfId="1499" priority="21">
      <formula>L104&gt;0</formula>
    </cfRule>
    <cfRule type="expression" dxfId="1498" priority="22">
      <formula>L104&lt;0</formula>
    </cfRule>
  </conditionalFormatting>
  <conditionalFormatting sqref="F25:F29">
    <cfRule type="expression" dxfId="1497" priority="19">
      <formula>F25&gt;0</formula>
    </cfRule>
    <cfRule type="expression" dxfId="1496" priority="20">
      <formula>F25&lt;0</formula>
    </cfRule>
  </conditionalFormatting>
  <conditionalFormatting sqref="H25:H29">
    <cfRule type="expression" dxfId="1495" priority="17">
      <formula>H25&gt;0</formula>
    </cfRule>
    <cfRule type="expression" dxfId="1494" priority="18">
      <formula>H25&lt;0</formula>
    </cfRule>
  </conditionalFormatting>
  <conditionalFormatting sqref="F35:F38">
    <cfRule type="expression" dxfId="1493" priority="15">
      <formula>F35&gt;0</formula>
    </cfRule>
    <cfRule type="expression" dxfId="1492" priority="16">
      <formula>F35&lt;0</formula>
    </cfRule>
  </conditionalFormatting>
  <conditionalFormatting sqref="H35:H38">
    <cfRule type="expression" dxfId="1491" priority="13">
      <formula>H35&gt;0</formula>
    </cfRule>
    <cfRule type="expression" dxfId="1490" priority="14">
      <formula>H35&lt;0</formula>
    </cfRule>
  </conditionalFormatting>
  <conditionalFormatting sqref="H61:H64 F61:F64">
    <cfRule type="expression" dxfId="1489" priority="11">
      <formula>F61&gt;0</formula>
    </cfRule>
    <cfRule type="expression" dxfId="1488" priority="12">
      <formula>F61&lt;0</formula>
    </cfRule>
  </conditionalFormatting>
  <conditionalFormatting sqref="H70 F70">
    <cfRule type="expression" dxfId="1487" priority="9">
      <formula>F70&gt;0</formula>
    </cfRule>
    <cfRule type="expression" dxfId="1486" priority="10">
      <formula>F70&lt;0</formula>
    </cfRule>
  </conditionalFormatting>
  <conditionalFormatting sqref="H67:H69 F67:F69">
    <cfRule type="expression" dxfId="1485" priority="7">
      <formula>F67&gt;0</formula>
    </cfRule>
    <cfRule type="expression" dxfId="1484" priority="8">
      <formula>F67&lt;0</formula>
    </cfRule>
  </conditionalFormatting>
  <conditionalFormatting sqref="H65:H66 F65:F66">
    <cfRule type="expression" dxfId="1483" priority="5">
      <formula>F65&gt;0</formula>
    </cfRule>
    <cfRule type="expression" dxfId="1482" priority="6">
      <formula>F65&lt;0</formula>
    </cfRule>
  </conditionalFormatting>
  <conditionalFormatting sqref="F74:F76 H74:H76">
    <cfRule type="expression" dxfId="1481" priority="1">
      <formula>F74&gt;0</formula>
    </cfRule>
    <cfRule type="expression" dxfId="1480"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6" t="s">
        <v>78</v>
      </c>
      <c r="P16" s="886"/>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79" priority="39">
      <formula>F47&gt;0</formula>
    </cfRule>
    <cfRule type="expression" dxfId="1478" priority="40">
      <formula>F47&lt;0</formula>
    </cfRule>
  </conditionalFormatting>
  <conditionalFormatting sqref="Q7">
    <cfRule type="expression" dxfId="1477" priority="37">
      <formula>Q7&gt;0</formula>
    </cfRule>
    <cfRule type="expression" dxfId="1476" priority="38">
      <formula>Q7&lt;0</formula>
    </cfRule>
  </conditionalFormatting>
  <conditionalFormatting sqref="Q8">
    <cfRule type="expression" dxfId="1475" priority="35">
      <formula>Q8&gt;0</formula>
    </cfRule>
    <cfRule type="expression" dxfId="1474" priority="36">
      <formula>Q8&lt;0</formula>
    </cfRule>
  </conditionalFormatting>
  <conditionalFormatting sqref="F32:F38 F41:F46">
    <cfRule type="expression" dxfId="1473" priority="33">
      <formula>F32&gt;0</formula>
    </cfRule>
    <cfRule type="expression" dxfId="1472" priority="34">
      <formula>F32&lt;0</formula>
    </cfRule>
  </conditionalFormatting>
  <conditionalFormatting sqref="H32:H38 H41:H46">
    <cfRule type="expression" dxfId="1471" priority="31">
      <formula>H32&gt;0</formula>
    </cfRule>
    <cfRule type="expression" dxfId="1470" priority="32">
      <formula>H32&lt;0</formula>
    </cfRule>
  </conditionalFormatting>
  <conditionalFormatting sqref="Q10">
    <cfRule type="expression" dxfId="1469" priority="29">
      <formula>Q10&gt;0</formula>
    </cfRule>
    <cfRule type="expression" dxfId="1468" priority="30">
      <formula>Q10&lt;0</formula>
    </cfRule>
  </conditionalFormatting>
  <conditionalFormatting sqref="J25:J41">
    <cfRule type="expression" dxfId="1467" priority="27">
      <formula>J25&gt;0</formula>
    </cfRule>
    <cfRule type="expression" dxfId="1466" priority="28">
      <formula>J25&lt;0</formula>
    </cfRule>
  </conditionalFormatting>
  <conditionalFormatting sqref="K25:K38">
    <cfRule type="expression" dxfId="1465" priority="25">
      <formula>K25&gt;0</formula>
    </cfRule>
    <cfRule type="expression" dxfId="1464" priority="26">
      <formula>K25&lt;0</formula>
    </cfRule>
  </conditionalFormatting>
  <conditionalFormatting sqref="L25:L38">
    <cfRule type="expression" dxfId="1463" priority="23">
      <formula>L25&gt;0</formula>
    </cfRule>
    <cfRule type="expression" dxfId="1462" priority="24">
      <formula>L25&lt;0</formula>
    </cfRule>
  </conditionalFormatting>
  <conditionalFormatting sqref="F89:F110">
    <cfRule type="expression" dxfId="1461" priority="21">
      <formula>F89&gt;0</formula>
    </cfRule>
    <cfRule type="expression" dxfId="1460" priority="22">
      <formula>F89&lt;0</formula>
    </cfRule>
  </conditionalFormatting>
  <conditionalFormatting sqref="H89:H110">
    <cfRule type="expression" dxfId="1459" priority="19">
      <formula>H89&gt;0</formula>
    </cfRule>
    <cfRule type="expression" dxfId="1458" priority="20">
      <formula>H89&lt;0</formula>
    </cfRule>
  </conditionalFormatting>
  <conditionalFormatting sqref="J89:J102">
    <cfRule type="expression" dxfId="1457" priority="17">
      <formula>J89&gt;0</formula>
    </cfRule>
    <cfRule type="expression" dxfId="1456" priority="18">
      <formula>J89&lt;0</formula>
    </cfRule>
  </conditionalFormatting>
  <conditionalFormatting sqref="K89:K102">
    <cfRule type="expression" dxfId="1455" priority="15">
      <formula>K89&gt;0</formula>
    </cfRule>
    <cfRule type="expression" dxfId="1454" priority="16">
      <formula>K89&lt;0</formula>
    </cfRule>
  </conditionalFormatting>
  <conditionalFormatting sqref="L89:L102">
    <cfRule type="expression" dxfId="1453" priority="13">
      <formula>L89&gt;0</formula>
    </cfRule>
    <cfRule type="expression" dxfId="1452" priority="14">
      <formula>L89&lt;0</formula>
    </cfRule>
  </conditionalFormatting>
  <conditionalFormatting sqref="F25:F28">
    <cfRule type="expression" dxfId="1451" priority="11">
      <formula>F25&gt;0</formula>
    </cfRule>
    <cfRule type="expression" dxfId="1450" priority="12">
      <formula>F25&lt;0</formula>
    </cfRule>
  </conditionalFormatting>
  <conditionalFormatting sqref="H25:H28">
    <cfRule type="expression" dxfId="1449" priority="9">
      <formula>H25&gt;0</formula>
    </cfRule>
    <cfRule type="expression" dxfId="1448" priority="10">
      <formula>H25&lt;0</formula>
    </cfRule>
  </conditionalFormatting>
  <conditionalFormatting sqref="F29:F31">
    <cfRule type="expression" dxfId="1447" priority="7">
      <formula>F29&gt;0</formula>
    </cfRule>
    <cfRule type="expression" dxfId="1446" priority="8">
      <formula>F29&lt;0</formula>
    </cfRule>
  </conditionalFormatting>
  <conditionalFormatting sqref="H29:H31">
    <cfRule type="expression" dxfId="1445" priority="5">
      <formula>H29&gt;0</formula>
    </cfRule>
    <cfRule type="expression" dxfId="1444" priority="6">
      <formula>H29&lt;0</formula>
    </cfRule>
  </conditionalFormatting>
  <conditionalFormatting sqref="F39:F40">
    <cfRule type="expression" dxfId="1443" priority="3">
      <formula>F39&gt;0</formula>
    </cfRule>
    <cfRule type="expression" dxfId="1442" priority="4">
      <formula>F39&lt;0</formula>
    </cfRule>
  </conditionalFormatting>
  <conditionalFormatting sqref="H39:H40">
    <cfRule type="expression" dxfId="1441" priority="1">
      <formula>H39&gt;0</formula>
    </cfRule>
    <cfRule type="expression" dxfId="1440"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134.5</v>
      </c>
      <c r="R4" s="420">
        <v>-3.8699999999999998E-2</v>
      </c>
      <c r="T4" s="688">
        <v>43193</v>
      </c>
      <c r="U4" s="30" t="s">
        <v>944</v>
      </c>
    </row>
    <row r="5" spans="1:21" x14ac:dyDescent="0.25">
      <c r="B5" s="70"/>
      <c r="C5" s="4"/>
      <c r="D5" s="3"/>
      <c r="E5" s="3"/>
      <c r="F5" s="3"/>
      <c r="G5" s="70"/>
      <c r="H5" s="159"/>
      <c r="I5" s="3"/>
      <c r="J5" s="3"/>
      <c r="K5" s="3"/>
      <c r="L5" s="70"/>
      <c r="M5" s="3"/>
      <c r="O5" s="11" t="s">
        <v>67</v>
      </c>
      <c r="Q5" s="3">
        <f>Q4*Q2</f>
        <v>4035</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2828.2999999999824</v>
      </c>
      <c r="R7">
        <v>10</v>
      </c>
      <c r="T7" s="1">
        <v>43221</v>
      </c>
      <c r="U7" s="736" t="s">
        <v>1013</v>
      </c>
    </row>
    <row r="8" spans="1:21" x14ac:dyDescent="0.25">
      <c r="B8" s="70"/>
      <c r="C8" s="4"/>
      <c r="D8" s="3"/>
      <c r="E8" s="3"/>
      <c r="F8" s="3"/>
      <c r="G8" s="70"/>
      <c r="H8" s="159"/>
      <c r="I8" s="3"/>
      <c r="J8" s="3"/>
      <c r="K8" s="3"/>
      <c r="L8" s="4"/>
      <c r="M8" s="4"/>
      <c r="O8" s="11" t="s">
        <v>179</v>
      </c>
      <c r="P8" s="33"/>
      <c r="Q8" s="2">
        <f>K29+M29-F29+Q2*Q4</f>
        <v>426.59999999999991</v>
      </c>
      <c r="U8" t="s">
        <v>1014</v>
      </c>
    </row>
    <row r="9" spans="1:21" x14ac:dyDescent="0.25">
      <c r="B9" s="70"/>
      <c r="C9" s="4"/>
      <c r="D9" s="3"/>
      <c r="E9" s="3"/>
      <c r="F9" s="3"/>
      <c r="G9" s="70"/>
      <c r="H9" s="159"/>
      <c r="I9" s="3"/>
      <c r="J9" s="3"/>
      <c r="K9" s="3"/>
      <c r="L9" s="4"/>
      <c r="M9" s="4"/>
      <c r="O9" s="11" t="s">
        <v>204</v>
      </c>
      <c r="Q9" s="132">
        <f>IF(Q2=0, 0, Q8/Q6)</f>
        <v>0.11822414366478215</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3.8661710037174724E-3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15.60324825986079</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147.95000000000002</v>
      </c>
    </row>
    <row r="20" spans="1:21" x14ac:dyDescent="0.25">
      <c r="B20" s="70"/>
      <c r="C20" s="4"/>
      <c r="D20" s="3"/>
      <c r="E20" s="3"/>
      <c r="F20" s="3"/>
      <c r="G20" s="70"/>
      <c r="H20" s="159"/>
      <c r="I20" s="3"/>
      <c r="J20" s="3"/>
      <c r="K20" s="3"/>
      <c r="L20" s="4"/>
      <c r="M20" s="4"/>
      <c r="O20" s="79">
        <v>1.0900000000000001</v>
      </c>
      <c r="P20" s="79">
        <f t="shared" ref="P20:P39" si="2">O20*$Q$4</f>
        <v>146.60500000000002</v>
      </c>
      <c r="T20" s="1">
        <v>43279</v>
      </c>
      <c r="U20" t="s">
        <v>1116</v>
      </c>
    </row>
    <row r="21" spans="1:21" x14ac:dyDescent="0.25">
      <c r="B21" s="70"/>
      <c r="C21" s="4"/>
      <c r="D21" s="3"/>
      <c r="E21" s="3"/>
      <c r="F21" s="3"/>
      <c r="G21" s="4"/>
      <c r="H21" s="4"/>
      <c r="I21" s="3"/>
      <c r="J21" s="3"/>
      <c r="K21" s="3"/>
      <c r="L21" s="4"/>
      <c r="M21" s="4"/>
      <c r="O21" s="79">
        <v>1.08</v>
      </c>
      <c r="P21" s="79">
        <f t="shared" si="2"/>
        <v>145.26000000000002</v>
      </c>
    </row>
    <row r="22" spans="1:21" x14ac:dyDescent="0.25">
      <c r="B22" s="70"/>
      <c r="C22" s="4"/>
      <c r="D22" s="3"/>
      <c r="E22" s="3"/>
      <c r="F22" s="3"/>
      <c r="G22" s="4"/>
      <c r="H22" s="4"/>
      <c r="I22" s="3"/>
      <c r="J22" s="3"/>
      <c r="K22" s="3"/>
      <c r="L22" s="4"/>
      <c r="M22" s="4"/>
      <c r="O22" s="79">
        <v>1.07</v>
      </c>
      <c r="P22" s="79">
        <f t="shared" si="2"/>
        <v>143.91500000000002</v>
      </c>
    </row>
    <row r="23" spans="1:21" x14ac:dyDescent="0.25">
      <c r="B23" s="70"/>
      <c r="C23" s="4"/>
      <c r="D23" s="3"/>
      <c r="E23" s="3"/>
      <c r="F23" s="3"/>
      <c r="G23" s="4"/>
      <c r="H23" s="4"/>
      <c r="I23" s="3"/>
      <c r="J23" s="3"/>
      <c r="K23" s="3"/>
      <c r="L23" s="4"/>
      <c r="M23" s="4"/>
      <c r="O23" s="79">
        <v>1.06</v>
      </c>
      <c r="P23" s="79">
        <f t="shared" si="2"/>
        <v>142.57</v>
      </c>
    </row>
    <row r="24" spans="1:21" x14ac:dyDescent="0.25">
      <c r="B24" s="70"/>
      <c r="C24" s="4"/>
      <c r="D24" s="3"/>
      <c r="E24" s="3"/>
      <c r="F24" s="3"/>
      <c r="G24" s="4"/>
      <c r="H24" s="4"/>
      <c r="I24" s="3"/>
      <c r="J24" s="3"/>
      <c r="K24" s="3"/>
      <c r="L24" s="4"/>
      <c r="M24" s="4"/>
      <c r="O24" s="79">
        <v>1.05</v>
      </c>
      <c r="P24" s="79">
        <f t="shared" si="2"/>
        <v>141.22499999999999</v>
      </c>
    </row>
    <row r="25" spans="1:21" x14ac:dyDescent="0.25">
      <c r="O25" s="79">
        <v>1.04</v>
      </c>
      <c r="P25" s="79">
        <f t="shared" si="2"/>
        <v>139.88</v>
      </c>
      <c r="T25" s="154">
        <v>43305</v>
      </c>
      <c r="U25" t="s">
        <v>1147</v>
      </c>
    </row>
    <row r="26" spans="1:21" x14ac:dyDescent="0.25">
      <c r="O26" s="79">
        <v>1.03</v>
      </c>
      <c r="P26" s="79">
        <f t="shared" si="2"/>
        <v>138.535</v>
      </c>
      <c r="T26" s="65"/>
    </row>
    <row r="27" spans="1:21" x14ac:dyDescent="0.25">
      <c r="O27" s="79">
        <v>1.02</v>
      </c>
      <c r="P27" s="79">
        <f t="shared" si="2"/>
        <v>137.19</v>
      </c>
      <c r="T27" s="154">
        <v>43313</v>
      </c>
      <c r="U27" t="s">
        <v>1146</v>
      </c>
    </row>
    <row r="28" spans="1:21" x14ac:dyDescent="0.25">
      <c r="O28" s="79">
        <v>1.01</v>
      </c>
      <c r="P28" s="79">
        <f t="shared" si="2"/>
        <v>135.845</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134.5</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133.155</v>
      </c>
    </row>
    <row r="31" spans="1:21" x14ac:dyDescent="0.25">
      <c r="O31" s="79">
        <v>0.98</v>
      </c>
      <c r="P31" s="79">
        <f t="shared" si="2"/>
        <v>131.81</v>
      </c>
      <c r="T31" s="1">
        <v>43474</v>
      </c>
      <c r="U31" t="s">
        <v>1349</v>
      </c>
    </row>
    <row r="32" spans="1:21" x14ac:dyDescent="0.25">
      <c r="O32" s="79">
        <v>0.97</v>
      </c>
      <c r="P32" s="79">
        <f t="shared" si="2"/>
        <v>130.465</v>
      </c>
    </row>
    <row r="33" spans="1:17" x14ac:dyDescent="0.25">
      <c r="O33" s="79">
        <v>0.96</v>
      </c>
      <c r="P33" s="79">
        <f t="shared" si="2"/>
        <v>129.12</v>
      </c>
    </row>
    <row r="34" spans="1:17" x14ac:dyDescent="0.25">
      <c r="O34" s="79">
        <v>0.95</v>
      </c>
      <c r="P34" s="79">
        <f t="shared" si="2"/>
        <v>127.77499999999999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126.42999999999999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125.08500000000001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123.74000000000001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122.39500000000001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121.05</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39" priority="97">
      <formula>F7&gt;0</formula>
    </cfRule>
    <cfRule type="expression" dxfId="1438" priority="98">
      <formula>F7&lt;0</formula>
    </cfRule>
  </conditionalFormatting>
  <conditionalFormatting sqref="Q8">
    <cfRule type="expression" dxfId="1437" priority="95">
      <formula>Q8&gt;0</formula>
    </cfRule>
    <cfRule type="expression" dxfId="1436" priority="96">
      <formula>Q8&lt;0</formula>
    </cfRule>
  </conditionalFormatting>
  <conditionalFormatting sqref="F45:F65">
    <cfRule type="expression" dxfId="1435" priority="93">
      <formula>F45&gt;0</formula>
    </cfRule>
    <cfRule type="expression" dxfId="1434" priority="94">
      <formula>F45&lt;0</formula>
    </cfRule>
  </conditionalFormatting>
  <conditionalFormatting sqref="H45:H65">
    <cfRule type="expression" dxfId="1433" priority="91">
      <formula>H45&gt;0</formula>
    </cfRule>
    <cfRule type="expression" dxfId="1432" priority="92">
      <formula>H45&lt;0</formula>
    </cfRule>
  </conditionalFormatting>
  <conditionalFormatting sqref="Q10">
    <cfRule type="expression" dxfId="1431" priority="89">
      <formula>Q10&gt;0</formula>
    </cfRule>
    <cfRule type="expression" dxfId="1430" priority="90">
      <formula>Q10&lt;0</formula>
    </cfRule>
  </conditionalFormatting>
  <conditionalFormatting sqref="K36:K46 K48:K49">
    <cfRule type="expression" dxfId="1429" priority="85">
      <formula>K36&gt;0</formula>
    </cfRule>
    <cfRule type="expression" dxfId="1428" priority="86">
      <formula>K36&lt;0</formula>
    </cfRule>
  </conditionalFormatting>
  <conditionalFormatting sqref="L36">
    <cfRule type="expression" dxfId="1427" priority="83">
      <formula>L36&gt;0</formula>
    </cfRule>
    <cfRule type="expression" dxfId="1426" priority="84">
      <formula>L36&lt;0</formula>
    </cfRule>
  </conditionalFormatting>
  <conditionalFormatting sqref="F139:F153">
    <cfRule type="expression" dxfId="1425" priority="81">
      <formula>F139&gt;0</formula>
    </cfRule>
    <cfRule type="expression" dxfId="1424" priority="82">
      <formula>F139&lt;0</formula>
    </cfRule>
  </conditionalFormatting>
  <conditionalFormatting sqref="H139:H153">
    <cfRule type="expression" dxfId="1423" priority="79">
      <formula>H139&gt;0</formula>
    </cfRule>
    <cfRule type="expression" dxfId="1422" priority="80">
      <formula>H139&lt;0</formula>
    </cfRule>
  </conditionalFormatting>
  <conditionalFormatting sqref="J139:J145">
    <cfRule type="expression" dxfId="1421" priority="77">
      <formula>J139&gt;0</formula>
    </cfRule>
    <cfRule type="expression" dxfId="1420" priority="78">
      <formula>J139&lt;0</formula>
    </cfRule>
  </conditionalFormatting>
  <conditionalFormatting sqref="K139:K145">
    <cfRule type="expression" dxfId="1419" priority="75">
      <formula>K139&gt;0</formula>
    </cfRule>
    <cfRule type="expression" dxfId="1418" priority="76">
      <formula>K139&lt;0</formula>
    </cfRule>
  </conditionalFormatting>
  <conditionalFormatting sqref="L139:L145">
    <cfRule type="expression" dxfId="1417" priority="73">
      <formula>L139&gt;0</formula>
    </cfRule>
    <cfRule type="expression" dxfId="1416" priority="74">
      <formula>L139&lt;0</formula>
    </cfRule>
  </conditionalFormatting>
  <conditionalFormatting sqref="F36:F44">
    <cfRule type="expression" dxfId="1415" priority="71">
      <formula>F36&gt;0</formula>
    </cfRule>
    <cfRule type="expression" dxfId="1414" priority="72">
      <formula>F36&lt;0</formula>
    </cfRule>
  </conditionalFormatting>
  <conditionalFormatting sqref="H36:H44">
    <cfRule type="expression" dxfId="1413" priority="69">
      <formula>H36&gt;0</formula>
    </cfRule>
    <cfRule type="expression" dxfId="1412" priority="70">
      <formula>H36&lt;0</formula>
    </cfRule>
  </conditionalFormatting>
  <conditionalFormatting sqref="F66:F68">
    <cfRule type="expression" dxfId="1411" priority="65">
      <formula>F66&gt;0</formula>
    </cfRule>
    <cfRule type="expression" dxfId="1410" priority="66">
      <formula>F66&lt;0</formula>
    </cfRule>
  </conditionalFormatting>
  <conditionalFormatting sqref="H66:H68">
    <cfRule type="expression" dxfId="1409" priority="63">
      <formula>H66&gt;0</formula>
    </cfRule>
    <cfRule type="expression" dxfId="1408" priority="64">
      <formula>H66&lt;0</formula>
    </cfRule>
  </conditionalFormatting>
  <conditionalFormatting sqref="H72:H74 F72:F74">
    <cfRule type="expression" dxfId="1407" priority="61">
      <formula>F72&gt;0</formula>
    </cfRule>
    <cfRule type="expression" dxfId="1406" priority="62">
      <formula>F72&lt;0</formula>
    </cfRule>
  </conditionalFormatting>
  <conditionalFormatting sqref="H75:H77 F75:F77">
    <cfRule type="expression" dxfId="1405" priority="59">
      <formula>F75&gt;0</formula>
    </cfRule>
    <cfRule type="expression" dxfId="1404" priority="60">
      <formula>F75&lt;0</formula>
    </cfRule>
  </conditionalFormatting>
  <conditionalFormatting sqref="F83:F85 H83:H85">
    <cfRule type="expression" dxfId="1403" priority="57">
      <formula>F83&gt;0</formula>
    </cfRule>
    <cfRule type="expression" dxfId="1402" priority="58">
      <formula>F83&lt;0</formula>
    </cfRule>
  </conditionalFormatting>
  <conditionalFormatting sqref="F82 H82">
    <cfRule type="expression" dxfId="1401" priority="55">
      <formula>F82&gt;0</formula>
    </cfRule>
    <cfRule type="expression" dxfId="1400" priority="56">
      <formula>F82&lt;0</formula>
    </cfRule>
  </conditionalFormatting>
  <conditionalFormatting sqref="F79:F81 H79:H81">
    <cfRule type="expression" dxfId="1399" priority="53">
      <formula>F79&gt;0</formula>
    </cfRule>
    <cfRule type="expression" dxfId="1398" priority="54">
      <formula>F79&lt;0</formula>
    </cfRule>
  </conditionalFormatting>
  <conditionalFormatting sqref="F92:F94 H92:H94">
    <cfRule type="expression" dxfId="1397" priority="51">
      <formula>F92&gt;0</formula>
    </cfRule>
    <cfRule type="expression" dxfId="1396" priority="52">
      <formula>F92&lt;0</formula>
    </cfRule>
  </conditionalFormatting>
  <conditionalFormatting sqref="H87:H89 F87:F91">
    <cfRule type="expression" dxfId="1395" priority="49">
      <formula>F87&gt;0</formula>
    </cfRule>
    <cfRule type="expression" dxfId="1394" priority="50">
      <formula>F87&lt;0</formula>
    </cfRule>
  </conditionalFormatting>
  <conditionalFormatting sqref="F86 H86">
    <cfRule type="expression" dxfId="1393" priority="47">
      <formula>F86&gt;0</formula>
    </cfRule>
    <cfRule type="expression" dxfId="1392" priority="48">
      <formula>F86&lt;0</formula>
    </cfRule>
  </conditionalFormatting>
  <conditionalFormatting sqref="H90:H91">
    <cfRule type="expression" dxfId="1391" priority="45">
      <formula>H90&gt;0</formula>
    </cfRule>
    <cfRule type="expression" dxfId="1390" priority="46">
      <formula>H90&lt;0</formula>
    </cfRule>
  </conditionalFormatting>
  <conditionalFormatting sqref="F97:F99 H97:H99">
    <cfRule type="expression" dxfId="1389" priority="41">
      <formula>F97&gt;0</formula>
    </cfRule>
    <cfRule type="expression" dxfId="1388" priority="42">
      <formula>F97&lt;0</formula>
    </cfRule>
  </conditionalFormatting>
  <conditionalFormatting sqref="F95:F96 H95:H96">
    <cfRule type="expression" dxfId="1387" priority="39">
      <formula>F95&gt;0</formula>
    </cfRule>
    <cfRule type="expression" dxfId="1386" priority="40">
      <formula>F95&lt;0</formula>
    </cfRule>
  </conditionalFormatting>
  <conditionalFormatting sqref="F103 H103">
    <cfRule type="expression" dxfId="1385" priority="35">
      <formula>F103&gt;0</formula>
    </cfRule>
    <cfRule type="expression" dxfId="1384" priority="36">
      <formula>F103&lt;0</formula>
    </cfRule>
  </conditionalFormatting>
  <conditionalFormatting sqref="F101:F102 H101:H102">
    <cfRule type="expression" dxfId="1383" priority="33">
      <formula>F101&gt;0</formula>
    </cfRule>
    <cfRule type="expression" dxfId="1382" priority="34">
      <formula>F101&lt;0</formula>
    </cfRule>
  </conditionalFormatting>
  <conditionalFormatting sqref="F100 H100">
    <cfRule type="expression" dxfId="1381" priority="31">
      <formula>F100&gt;0</formula>
    </cfRule>
    <cfRule type="expression" dxfId="1380" priority="32">
      <formula>F100&lt;0</formula>
    </cfRule>
  </conditionalFormatting>
  <conditionalFormatting sqref="M108">
    <cfRule type="expression" dxfId="1379" priority="29">
      <formula>M108&gt;0</formula>
    </cfRule>
    <cfRule type="expression" dxfId="1378" priority="30">
      <formula>M108&lt;0</formula>
    </cfRule>
  </conditionalFormatting>
  <conditionalFormatting sqref="J69:J71 J78">
    <cfRule type="expression" dxfId="1377" priority="27">
      <formula>J69&gt;0</formula>
    </cfRule>
    <cfRule type="expression" dxfId="1376" priority="28">
      <formula>J69&lt;0</formula>
    </cfRule>
  </conditionalFormatting>
  <conditionalFormatting sqref="J45:J65">
    <cfRule type="expression" dxfId="1375" priority="25">
      <formula>J45&gt;0</formula>
    </cfRule>
    <cfRule type="expression" dxfId="1374" priority="26">
      <formula>J45&lt;0</formula>
    </cfRule>
  </conditionalFormatting>
  <conditionalFormatting sqref="J36:J44">
    <cfRule type="expression" dxfId="1373" priority="23">
      <formula>J36&gt;0</formula>
    </cfRule>
    <cfRule type="expression" dxfId="1372" priority="24">
      <formula>J36&lt;0</formula>
    </cfRule>
  </conditionalFormatting>
  <conditionalFormatting sqref="J66:J68">
    <cfRule type="expression" dxfId="1371" priority="21">
      <formula>J66&gt;0</formula>
    </cfRule>
    <cfRule type="expression" dxfId="1370" priority="22">
      <formula>J66&lt;0</formula>
    </cfRule>
  </conditionalFormatting>
  <conditionalFormatting sqref="J72:J74">
    <cfRule type="expression" dxfId="1369" priority="19">
      <formula>J72&gt;0</formula>
    </cfRule>
    <cfRule type="expression" dxfId="1368" priority="20">
      <formula>J72&lt;0</formula>
    </cfRule>
  </conditionalFormatting>
  <conditionalFormatting sqref="J75:J77">
    <cfRule type="expression" dxfId="1367" priority="17">
      <formula>J75&gt;0</formula>
    </cfRule>
    <cfRule type="expression" dxfId="1366" priority="18">
      <formula>J75&lt;0</formula>
    </cfRule>
  </conditionalFormatting>
  <conditionalFormatting sqref="J83:J85">
    <cfRule type="expression" dxfId="1365" priority="15">
      <formula>J83&gt;0</formula>
    </cfRule>
    <cfRule type="expression" dxfId="1364" priority="16">
      <formula>J83&lt;0</formula>
    </cfRule>
  </conditionalFormatting>
  <conditionalFormatting sqref="J82">
    <cfRule type="expression" dxfId="1363" priority="13">
      <formula>J82&gt;0</formula>
    </cfRule>
    <cfRule type="expression" dxfId="1362" priority="14">
      <formula>J82&lt;0</formula>
    </cfRule>
  </conditionalFormatting>
  <conditionalFormatting sqref="J79:J81">
    <cfRule type="expression" dxfId="1361" priority="11">
      <formula>J79&gt;0</formula>
    </cfRule>
    <cfRule type="expression" dxfId="1360" priority="12">
      <formula>J79&lt;0</formula>
    </cfRule>
  </conditionalFormatting>
  <conditionalFormatting sqref="J92:J94">
    <cfRule type="expression" dxfId="1359" priority="9">
      <formula>J92&gt;0</formula>
    </cfRule>
    <cfRule type="expression" dxfId="1358" priority="10">
      <formula>J92&lt;0</formula>
    </cfRule>
  </conditionalFormatting>
  <conditionalFormatting sqref="J87:J91">
    <cfRule type="expression" dxfId="1357" priority="7">
      <formula>J87&gt;0</formula>
    </cfRule>
    <cfRule type="expression" dxfId="1356" priority="8">
      <formula>J87&lt;0</formula>
    </cfRule>
  </conditionalFormatting>
  <conditionalFormatting sqref="J86">
    <cfRule type="expression" dxfId="1355" priority="5">
      <formula>J86&gt;0</formula>
    </cfRule>
    <cfRule type="expression" dxfId="1354" priority="6">
      <formula>J86&lt;0</formula>
    </cfRule>
  </conditionalFormatting>
  <conditionalFormatting sqref="J97:J99">
    <cfRule type="expression" dxfId="1353" priority="3">
      <formula>J97&gt;0</formula>
    </cfRule>
    <cfRule type="expression" dxfId="1352" priority="4">
      <formula>J97&lt;0</formula>
    </cfRule>
  </conditionalFormatting>
  <conditionalFormatting sqref="J95:J96">
    <cfRule type="expression" dxfId="1351" priority="1">
      <formula>J95&gt;0</formula>
    </cfRule>
    <cfRule type="expression" dxfId="1350"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49" priority="31">
      <formula>F60&gt;0</formula>
    </cfRule>
    <cfRule type="expression" dxfId="1348" priority="32">
      <formula>F60&lt;0</formula>
    </cfRule>
  </conditionalFormatting>
  <conditionalFormatting sqref="Q7">
    <cfRule type="expression" dxfId="1347" priority="29">
      <formula>Q7&gt;0</formula>
    </cfRule>
    <cfRule type="expression" dxfId="1346" priority="30">
      <formula>Q7&lt;0</formula>
    </cfRule>
  </conditionalFormatting>
  <conditionalFormatting sqref="Q8">
    <cfRule type="expression" dxfId="1345" priority="27">
      <formula>Q8&gt;0</formula>
    </cfRule>
    <cfRule type="expression" dxfId="1344" priority="28">
      <formula>Q8&lt;0</formula>
    </cfRule>
  </conditionalFormatting>
  <conditionalFormatting sqref="F32:F59">
    <cfRule type="expression" dxfId="1343" priority="25">
      <formula>F32&gt;0</formula>
    </cfRule>
    <cfRule type="expression" dxfId="1342" priority="26">
      <formula>F32&lt;0</formula>
    </cfRule>
  </conditionalFormatting>
  <conditionalFormatting sqref="H32:H59">
    <cfRule type="expression" dxfId="1341" priority="23">
      <formula>H32&gt;0</formula>
    </cfRule>
    <cfRule type="expression" dxfId="1340" priority="24">
      <formula>H32&lt;0</formula>
    </cfRule>
  </conditionalFormatting>
  <conditionalFormatting sqref="Q10">
    <cfRule type="expression" dxfId="1339" priority="21">
      <formula>Q10&gt;0</formula>
    </cfRule>
    <cfRule type="expression" dxfId="1338" priority="22">
      <formula>Q10&lt;0</formula>
    </cfRule>
  </conditionalFormatting>
  <conditionalFormatting sqref="J25:J38">
    <cfRule type="expression" dxfId="1337" priority="19">
      <formula>J25&gt;0</formula>
    </cfRule>
    <cfRule type="expression" dxfId="1336" priority="20">
      <formula>J25&lt;0</formula>
    </cfRule>
  </conditionalFormatting>
  <conditionalFormatting sqref="K25:K38">
    <cfRule type="expression" dxfId="1335" priority="17">
      <formula>K25&gt;0</formula>
    </cfRule>
    <cfRule type="expression" dxfId="1334" priority="18">
      <formula>K25&lt;0</formula>
    </cfRule>
  </conditionalFormatting>
  <conditionalFormatting sqref="L25:L38">
    <cfRule type="expression" dxfId="1333" priority="15">
      <formula>L25&gt;0</formula>
    </cfRule>
    <cfRule type="expression" dxfId="1332" priority="16">
      <formula>L25&lt;0</formula>
    </cfRule>
  </conditionalFormatting>
  <conditionalFormatting sqref="F89:F110">
    <cfRule type="expression" dxfId="1331" priority="13">
      <formula>F89&gt;0</formula>
    </cfRule>
    <cfRule type="expression" dxfId="1330" priority="14">
      <formula>F89&lt;0</formula>
    </cfRule>
  </conditionalFormatting>
  <conditionalFormatting sqref="H89:H110">
    <cfRule type="expression" dxfId="1329" priority="11">
      <formula>H89&gt;0</formula>
    </cfRule>
    <cfRule type="expression" dxfId="1328" priority="12">
      <formula>H89&lt;0</formula>
    </cfRule>
  </conditionalFormatting>
  <conditionalFormatting sqref="J89:J102">
    <cfRule type="expression" dxfId="1327" priority="9">
      <formula>J89&gt;0</formula>
    </cfRule>
    <cfRule type="expression" dxfId="1326" priority="10">
      <formula>J89&lt;0</formula>
    </cfRule>
  </conditionalFormatting>
  <conditionalFormatting sqref="K89:K102">
    <cfRule type="expression" dxfId="1325" priority="7">
      <formula>K89&gt;0</formula>
    </cfRule>
    <cfRule type="expression" dxfId="1324" priority="8">
      <formula>K89&lt;0</formula>
    </cfRule>
  </conditionalFormatting>
  <conditionalFormatting sqref="L89:L102">
    <cfRule type="expression" dxfId="1323" priority="5">
      <formula>L89&gt;0</formula>
    </cfRule>
    <cfRule type="expression" dxfId="1322" priority="6">
      <formula>L89&lt;0</formula>
    </cfRule>
  </conditionalFormatting>
  <conditionalFormatting sqref="F25:F31">
    <cfRule type="expression" dxfId="1321" priority="3">
      <formula>F25&gt;0</formula>
    </cfRule>
    <cfRule type="expression" dxfId="1320" priority="4">
      <formula>F25&lt;0</formula>
    </cfRule>
  </conditionalFormatting>
  <conditionalFormatting sqref="H25:H31">
    <cfRule type="expression" dxfId="1319" priority="1">
      <formula>H25&gt;0</formula>
    </cfRule>
    <cfRule type="expression" dxfId="131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17" priority="39">
      <formula>F47&gt;0</formula>
    </cfRule>
    <cfRule type="expression" dxfId="1316" priority="40">
      <formula>F47&lt;0</formula>
    </cfRule>
  </conditionalFormatting>
  <conditionalFormatting sqref="Q7">
    <cfRule type="expression" dxfId="1315" priority="37">
      <formula>Q7&gt;0</formula>
    </cfRule>
    <cfRule type="expression" dxfId="1314" priority="38">
      <formula>Q7&lt;0</formula>
    </cfRule>
  </conditionalFormatting>
  <conditionalFormatting sqref="Q8">
    <cfRule type="expression" dxfId="1313" priority="35">
      <formula>Q8&gt;0</formula>
    </cfRule>
    <cfRule type="expression" dxfId="1312" priority="36">
      <formula>Q8&lt;0</formula>
    </cfRule>
  </conditionalFormatting>
  <conditionalFormatting sqref="F30:F33 F38:F46">
    <cfRule type="expression" dxfId="1311" priority="33">
      <formula>F30&gt;0</formula>
    </cfRule>
    <cfRule type="expression" dxfId="1310" priority="34">
      <formula>F30&lt;0</formula>
    </cfRule>
  </conditionalFormatting>
  <conditionalFormatting sqref="H30:H33 H37:H46">
    <cfRule type="expression" dxfId="1309" priority="31">
      <formula>H30&gt;0</formula>
    </cfRule>
    <cfRule type="expression" dxfId="1308" priority="32">
      <formula>H30&lt;0</formula>
    </cfRule>
  </conditionalFormatting>
  <conditionalFormatting sqref="Q10">
    <cfRule type="expression" dxfId="1307" priority="29">
      <formula>Q10&gt;0</formula>
    </cfRule>
    <cfRule type="expression" dxfId="1306" priority="30">
      <formula>Q10&lt;0</formula>
    </cfRule>
  </conditionalFormatting>
  <conditionalFormatting sqref="K25:K38">
    <cfRule type="expression" dxfId="1305" priority="25">
      <formula>K25&gt;0</formula>
    </cfRule>
    <cfRule type="expression" dxfId="1304" priority="26">
      <formula>K25&lt;0</formula>
    </cfRule>
  </conditionalFormatting>
  <conditionalFormatting sqref="L25:L38">
    <cfRule type="expression" dxfId="1303" priority="23">
      <formula>L25&gt;0</formula>
    </cfRule>
    <cfRule type="expression" dxfId="1302" priority="24">
      <formula>L25&lt;0</formula>
    </cfRule>
  </conditionalFormatting>
  <conditionalFormatting sqref="F89:F110">
    <cfRule type="expression" dxfId="1301" priority="21">
      <formula>F89&gt;0</formula>
    </cfRule>
    <cfRule type="expression" dxfId="1300" priority="22">
      <formula>F89&lt;0</formula>
    </cfRule>
  </conditionalFormatting>
  <conditionalFormatting sqref="H89:H110">
    <cfRule type="expression" dxfId="1299" priority="19">
      <formula>H89&gt;0</formula>
    </cfRule>
    <cfRule type="expression" dxfId="1298" priority="20">
      <formula>H89&lt;0</formula>
    </cfRule>
  </conditionalFormatting>
  <conditionalFormatting sqref="J89:J102">
    <cfRule type="expression" dxfId="1297" priority="17">
      <formula>J89&gt;0</formula>
    </cfRule>
    <cfRule type="expression" dxfId="1296" priority="18">
      <formula>J89&lt;0</formula>
    </cfRule>
  </conditionalFormatting>
  <conditionalFormatting sqref="K89:K102">
    <cfRule type="expression" dxfId="1295" priority="15">
      <formula>K89&gt;0</formula>
    </cfRule>
    <cfRule type="expression" dxfId="1294" priority="16">
      <formula>K89&lt;0</formula>
    </cfRule>
  </conditionalFormatting>
  <conditionalFormatting sqref="L89:L102">
    <cfRule type="expression" dxfId="1293" priority="13">
      <formula>L89&gt;0</formula>
    </cfRule>
    <cfRule type="expression" dxfId="1292" priority="14">
      <formula>L89&lt;0</formula>
    </cfRule>
  </conditionalFormatting>
  <conditionalFormatting sqref="F25:F29">
    <cfRule type="expression" dxfId="1291" priority="11">
      <formula>F25&gt;0</formula>
    </cfRule>
    <cfRule type="expression" dxfId="1290" priority="12">
      <formula>F25&lt;0</formula>
    </cfRule>
  </conditionalFormatting>
  <conditionalFormatting sqref="H25:H29">
    <cfRule type="expression" dxfId="1289" priority="9">
      <formula>H25&gt;0</formula>
    </cfRule>
    <cfRule type="expression" dxfId="1288" priority="10">
      <formula>H25&lt;0</formula>
    </cfRule>
  </conditionalFormatting>
  <conditionalFormatting sqref="F34:F37">
    <cfRule type="expression" dxfId="1287" priority="7">
      <formula>F34&gt;0</formula>
    </cfRule>
    <cfRule type="expression" dxfId="1286" priority="8">
      <formula>F34&lt;0</formula>
    </cfRule>
  </conditionalFormatting>
  <conditionalFormatting sqref="H34:H36">
    <cfRule type="expression" dxfId="1285" priority="5">
      <formula>H34&gt;0</formula>
    </cfRule>
    <cfRule type="expression" dxfId="1284" priority="6">
      <formula>H34&lt;0</formula>
    </cfRule>
  </conditionalFormatting>
  <conditionalFormatting sqref="J39">
    <cfRule type="expression" dxfId="1283" priority="3">
      <formula>J39&gt;0</formula>
    </cfRule>
    <cfRule type="expression" dxfId="1282" priority="4">
      <formula>J39&lt;0</formula>
    </cfRule>
  </conditionalFormatting>
  <conditionalFormatting sqref="J25:J38">
    <cfRule type="expression" dxfId="1281" priority="1">
      <formula>J25&gt;0</formula>
    </cfRule>
    <cfRule type="expression" dxfId="1280"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6" t="s">
        <v>78</v>
      </c>
      <c r="P44" s="886"/>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79" priority="57">
      <formula>F27&gt;0</formula>
    </cfRule>
    <cfRule type="expression" dxfId="1278" priority="58">
      <formula>F27&lt;0</formula>
    </cfRule>
  </conditionalFormatting>
  <conditionalFormatting sqref="H28:H33">
    <cfRule type="expression" dxfId="1277" priority="53">
      <formula>H28&gt;0</formula>
    </cfRule>
    <cfRule type="expression" dxfId="1276" priority="54">
      <formula>H28&lt;0</formula>
    </cfRule>
  </conditionalFormatting>
  <conditionalFormatting sqref="F24:F26">
    <cfRule type="expression" dxfId="1275" priority="39">
      <formula>F24&gt;0</formula>
    </cfRule>
    <cfRule type="expression" dxfId="1274" priority="40">
      <formula>F24&lt;0</formula>
    </cfRule>
  </conditionalFormatting>
  <conditionalFormatting sqref="Q8">
    <cfRule type="expression" dxfId="1273" priority="33">
      <formula>Q8&gt;0</formula>
    </cfRule>
    <cfRule type="expression" dxfId="1272" priority="34">
      <formula>Q8&lt;0</formula>
    </cfRule>
  </conditionalFormatting>
  <conditionalFormatting sqref="Q7">
    <cfRule type="expression" dxfId="1271" priority="35">
      <formula>Q7&gt;0</formula>
    </cfRule>
    <cfRule type="expression" dxfId="1270" priority="36">
      <formula>Q7&lt;0</formula>
    </cfRule>
  </conditionalFormatting>
  <conditionalFormatting sqref="F34">
    <cfRule type="expression" dxfId="1269" priority="31">
      <formula>F34&gt;0</formula>
    </cfRule>
    <cfRule type="expression" dxfId="1268" priority="32">
      <formula>F34&lt;0</formula>
    </cfRule>
  </conditionalFormatting>
  <conditionalFormatting sqref="H34">
    <cfRule type="expression" dxfId="1267" priority="29">
      <formula>H34&gt;0</formula>
    </cfRule>
    <cfRule type="expression" dxfId="1266" priority="30">
      <formula>H34&lt;0</formula>
    </cfRule>
  </conditionalFormatting>
  <conditionalFormatting sqref="M36">
    <cfRule type="expression" dxfId="1265" priority="19">
      <formula>M36&gt;0</formula>
    </cfRule>
    <cfRule type="expression" dxfId="1264" priority="20">
      <formula>M36&lt;0</formula>
    </cfRule>
  </conditionalFormatting>
  <conditionalFormatting sqref="Q10">
    <cfRule type="expression" dxfId="1263" priority="15">
      <formula>Q10&gt;0</formula>
    </cfRule>
    <cfRule type="expression" dxfId="1262" priority="16">
      <formula>Q10&lt;0</formula>
    </cfRule>
  </conditionalFormatting>
  <conditionalFormatting sqref="F23">
    <cfRule type="expression" dxfId="1261" priority="13">
      <formula>F23&gt;0</formula>
    </cfRule>
    <cfRule type="expression" dxfId="1260" priority="14">
      <formula>F23&lt;0</formula>
    </cfRule>
  </conditionalFormatting>
  <conditionalFormatting sqref="I25:J25">
    <cfRule type="expression" dxfId="1259" priority="9">
      <formula>I25&gt;0</formula>
    </cfRule>
    <cfRule type="expression" dxfId="1258" priority="10">
      <formula>I25&lt;0</formula>
    </cfRule>
  </conditionalFormatting>
  <conditionalFormatting sqref="I26:J27">
    <cfRule type="expression" dxfId="1257" priority="7">
      <formula>I26&gt;0</formula>
    </cfRule>
    <cfRule type="expression" dxfId="1256" priority="8">
      <formula>I26&lt;0</formula>
    </cfRule>
  </conditionalFormatting>
  <conditionalFormatting sqref="K25:K27">
    <cfRule type="expression" dxfId="1255" priority="5">
      <formula>K25&gt;0</formula>
    </cfRule>
    <cfRule type="expression" dxfId="1254" priority="6">
      <formula>K25&lt;0</formula>
    </cfRule>
  </conditionalFormatting>
  <conditionalFormatting sqref="I23:J23">
    <cfRule type="expression" dxfId="1253" priority="3">
      <formula>I23&gt;0</formula>
    </cfRule>
    <cfRule type="expression" dxfId="125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3" activePane="bottomLeft" state="frozen"/>
      <selection activeCell="A2" sqref="A2"/>
      <selection pane="bottomLeft" activeCell="J43" sqref="J4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13.605533333333248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24.06</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14436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8163.3199999999488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7724.9400000000496</v>
      </c>
      <c r="R7" s="29">
        <v>43636</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6272.6800000000512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0.76839815173239445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4.1562759767248547E-3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13.748571428571427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6" t="s">
        <v>78</v>
      </c>
      <c r="P18" s="886"/>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26.466000000000001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26.2254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25.9848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25.744199999999999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25.503599999999999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25.262999999999998</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25.022400000000001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24.7818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24.5412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24.300599999999999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24.06</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23.819399999999998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23.578799999999998</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23.338199999999997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23.097599999999996</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22.856999999999999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22.616399999999999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22.375800000000002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22.135200000000001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21.894600000000001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21.654</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654">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654">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654">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F48"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SUM(M2:M10)</f>
        <v>312.5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314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7"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 si="46">C177*(E177-D177)</f>
        <v>5804.7000000000007</v>
      </c>
      <c r="G177" s="39">
        <f t="shared" ref="G177" si="47">D177*C177</f>
        <v>8163.2999999999993</v>
      </c>
      <c r="H177" s="177">
        <f t="shared" ref="H177" si="48">(E177-D177)/D177</f>
        <v>0.71107272794090648</v>
      </c>
      <c r="I177" s="39"/>
      <c r="J177" s="39"/>
      <c r="K177" s="39">
        <f t="shared" ref="K177" si="49">F177+$Q$10</f>
        <v>7256.9599999999991</v>
      </c>
      <c r="L177" s="39"/>
    </row>
    <row r="178" spans="1:12" x14ac:dyDescent="0.25">
      <c r="B178" s="162"/>
      <c r="C178" s="10"/>
      <c r="D178" s="39"/>
      <c r="E178" s="39"/>
      <c r="F178" s="39"/>
      <c r="G178" s="39"/>
      <c r="H178" s="177"/>
      <c r="I178" s="39"/>
      <c r="J178" s="39"/>
      <c r="K178" s="39"/>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51" priority="160">
      <formula>F105&gt;0</formula>
    </cfRule>
    <cfRule type="expression" dxfId="1250" priority="161">
      <formula>F105&lt;0</formula>
    </cfRule>
  </conditionalFormatting>
  <conditionalFormatting sqref="Q7">
    <cfRule type="expression" dxfId="1249" priority="148">
      <formula>Q7&gt;0</formula>
    </cfRule>
    <cfRule type="expression" dxfId="1248" priority="149">
      <formula>Q7&lt;0</formula>
    </cfRule>
  </conditionalFormatting>
  <conditionalFormatting sqref="Q8">
    <cfRule type="expression" dxfId="1247" priority="146">
      <formula>Q8&gt;0</formula>
    </cfRule>
    <cfRule type="expression" dxfId="1246" priority="147">
      <formula>Q8&lt;0</formula>
    </cfRule>
  </conditionalFormatting>
  <conditionalFormatting sqref="F185:F197">
    <cfRule type="expression" dxfId="1245" priority="144">
      <formula>F185&gt;0</formula>
    </cfRule>
    <cfRule type="expression" dxfId="1244" priority="145">
      <formula>F185&lt;0</formula>
    </cfRule>
  </conditionalFormatting>
  <conditionalFormatting sqref="H185:H197">
    <cfRule type="expression" dxfId="1243" priority="142">
      <formula>H185&gt;0</formula>
    </cfRule>
    <cfRule type="expression" dxfId="1242" priority="143">
      <formula>H185&lt;0</formula>
    </cfRule>
  </conditionalFormatting>
  <conditionalFormatting sqref="H201:H204">
    <cfRule type="expression" dxfId="1241" priority="138">
      <formula>H201&gt;0</formula>
    </cfRule>
    <cfRule type="expression" dxfId="1240" priority="139">
      <formula>H201&lt;0</formula>
    </cfRule>
  </conditionalFormatting>
  <conditionalFormatting sqref="F201:F204">
    <cfRule type="expression" dxfId="1239" priority="140">
      <formula>F201&gt;0</formula>
    </cfRule>
    <cfRule type="expression" dxfId="1238" priority="141">
      <formula>F201&lt;0</formula>
    </cfRule>
  </conditionalFormatting>
  <conditionalFormatting sqref="M227">
    <cfRule type="expression" dxfId="1237" priority="136">
      <formula>M227&gt;0</formula>
    </cfRule>
    <cfRule type="expression" dxfId="1236" priority="137">
      <formula>M227&lt;0</formula>
    </cfRule>
  </conditionalFormatting>
  <conditionalFormatting sqref="F57:F58 F65:F102">
    <cfRule type="expression" dxfId="1235" priority="134">
      <formula>F57&gt;0</formula>
    </cfRule>
    <cfRule type="expression" dxfId="1234" priority="135">
      <formula>F57&lt;0</formula>
    </cfRule>
  </conditionalFormatting>
  <conditionalFormatting sqref="H57:H58 H65:H102">
    <cfRule type="expression" dxfId="1233" priority="132">
      <formula>H57&gt;0</formula>
    </cfRule>
    <cfRule type="expression" dxfId="1232" priority="133">
      <formula>H57&lt;0</formula>
    </cfRule>
  </conditionalFormatting>
  <conditionalFormatting sqref="Q10">
    <cfRule type="expression" dxfId="1231" priority="130">
      <formula>Q10&gt;0</formula>
    </cfRule>
    <cfRule type="expression" dxfId="1230" priority="131">
      <formula>Q10&lt;0</formula>
    </cfRule>
  </conditionalFormatting>
  <conditionalFormatting sqref="F59:F64">
    <cfRule type="expression" dxfId="1229" priority="128">
      <formula>F59&gt;0</formula>
    </cfRule>
    <cfRule type="expression" dxfId="1228" priority="129">
      <formula>F59&lt;0</formula>
    </cfRule>
  </conditionalFormatting>
  <conditionalFormatting sqref="H59:H64">
    <cfRule type="expression" dxfId="1227" priority="126">
      <formula>H59&gt;0</formula>
    </cfRule>
    <cfRule type="expression" dxfId="1226" priority="127">
      <formula>H59&lt;0</formula>
    </cfRule>
  </conditionalFormatting>
  <conditionalFormatting sqref="K62:K69">
    <cfRule type="expression" dxfId="1225" priority="124">
      <formula>K62&gt;0</formula>
    </cfRule>
    <cfRule type="expression" dxfId="1224" priority="125">
      <formula>K62&lt;0</formula>
    </cfRule>
  </conditionalFormatting>
  <conditionalFormatting sqref="K70:K102">
    <cfRule type="expression" dxfId="1223" priority="122">
      <formula>K70&gt;0</formula>
    </cfRule>
    <cfRule type="expression" dxfId="1222" priority="123">
      <formula>K70&lt;0</formula>
    </cfRule>
  </conditionalFormatting>
  <conditionalFormatting sqref="F103:F104">
    <cfRule type="expression" dxfId="1221" priority="119">
      <formula>F103&gt;0</formula>
    </cfRule>
    <cfRule type="expression" dxfId="1220" priority="120">
      <formula>F103&lt;0</formula>
    </cfRule>
  </conditionalFormatting>
  <conditionalFormatting sqref="H103:H104">
    <cfRule type="expression" dxfId="1219" priority="117">
      <formula>H103&gt;0</formula>
    </cfRule>
    <cfRule type="expression" dxfId="1218" priority="118">
      <formula>H103&lt;0</formula>
    </cfRule>
  </conditionalFormatting>
  <conditionalFormatting sqref="K103:K104">
    <cfRule type="expression" dxfId="1217" priority="115">
      <formula>K103&gt;0</formula>
    </cfRule>
    <cfRule type="expression" dxfId="1216" priority="116">
      <formula>K103&lt;0</formula>
    </cfRule>
  </conditionalFormatting>
  <conditionalFormatting sqref="F113:F115 H113:H115 K113:K115">
    <cfRule type="expression" dxfId="1215" priority="111">
      <formula>F113&gt;0</formula>
    </cfRule>
    <cfRule type="expression" dxfId="1214" priority="112">
      <formula>F113&lt;0</formula>
    </cfRule>
  </conditionalFormatting>
  <conditionalFormatting sqref="L105:L111 L182">
    <cfRule type="expression" dxfId="1213" priority="109">
      <formula>L105&gt;0</formula>
    </cfRule>
    <cfRule type="expression" dxfId="1212" priority="110">
      <formula>L105&lt;0</formula>
    </cfRule>
  </conditionalFormatting>
  <conditionalFormatting sqref="L62:L69">
    <cfRule type="expression" dxfId="1211" priority="107">
      <formula>L62&gt;0</formula>
    </cfRule>
    <cfRule type="expression" dxfId="1210" priority="108">
      <formula>L62&lt;0</formula>
    </cfRule>
  </conditionalFormatting>
  <conditionalFormatting sqref="L70:L102">
    <cfRule type="expression" dxfId="1209" priority="105">
      <formula>L70&gt;0</formula>
    </cfRule>
    <cfRule type="expression" dxfId="1208" priority="106">
      <formula>L70&lt;0</formula>
    </cfRule>
  </conditionalFormatting>
  <conditionalFormatting sqref="L103:L104">
    <cfRule type="expression" dxfId="1207" priority="103">
      <formula>L103&gt;0</formula>
    </cfRule>
    <cfRule type="expression" dxfId="1206" priority="104">
      <formula>L103&lt;0</formula>
    </cfRule>
  </conditionalFormatting>
  <conditionalFormatting sqref="L113:L115">
    <cfRule type="expression" dxfId="1205" priority="101">
      <formula>L113&gt;0</formula>
    </cfRule>
    <cfRule type="expression" dxfId="1204" priority="102">
      <formula>L113&lt;0</formula>
    </cfRule>
  </conditionalFormatting>
  <conditionalFormatting sqref="F122:F125 H122:H125">
    <cfRule type="expression" dxfId="1203" priority="99">
      <formula>F122&gt;0</formula>
    </cfRule>
    <cfRule type="expression" dxfId="1202" priority="100">
      <formula>F122&lt;0</formula>
    </cfRule>
  </conditionalFormatting>
  <conditionalFormatting sqref="K119:K121 F119:F121 H119:H121">
    <cfRule type="expression" dxfId="1201" priority="95">
      <formula>F119&gt;0</formula>
    </cfRule>
    <cfRule type="expression" dxfId="1200" priority="96">
      <formula>F119&lt;0</formula>
    </cfRule>
  </conditionalFormatting>
  <conditionalFormatting sqref="L119:L120">
    <cfRule type="expression" dxfId="1199" priority="93">
      <formula>L119&gt;0</formula>
    </cfRule>
    <cfRule type="expression" dxfId="1198" priority="94">
      <formula>L119&lt;0</formula>
    </cfRule>
  </conditionalFormatting>
  <conditionalFormatting sqref="K116:K118 F116:F118 H116:H118">
    <cfRule type="expression" dxfId="1197" priority="91">
      <formula>F116&gt;0</formula>
    </cfRule>
    <cfRule type="expression" dxfId="1196" priority="92">
      <formula>F116&lt;0</formula>
    </cfRule>
  </conditionalFormatting>
  <conditionalFormatting sqref="L117:L118">
    <cfRule type="expression" dxfId="1195" priority="89">
      <formula>L117&gt;0</formula>
    </cfRule>
    <cfRule type="expression" dxfId="1194" priority="90">
      <formula>L117&lt;0</formula>
    </cfRule>
  </conditionalFormatting>
  <conditionalFormatting sqref="H127:H130 F127:F130">
    <cfRule type="expression" dxfId="1193" priority="83">
      <formula>F127&gt;0</formula>
    </cfRule>
    <cfRule type="expression" dxfId="1192" priority="84">
      <formula>F127&lt;0</formula>
    </cfRule>
  </conditionalFormatting>
  <conditionalFormatting sqref="H131:H134 F131:F134">
    <cfRule type="expression" dxfId="1191" priority="79">
      <formula>F131&gt;0</formula>
    </cfRule>
    <cfRule type="expression" dxfId="1190" priority="80">
      <formula>F131&lt;0</formula>
    </cfRule>
  </conditionalFormatting>
  <conditionalFormatting sqref="F136:F141 H136:H141 K136:K141">
    <cfRule type="expression" dxfId="1189" priority="75">
      <formula>F136&gt;0</formula>
    </cfRule>
    <cfRule type="expression" dxfId="1188" priority="76">
      <formula>F136&lt;0</formula>
    </cfRule>
  </conditionalFormatting>
  <conditionalFormatting sqref="L140:L141">
    <cfRule type="expression" dxfId="1187" priority="69">
      <formula>L140&gt;0</formula>
    </cfRule>
    <cfRule type="expression" dxfId="1186" priority="70">
      <formula>L140&lt;0</formula>
    </cfRule>
  </conditionalFormatting>
  <conditionalFormatting sqref="F142:F144 H142:H144 K142:K145">
    <cfRule type="expression" dxfId="1185" priority="67">
      <formula>F142&gt;0</formula>
    </cfRule>
    <cfRule type="expression" dxfId="1184" priority="68">
      <formula>F142&lt;0</formula>
    </cfRule>
  </conditionalFormatting>
  <conditionalFormatting sqref="F145:F147 H145:H147 K146:K147">
    <cfRule type="expression" dxfId="1183" priority="63">
      <formula>F145&gt;0</formula>
    </cfRule>
    <cfRule type="expression" dxfId="1182" priority="64">
      <formula>F145&lt;0</formula>
    </cfRule>
  </conditionalFormatting>
  <conditionalFormatting sqref="F148:F150 H148:H150 K148:K150">
    <cfRule type="expression" dxfId="1181" priority="59">
      <formula>F148&gt;0</formula>
    </cfRule>
    <cfRule type="expression" dxfId="1180" priority="60">
      <formula>F148&lt;0</formula>
    </cfRule>
  </conditionalFormatting>
  <conditionalFormatting sqref="F151:F153 H151:H153 K151:K153">
    <cfRule type="expression" dxfId="1179" priority="55">
      <formula>F151&gt;0</formula>
    </cfRule>
    <cfRule type="expression" dxfId="1178" priority="56">
      <formula>F151&lt;0</formula>
    </cfRule>
  </conditionalFormatting>
  <conditionalFormatting sqref="F154:F156 H154:H156 K154:K156">
    <cfRule type="expression" dxfId="1177" priority="51">
      <formula>F154&gt;0</formula>
    </cfRule>
    <cfRule type="expression" dxfId="1176" priority="52">
      <formula>F154&lt;0</formula>
    </cfRule>
  </conditionalFormatting>
  <conditionalFormatting sqref="K158:K160 H158:H160 F158:F160">
    <cfRule type="expression" dxfId="1175" priority="47">
      <formula>F158&gt;0</formula>
    </cfRule>
    <cfRule type="expression" dxfId="1174" priority="48">
      <formula>F158&lt;0</formula>
    </cfRule>
  </conditionalFormatting>
  <conditionalFormatting sqref="K161 H161 F161">
    <cfRule type="expression" dxfId="1173" priority="43">
      <formula>F161&gt;0</formula>
    </cfRule>
    <cfRule type="expression" dxfId="1172" priority="44">
      <formula>F161&lt;0</formula>
    </cfRule>
  </conditionalFormatting>
  <conditionalFormatting sqref="H162:H164 F162:F164 K162:K164">
    <cfRule type="expression" dxfId="1171" priority="39">
      <formula>F162&gt;0</formula>
    </cfRule>
    <cfRule type="expression" dxfId="1170" priority="40">
      <formula>F162&lt;0</formula>
    </cfRule>
  </conditionalFormatting>
  <conditionalFormatting sqref="H166:H168 F166:F168 K166:K168">
    <cfRule type="expression" dxfId="1169" priority="31">
      <formula>F166&gt;0</formula>
    </cfRule>
    <cfRule type="expression" dxfId="1168" priority="32">
      <formula>F166&lt;0</formula>
    </cfRule>
  </conditionalFormatting>
  <conditionalFormatting sqref="K165 H165 F165">
    <cfRule type="expression" dxfId="1167" priority="27">
      <formula>F165&gt;0</formula>
    </cfRule>
    <cfRule type="expression" dxfId="1166" priority="28">
      <formula>F165&lt;0</formula>
    </cfRule>
  </conditionalFormatting>
  <conditionalFormatting sqref="K169:K170 H169:H170 F169:F170">
    <cfRule type="expression" dxfId="1165" priority="23">
      <formula>F169&gt;0</formula>
    </cfRule>
    <cfRule type="expression" dxfId="1164" priority="24">
      <formula>F169&lt;0</formula>
    </cfRule>
  </conditionalFormatting>
  <conditionalFormatting sqref="L170">
    <cfRule type="expression" dxfId="1163" priority="21">
      <formula>L170&gt;0</formula>
    </cfRule>
    <cfRule type="expression" dxfId="1162" priority="22">
      <formula>L170&lt;0</formula>
    </cfRule>
  </conditionalFormatting>
  <conditionalFormatting sqref="K171:K173 H171:H173 F171:F173">
    <cfRule type="expression" dxfId="1161" priority="19">
      <formula>F171&gt;0</formula>
    </cfRule>
    <cfRule type="expression" dxfId="1160" priority="20">
      <formula>F171&lt;0</formula>
    </cfRule>
  </conditionalFormatting>
  <conditionalFormatting sqref="L172">
    <cfRule type="expression" dxfId="1159" priority="17">
      <formula>L172&gt;0</formula>
    </cfRule>
    <cfRule type="expression" dxfId="1158" priority="18">
      <formula>L172&lt;0</formula>
    </cfRule>
  </conditionalFormatting>
  <conditionalFormatting sqref="K174 H174 F174">
    <cfRule type="expression" dxfId="1157" priority="15">
      <formula>F174&gt;0</formula>
    </cfRule>
    <cfRule type="expression" dxfId="1156" priority="16">
      <formula>F174&lt;0</formula>
    </cfRule>
  </conditionalFormatting>
  <conditionalFormatting sqref="L174">
    <cfRule type="expression" dxfId="1155" priority="13">
      <formula>L174&gt;0</formula>
    </cfRule>
    <cfRule type="expression" dxfId="1154" priority="14">
      <formula>L174&lt;0</formula>
    </cfRule>
  </conditionalFormatting>
  <conditionalFormatting sqref="K179:K180 H179:H180 F179:F180">
    <cfRule type="expression" dxfId="1153" priority="11">
      <formula>F179&gt;0</formula>
    </cfRule>
    <cfRule type="expression" dxfId="1152" priority="12">
      <formula>F179&lt;0</formula>
    </cfRule>
  </conditionalFormatting>
  <conditionalFormatting sqref="L180">
    <cfRule type="expression" dxfId="1151" priority="9">
      <formula>L180&gt;0</formula>
    </cfRule>
    <cfRule type="expression" dxfId="1150" priority="10">
      <formula>L180&lt;0</formula>
    </cfRule>
  </conditionalFormatting>
  <conditionalFormatting sqref="K178 H178 F178">
    <cfRule type="expression" dxfId="1149" priority="7">
      <formula>F178&gt;0</formula>
    </cfRule>
    <cfRule type="expression" dxfId="1148" priority="8">
      <formula>F178&lt;0</formula>
    </cfRule>
  </conditionalFormatting>
  <conditionalFormatting sqref="L178">
    <cfRule type="expression" dxfId="1147" priority="5">
      <formula>L178&gt;0</formula>
    </cfRule>
    <cfRule type="expression" dxfId="1146" priority="6">
      <formula>L178&lt;0</formula>
    </cfRule>
  </conditionalFormatting>
  <conditionalFormatting sqref="K175:K177 H175:H177 F175:F177">
    <cfRule type="expression" dxfId="1145" priority="3">
      <formula>F175&gt;0</formula>
    </cfRule>
    <cfRule type="expression" dxfId="1144" priority="4">
      <formula>F175&lt;0</formula>
    </cfRule>
  </conditionalFormatting>
  <conditionalFormatting sqref="L176">
    <cfRule type="expression" dxfId="1143" priority="1">
      <formula>L176&gt;0</formula>
    </cfRule>
    <cfRule type="expression" dxfId="1142"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6" t="s">
        <v>78</v>
      </c>
      <c r="P40" s="886"/>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1" priority="9">
      <formula>F39&gt;0</formula>
    </cfRule>
    <cfRule type="expression" dxfId="1140" priority="10">
      <formula>F39&lt;0</formula>
    </cfRule>
  </conditionalFormatting>
  <conditionalFormatting sqref="F25:F38">
    <cfRule type="expression" dxfId="1139" priority="7">
      <formula>F25&gt;0</formula>
    </cfRule>
    <cfRule type="expression" dxfId="1138" priority="8">
      <formula>F25&lt;0</formula>
    </cfRule>
  </conditionalFormatting>
  <conditionalFormatting sqref="H25:H38">
    <cfRule type="expression" dxfId="1137" priority="5">
      <formula>H25&gt;0</formula>
    </cfRule>
    <cfRule type="expression" dxfId="1136" priority="6">
      <formula>H25&lt;0</formula>
    </cfRule>
  </conditionalFormatting>
  <conditionalFormatting sqref="Q7">
    <cfRule type="expression" dxfId="1135" priority="3">
      <formula>Q7&gt;0</formula>
    </cfRule>
    <cfRule type="expression" dxfId="1134" priority="4">
      <formula>Q7&lt;0</formula>
    </cfRule>
  </conditionalFormatting>
  <conditionalFormatting sqref="Q8">
    <cfRule type="expression" dxfId="1133" priority="1">
      <formula>Q8&gt;0</formula>
    </cfRule>
    <cfRule type="expression" dxfId="113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6" t="s">
        <v>78</v>
      </c>
      <c r="P14" s="886"/>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1" priority="29">
      <formula>F29&gt;0</formula>
    </cfRule>
    <cfRule type="expression" dxfId="1130" priority="30">
      <formula>F29&lt;0</formula>
    </cfRule>
  </conditionalFormatting>
  <conditionalFormatting sqref="Q7">
    <cfRule type="expression" dxfId="1129" priority="27">
      <formula>Q7&gt;0</formula>
    </cfRule>
    <cfRule type="expression" dxfId="1128" priority="28">
      <formula>Q7&lt;0</formula>
    </cfRule>
  </conditionalFormatting>
  <conditionalFormatting sqref="Q8">
    <cfRule type="expression" dxfId="1127" priority="25">
      <formula>Q8&gt;0</formula>
    </cfRule>
    <cfRule type="expression" dxfId="1126" priority="26">
      <formula>Q8&lt;0</formula>
    </cfRule>
  </conditionalFormatting>
  <conditionalFormatting sqref="F96:F110">
    <cfRule type="expression" dxfId="1125" priority="19">
      <formula>F96&gt;0</formula>
    </cfRule>
    <cfRule type="expression" dxfId="1124" priority="20">
      <formula>F96&lt;0</formula>
    </cfRule>
  </conditionalFormatting>
  <conditionalFormatting sqref="H96:H110">
    <cfRule type="expression" dxfId="1123" priority="17">
      <formula>H96&gt;0</formula>
    </cfRule>
    <cfRule type="expression" dxfId="1122" priority="18">
      <formula>H96&lt;0</formula>
    </cfRule>
  </conditionalFormatting>
  <conditionalFormatting sqref="Q10">
    <cfRule type="expression" dxfId="1121" priority="15">
      <formula>Q10&gt;0</formula>
    </cfRule>
    <cfRule type="expression" dxfId="1120" priority="16">
      <formula>Q10&lt;0</formula>
    </cfRule>
  </conditionalFormatting>
  <conditionalFormatting sqref="L29:L38">
    <cfRule type="expression" dxfId="1119" priority="9">
      <formula>L29&gt;0</formula>
    </cfRule>
    <cfRule type="expression" dxfId="1118" priority="10">
      <formula>L29&lt;0</formula>
    </cfRule>
  </conditionalFormatting>
  <conditionalFormatting sqref="F27:F29 H27:H29 J25:K29">
    <cfRule type="expression" dxfId="1117" priority="7">
      <formula>F25&gt;0</formula>
    </cfRule>
    <cfRule type="expression" dxfId="1116" priority="8">
      <formula>F25&lt;0</formula>
    </cfRule>
  </conditionalFormatting>
  <conditionalFormatting sqref="L25:L29">
    <cfRule type="expression" dxfId="1115" priority="5">
      <formula>L25&gt;0</formula>
    </cfRule>
    <cfRule type="expression" dxfId="1114" priority="6">
      <formula>L25&lt;0</formula>
    </cfRule>
  </conditionalFormatting>
  <conditionalFormatting sqref="F25:F26">
    <cfRule type="expression" dxfId="1113" priority="3">
      <formula>F25&gt;0</formula>
    </cfRule>
    <cfRule type="expression" dxfId="1112" priority="4">
      <formula>F25&lt;0</formula>
    </cfRule>
  </conditionalFormatting>
  <conditionalFormatting sqref="H25:H26">
    <cfRule type="expression" dxfId="1111" priority="1">
      <formula>H25&gt;0</formula>
    </cfRule>
    <cfRule type="expression" dxfId="111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902">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27.89</v>
      </c>
      <c r="R4" s="420">
        <v>1.2699999999999999E-2</v>
      </c>
      <c r="T4" s="688"/>
      <c r="U4" s="30"/>
    </row>
    <row r="5" spans="1:21" x14ac:dyDescent="0.25">
      <c r="B5" s="70"/>
      <c r="C5" s="4"/>
      <c r="D5" s="3"/>
      <c r="E5" s="3"/>
      <c r="F5" s="3"/>
      <c r="G5" s="70"/>
      <c r="H5" s="159"/>
      <c r="I5" s="3"/>
      <c r="J5" s="3"/>
      <c r="K5" s="3"/>
      <c r="L5" s="4"/>
      <c r="M5" s="4"/>
      <c r="O5" s="11" t="s">
        <v>67</v>
      </c>
      <c r="Q5" s="3">
        <f>Q4*Q2</f>
        <v>11156</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-314</v>
      </c>
      <c r="R7">
        <v>200</v>
      </c>
      <c r="T7" s="1"/>
    </row>
    <row r="8" spans="1:21" x14ac:dyDescent="0.25">
      <c r="B8" s="70"/>
      <c r="C8" s="4"/>
      <c r="D8" s="3"/>
      <c r="E8" s="3"/>
      <c r="F8" s="3"/>
      <c r="G8" s="70"/>
      <c r="H8" s="159"/>
      <c r="I8" s="3"/>
      <c r="J8" s="3"/>
      <c r="K8" s="3"/>
      <c r="L8" s="4"/>
      <c r="M8" s="4"/>
      <c r="O8" s="11" t="s">
        <v>179</v>
      </c>
      <c r="P8" s="33"/>
      <c r="Q8" s="2">
        <f>K18+M18-F18+Q2*Q4</f>
        <v>-314</v>
      </c>
    </row>
    <row r="9" spans="1:21" x14ac:dyDescent="0.25">
      <c r="B9" s="4"/>
      <c r="C9" s="4"/>
      <c r="D9" s="3"/>
      <c r="E9" s="3"/>
      <c r="F9" s="3"/>
      <c r="G9" s="4"/>
      <c r="H9" s="159"/>
      <c r="I9" s="3"/>
      <c r="J9" s="3"/>
      <c r="K9" s="3"/>
      <c r="L9" s="4"/>
      <c r="M9" s="4"/>
      <c r="O9" s="11" t="s">
        <v>204</v>
      </c>
      <c r="Q9" s="132">
        <f>IF(Q2=0, 0, Q8/Q6)</f>
        <v>-2.7375762859633827E-2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3.1552527787737539E-2</v>
      </c>
      <c r="R11">
        <f>0.88/4</f>
        <v>0.22</v>
      </c>
    </row>
    <row r="12" spans="1:21" x14ac:dyDescent="0.25">
      <c r="H12" s="68"/>
      <c r="O12" s="11" t="s">
        <v>921</v>
      </c>
      <c r="Q12" s="1"/>
    </row>
    <row r="13" spans="1:21" x14ac:dyDescent="0.25">
      <c r="H13" s="68"/>
      <c r="O13" s="11" t="s">
        <v>947</v>
      </c>
      <c r="Q13" s="2">
        <f>Q4/4.4</f>
        <v>6.338636363636363</v>
      </c>
      <c r="T13" s="1"/>
    </row>
    <row r="14" spans="1:21" x14ac:dyDescent="0.25">
      <c r="H14" s="68"/>
      <c r="O14" s="11" t="s">
        <v>1034</v>
      </c>
      <c r="Q14" s="1"/>
    </row>
    <row r="15" spans="1:21" x14ac:dyDescent="0.25">
      <c r="H15" s="68"/>
    </row>
    <row r="16" spans="1:21" ht="20.25" thickBot="1" x14ac:dyDescent="0.35">
      <c r="H16" s="68"/>
      <c r="O16" s="886" t="s">
        <v>78</v>
      </c>
      <c r="P16" s="886"/>
    </row>
    <row r="17" spans="1:16" ht="15.75" thickTop="1" x14ac:dyDescent="0.25">
      <c r="O17" s="79">
        <v>1.1000000000000001</v>
      </c>
      <c r="P17" s="79">
        <f>O17*$Q$4</f>
        <v>30.679000000000002</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30.400100000000002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30.121200000000002</v>
      </c>
    </row>
    <row r="20" spans="1:16" x14ac:dyDescent="0.25">
      <c r="O20" s="79">
        <v>1.07</v>
      </c>
      <c r="P20" s="79">
        <f t="shared" si="0"/>
        <v>29.842300000000002</v>
      </c>
    </row>
    <row r="21" spans="1:16" x14ac:dyDescent="0.25">
      <c r="O21" s="79">
        <v>1.06</v>
      </c>
      <c r="P21" s="79">
        <f t="shared" si="0"/>
        <v>29.563400000000001</v>
      </c>
    </row>
    <row r="22" spans="1:16" x14ac:dyDescent="0.25">
      <c r="O22" s="79">
        <v>1.05</v>
      </c>
      <c r="P22" s="79">
        <f t="shared" si="0"/>
        <v>29.284500000000001</v>
      </c>
    </row>
    <row r="23" spans="1:16" x14ac:dyDescent="0.25">
      <c r="O23" s="79">
        <v>1.04</v>
      </c>
      <c r="P23" s="79">
        <f t="shared" si="0"/>
        <v>29.005600000000001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28.726700000000001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28.447800000000001</v>
      </c>
    </row>
    <row r="26" spans="1:16" x14ac:dyDescent="0.25">
      <c r="B26" s="162"/>
      <c r="C26" s="10"/>
      <c r="D26" s="39"/>
      <c r="E26" s="39"/>
      <c r="F26" s="39"/>
      <c r="G26" s="39"/>
      <c r="H26" s="177"/>
      <c r="I26" s="39"/>
      <c r="J26" s="39"/>
      <c r="K26" s="39"/>
      <c r="L26" s="39"/>
      <c r="O26" s="79">
        <v>1.01</v>
      </c>
      <c r="P26" s="79">
        <f t="shared" si="0"/>
        <v>28.168900000000001</v>
      </c>
    </row>
    <row r="27" spans="1:16" x14ac:dyDescent="0.25">
      <c r="B27" s="162"/>
      <c r="C27" s="10"/>
      <c r="D27" s="39"/>
      <c r="E27" s="39"/>
      <c r="F27" s="39"/>
      <c r="G27" s="39"/>
      <c r="H27" s="177"/>
      <c r="I27" s="39"/>
      <c r="J27" s="39"/>
      <c r="K27" s="39"/>
      <c r="L27" s="39"/>
      <c r="O27" s="79">
        <v>1</v>
      </c>
      <c r="P27" s="79">
        <f t="shared" si="0"/>
        <v>27.89</v>
      </c>
    </row>
    <row r="28" spans="1:16" x14ac:dyDescent="0.25">
      <c r="B28" s="162"/>
      <c r="C28" s="10"/>
      <c r="D28" s="39"/>
      <c r="E28" s="39"/>
      <c r="F28" s="39"/>
      <c r="G28" s="39"/>
      <c r="H28" s="177"/>
      <c r="I28" s="39"/>
      <c r="J28" s="39"/>
      <c r="K28" s="39"/>
      <c r="L28" s="39"/>
      <c r="O28" s="79">
        <v>0.99</v>
      </c>
      <c r="P28" s="79">
        <f t="shared" si="0"/>
        <v>27.6111</v>
      </c>
    </row>
    <row r="29" spans="1:16" x14ac:dyDescent="0.25">
      <c r="B29" s="162"/>
      <c r="C29" s="10"/>
      <c r="D29" s="39"/>
      <c r="E29" s="39"/>
      <c r="F29" s="39"/>
      <c r="G29" s="39"/>
      <c r="H29" s="177"/>
      <c r="I29" s="39"/>
      <c r="J29" s="39"/>
      <c r="K29" s="39"/>
      <c r="L29" s="39"/>
      <c r="O29" s="79">
        <v>0.98</v>
      </c>
      <c r="P29" s="79">
        <f t="shared" si="0"/>
        <v>27.3322</v>
      </c>
    </row>
    <row r="30" spans="1:16" x14ac:dyDescent="0.25">
      <c r="B30" s="162"/>
      <c r="C30" s="10"/>
      <c r="D30" s="39"/>
      <c r="E30" s="39"/>
      <c r="F30" s="39"/>
      <c r="G30" s="39"/>
      <c r="H30" s="177"/>
      <c r="I30" s="39"/>
      <c r="J30" s="39"/>
      <c r="K30" s="39"/>
      <c r="L30" s="39"/>
      <c r="O30" s="79">
        <v>0.97</v>
      </c>
      <c r="P30" s="79">
        <f t="shared" si="0"/>
        <v>27.0533</v>
      </c>
    </row>
    <row r="31" spans="1:16" x14ac:dyDescent="0.25">
      <c r="B31" s="162"/>
      <c r="C31" s="10"/>
      <c r="D31" s="39"/>
      <c r="E31" s="39"/>
      <c r="F31" s="39"/>
      <c r="G31" s="39"/>
      <c r="H31" s="177"/>
      <c r="I31" s="39"/>
      <c r="J31" s="39"/>
      <c r="K31" s="39"/>
      <c r="L31" s="39"/>
      <c r="O31" s="79">
        <v>0.96</v>
      </c>
      <c r="P31" s="79">
        <f t="shared" si="0"/>
        <v>26.7744</v>
      </c>
    </row>
    <row r="32" spans="1:16" x14ac:dyDescent="0.25">
      <c r="B32" s="162"/>
      <c r="C32" s="10"/>
      <c r="D32" s="39"/>
      <c r="E32" s="39"/>
      <c r="F32" s="39"/>
      <c r="G32" s="39"/>
      <c r="H32" s="177"/>
      <c r="I32" s="39"/>
      <c r="J32" s="39"/>
      <c r="K32" s="39"/>
      <c r="L32" s="39"/>
      <c r="O32" s="79">
        <v>0.95</v>
      </c>
      <c r="P32" s="79">
        <f t="shared" si="0"/>
        <v>26.4955</v>
      </c>
    </row>
    <row r="33" spans="2:17" x14ac:dyDescent="0.25">
      <c r="B33" s="162"/>
      <c r="C33" s="10"/>
      <c r="D33" s="39"/>
      <c r="E33" s="39"/>
      <c r="F33" s="39"/>
      <c r="G33" s="39"/>
      <c r="H33" s="177"/>
      <c r="I33" s="39"/>
      <c r="J33" s="39"/>
      <c r="K33" s="39"/>
      <c r="L33" s="39"/>
      <c r="O33" s="79">
        <v>0.94</v>
      </c>
      <c r="P33" s="79">
        <f t="shared" si="0"/>
        <v>26.2166</v>
      </c>
    </row>
    <row r="34" spans="2:17" x14ac:dyDescent="0.25">
      <c r="B34" s="162"/>
      <c r="C34" s="10"/>
      <c r="D34" s="39"/>
      <c r="E34" s="39"/>
      <c r="F34" s="39"/>
      <c r="G34" s="39"/>
      <c r="H34" s="177"/>
      <c r="I34" s="39"/>
      <c r="J34" s="39"/>
      <c r="K34" s="39"/>
      <c r="L34" s="39"/>
      <c r="O34" s="79">
        <v>0.93</v>
      </c>
      <c r="P34" s="79">
        <f t="shared" si="0"/>
        <v>25.937700000000003</v>
      </c>
    </row>
    <row r="35" spans="2:17" x14ac:dyDescent="0.25">
      <c r="B35" s="162"/>
      <c r="C35" s="10"/>
      <c r="D35" s="39"/>
      <c r="E35" s="39"/>
      <c r="F35" s="39"/>
      <c r="G35" s="39"/>
      <c r="H35" s="177"/>
      <c r="I35" s="39"/>
      <c r="J35" s="39"/>
      <c r="K35" s="39"/>
      <c r="L35" s="39"/>
      <c r="O35" s="79">
        <v>0.92</v>
      </c>
      <c r="P35" s="79">
        <f t="shared" si="0"/>
        <v>25.658800000000003</v>
      </c>
    </row>
    <row r="36" spans="2:17" x14ac:dyDescent="0.25">
      <c r="B36" s="162"/>
      <c r="C36" s="10"/>
      <c r="D36" s="39"/>
      <c r="E36" s="39"/>
      <c r="F36" s="39"/>
      <c r="G36" s="39"/>
      <c r="H36" s="177"/>
      <c r="I36" s="39"/>
      <c r="J36" s="39"/>
      <c r="K36" s="39"/>
      <c r="L36" s="39"/>
      <c r="O36" s="79">
        <v>0.91</v>
      </c>
      <c r="P36" s="79">
        <f t="shared" si="0"/>
        <v>25.379900000000003</v>
      </c>
    </row>
    <row r="37" spans="2:17" x14ac:dyDescent="0.25">
      <c r="B37" s="162"/>
      <c r="C37" s="10"/>
      <c r="D37" s="39"/>
      <c r="E37" s="39"/>
      <c r="F37" s="39"/>
      <c r="G37" s="39"/>
      <c r="H37" s="177"/>
      <c r="I37" s="39"/>
      <c r="J37" s="39"/>
      <c r="K37" s="39"/>
      <c r="L37" s="39"/>
      <c r="O37" s="79">
        <v>0.9</v>
      </c>
      <c r="P37" s="79">
        <f t="shared" si="0"/>
        <v>25.101000000000003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9" priority="43">
      <formula>F54&gt;0</formula>
    </cfRule>
    <cfRule type="expression" dxfId="1108" priority="44">
      <formula>F54&lt;0</formula>
    </cfRule>
  </conditionalFormatting>
  <conditionalFormatting sqref="Q7">
    <cfRule type="expression" dxfId="1107" priority="41">
      <formula>Q7&gt;0</formula>
    </cfRule>
    <cfRule type="expression" dxfId="1106" priority="42">
      <formula>Q7&lt;0</formula>
    </cfRule>
  </conditionalFormatting>
  <conditionalFormatting sqref="Q8">
    <cfRule type="expression" dxfId="1105" priority="39">
      <formula>Q8&gt;0</formula>
    </cfRule>
    <cfRule type="expression" dxfId="1104" priority="40">
      <formula>Q8&lt;0</formula>
    </cfRule>
  </conditionalFormatting>
  <conditionalFormatting sqref="F33:F36 F38:F53">
    <cfRule type="expression" dxfId="1103" priority="37">
      <formula>F33&gt;0</formula>
    </cfRule>
    <cfRule type="expression" dxfId="1102" priority="38">
      <formula>F33&lt;0</formula>
    </cfRule>
  </conditionalFormatting>
  <conditionalFormatting sqref="H33:H36 H38:H53">
    <cfRule type="expression" dxfId="1101" priority="35">
      <formula>H33&gt;0</formula>
    </cfRule>
    <cfRule type="expression" dxfId="1100" priority="36">
      <formula>H33&lt;0</formula>
    </cfRule>
  </conditionalFormatting>
  <conditionalFormatting sqref="Q10">
    <cfRule type="expression" dxfId="1099" priority="33">
      <formula>Q10&gt;0</formula>
    </cfRule>
    <cfRule type="expression" dxfId="1098" priority="34">
      <formula>Q10&lt;0</formula>
    </cfRule>
  </conditionalFormatting>
  <conditionalFormatting sqref="J25:J37">
    <cfRule type="expression" dxfId="1097" priority="31">
      <formula>J25&gt;0</formula>
    </cfRule>
    <cfRule type="expression" dxfId="1096" priority="32">
      <formula>J25&lt;0</formula>
    </cfRule>
  </conditionalFormatting>
  <conditionalFormatting sqref="K25:K38">
    <cfRule type="expression" dxfId="1095" priority="29">
      <formula>K25&gt;0</formula>
    </cfRule>
    <cfRule type="expression" dxfId="1094" priority="30">
      <formula>K25&lt;0</formula>
    </cfRule>
  </conditionalFormatting>
  <conditionalFormatting sqref="L25">
    <cfRule type="expression" dxfId="1093" priority="27">
      <formula>L25&gt;0</formula>
    </cfRule>
    <cfRule type="expression" dxfId="1092" priority="28">
      <formula>L25&lt;0</formula>
    </cfRule>
  </conditionalFormatting>
  <conditionalFormatting sqref="F89:F110">
    <cfRule type="expression" dxfId="1091" priority="25">
      <formula>F89&gt;0</formula>
    </cfRule>
    <cfRule type="expression" dxfId="1090" priority="26">
      <formula>F89&lt;0</formula>
    </cfRule>
  </conditionalFormatting>
  <conditionalFormatting sqref="H89:H110">
    <cfRule type="expression" dxfId="1089" priority="23">
      <formula>H89&gt;0</formula>
    </cfRule>
    <cfRule type="expression" dxfId="1088" priority="24">
      <formula>H89&lt;0</formula>
    </cfRule>
  </conditionalFormatting>
  <conditionalFormatting sqref="J89:J102">
    <cfRule type="expression" dxfId="1087" priority="21">
      <formula>J89&gt;0</formula>
    </cfRule>
    <cfRule type="expression" dxfId="1086" priority="22">
      <formula>J89&lt;0</formula>
    </cfRule>
  </conditionalFormatting>
  <conditionalFormatting sqref="K89:K102">
    <cfRule type="expression" dxfId="1085" priority="19">
      <formula>K89&gt;0</formula>
    </cfRule>
    <cfRule type="expression" dxfId="1084" priority="20">
      <formula>K89&lt;0</formula>
    </cfRule>
  </conditionalFormatting>
  <conditionalFormatting sqref="L89:L102">
    <cfRule type="expression" dxfId="1083" priority="17">
      <formula>L89&gt;0</formula>
    </cfRule>
    <cfRule type="expression" dxfId="1082" priority="18">
      <formula>L89&lt;0</formula>
    </cfRule>
  </conditionalFormatting>
  <conditionalFormatting sqref="F29:F32">
    <cfRule type="expression" dxfId="1081" priority="15">
      <formula>F29&gt;0</formula>
    </cfRule>
    <cfRule type="expression" dxfId="1080" priority="16">
      <formula>F29&lt;0</formula>
    </cfRule>
  </conditionalFormatting>
  <conditionalFormatting sqref="H29:H32">
    <cfRule type="expression" dxfId="1079" priority="13">
      <formula>H29&gt;0</formula>
    </cfRule>
    <cfRule type="expression" dxfId="1078" priority="14">
      <formula>H29&lt;0</formula>
    </cfRule>
  </conditionalFormatting>
  <conditionalFormatting sqref="F25:F28">
    <cfRule type="expression" dxfId="1077" priority="11">
      <formula>F25&gt;0</formula>
    </cfRule>
    <cfRule type="expression" dxfId="1076" priority="12">
      <formula>F25&lt;0</formula>
    </cfRule>
  </conditionalFormatting>
  <conditionalFormatting sqref="H25:H28">
    <cfRule type="expression" dxfId="1075" priority="9">
      <formula>H25&gt;0</formula>
    </cfRule>
    <cfRule type="expression" dxfId="1074" priority="10">
      <formula>H25&lt;0</formula>
    </cfRule>
  </conditionalFormatting>
  <conditionalFormatting sqref="F37">
    <cfRule type="expression" dxfId="1073" priority="7">
      <formula>F37&gt;0</formula>
    </cfRule>
    <cfRule type="expression" dxfId="1072" priority="8">
      <formula>F37&lt;0</formula>
    </cfRule>
  </conditionalFormatting>
  <conditionalFormatting sqref="H37">
    <cfRule type="expression" dxfId="1071" priority="5">
      <formula>H37&gt;0</formula>
    </cfRule>
    <cfRule type="expression" dxfId="1070" priority="6">
      <formula>H37&lt;0</formula>
    </cfRule>
  </conditionalFormatting>
  <conditionalFormatting sqref="J49">
    <cfRule type="expression" dxfId="1069" priority="3">
      <formula>J49&gt;0</formula>
    </cfRule>
    <cfRule type="expression" dxfId="1068" priority="4">
      <formula>J49&lt;0</formula>
    </cfRule>
  </conditionalFormatting>
  <conditionalFormatting sqref="J38:J48">
    <cfRule type="expression" dxfId="1067" priority="1">
      <formula>J38&gt;0</formula>
    </cfRule>
    <cfRule type="expression" dxfId="1066"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6" t="s">
        <v>78</v>
      </c>
      <c r="P18" s="886"/>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5" priority="41">
      <formula>F60&gt;0</formula>
    </cfRule>
    <cfRule type="expression" dxfId="1064" priority="42">
      <formula>F60&lt;0</formula>
    </cfRule>
  </conditionalFormatting>
  <conditionalFormatting sqref="Q7">
    <cfRule type="expression" dxfId="1063" priority="39">
      <formula>Q7&gt;0</formula>
    </cfRule>
    <cfRule type="expression" dxfId="1062" priority="40">
      <formula>Q7&lt;0</formula>
    </cfRule>
  </conditionalFormatting>
  <conditionalFormatting sqref="Q8">
    <cfRule type="expression" dxfId="1061" priority="37">
      <formula>Q8&gt;0</formula>
    </cfRule>
    <cfRule type="expression" dxfId="1060" priority="38">
      <formula>Q8&lt;0</formula>
    </cfRule>
  </conditionalFormatting>
  <conditionalFormatting sqref="F25:F29 F34:F59">
    <cfRule type="expression" dxfId="1059" priority="35">
      <formula>F25&gt;0</formula>
    </cfRule>
    <cfRule type="expression" dxfId="1058" priority="36">
      <formula>F25&lt;0</formula>
    </cfRule>
  </conditionalFormatting>
  <conditionalFormatting sqref="H25:H29 H34:H59">
    <cfRule type="expression" dxfId="1057" priority="33">
      <formula>H25&gt;0</formula>
    </cfRule>
    <cfRule type="expression" dxfId="1056" priority="34">
      <formula>H25&lt;0</formula>
    </cfRule>
  </conditionalFormatting>
  <conditionalFormatting sqref="F89:F110">
    <cfRule type="expression" dxfId="1055" priority="31">
      <formula>F89&gt;0</formula>
    </cfRule>
    <cfRule type="expression" dxfId="1054" priority="32">
      <formula>F89&lt;0</formula>
    </cfRule>
  </conditionalFormatting>
  <conditionalFormatting sqref="H89:H110">
    <cfRule type="expression" dxfId="1053" priority="29">
      <formula>H89&gt;0</formula>
    </cfRule>
    <cfRule type="expression" dxfId="1052" priority="30">
      <formula>H89&lt;0</formula>
    </cfRule>
  </conditionalFormatting>
  <conditionalFormatting sqref="Q10">
    <cfRule type="expression" dxfId="1051" priority="27">
      <formula>Q10&gt;0</formula>
    </cfRule>
    <cfRule type="expression" dxfId="1050" priority="28">
      <formula>Q10&lt;0</formula>
    </cfRule>
  </conditionalFormatting>
  <conditionalFormatting sqref="J25:J32 J34:J38">
    <cfRule type="expression" dxfId="1049" priority="25">
      <formula>J25&gt;0</formula>
    </cfRule>
    <cfRule type="expression" dxfId="1048" priority="26">
      <formula>J25&lt;0</formula>
    </cfRule>
  </conditionalFormatting>
  <conditionalFormatting sqref="K25:K30">
    <cfRule type="expression" dxfId="1047" priority="23">
      <formula>K25&gt;0</formula>
    </cfRule>
    <cfRule type="expression" dxfId="1046" priority="24">
      <formula>K25&lt;0</formula>
    </cfRule>
  </conditionalFormatting>
  <conditionalFormatting sqref="L25:L38">
    <cfRule type="expression" dxfId="1045" priority="21">
      <formula>L25&gt;0</formula>
    </cfRule>
    <cfRule type="expression" dxfId="1044" priority="22">
      <formula>L25&lt;0</formula>
    </cfRule>
  </conditionalFormatting>
  <conditionalFormatting sqref="F30:F33">
    <cfRule type="expression" dxfId="1043" priority="19">
      <formula>F30&gt;0</formula>
    </cfRule>
    <cfRule type="expression" dxfId="1042" priority="20">
      <formula>F30&lt;0</formula>
    </cfRule>
  </conditionalFormatting>
  <conditionalFormatting sqref="H30:H33">
    <cfRule type="expression" dxfId="1041" priority="17">
      <formula>H30&gt;0</formula>
    </cfRule>
    <cfRule type="expression" dxfId="1040" priority="18">
      <formula>H30&lt;0</formula>
    </cfRule>
  </conditionalFormatting>
  <conditionalFormatting sqref="L39:L44">
    <cfRule type="expression" dxfId="1039" priority="9">
      <formula>L39&gt;0</formula>
    </cfRule>
    <cfRule type="expression" dxfId="1038" priority="10">
      <formula>L39&lt;0</formula>
    </cfRule>
  </conditionalFormatting>
  <conditionalFormatting sqref="L45:L46">
    <cfRule type="expression" dxfId="1037" priority="7">
      <formula>L45&gt;0</formula>
    </cfRule>
    <cfRule type="expression" dxfId="1036" priority="8">
      <formula>L45&lt;0</formula>
    </cfRule>
  </conditionalFormatting>
  <conditionalFormatting sqref="L47">
    <cfRule type="expression" dxfId="1035" priority="5">
      <formula>L47&gt;0</formula>
    </cfRule>
    <cfRule type="expression" dxfId="1034" priority="6">
      <formula>L47&lt;0</formula>
    </cfRule>
  </conditionalFormatting>
  <conditionalFormatting sqref="L51">
    <cfRule type="expression" dxfId="1033" priority="3">
      <formula>L51&gt;0</formula>
    </cfRule>
    <cfRule type="expression" dxfId="1032" priority="4">
      <formula>L51&lt;0</formula>
    </cfRule>
  </conditionalFormatting>
  <conditionalFormatting sqref="L54">
    <cfRule type="expression" dxfId="1031" priority="1">
      <formula>L54&gt;0</formula>
    </cfRule>
    <cfRule type="expression" dxfId="103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6" t="s">
        <v>78</v>
      </c>
      <c r="P16" s="886"/>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9" priority="69">
      <formula>Q7&gt;0</formula>
    </cfRule>
    <cfRule type="expression" dxfId="1028" priority="70">
      <formula>Q7&lt;0</formula>
    </cfRule>
  </conditionalFormatting>
  <conditionalFormatting sqref="Q8">
    <cfRule type="expression" dxfId="1027" priority="67">
      <formula>Q8&gt;0</formula>
    </cfRule>
    <cfRule type="expression" dxfId="1026" priority="68">
      <formula>Q8&lt;0</formula>
    </cfRule>
  </conditionalFormatting>
  <conditionalFormatting sqref="F27 F29:F38">
    <cfRule type="expression" dxfId="1025" priority="65">
      <formula>F27&gt;0</formula>
    </cfRule>
    <cfRule type="expression" dxfId="1024" priority="66">
      <formula>F27&lt;0</formula>
    </cfRule>
  </conditionalFormatting>
  <conditionalFormatting sqref="H29:H38">
    <cfRule type="expression" dxfId="1023" priority="63">
      <formula>H29&gt;0</formula>
    </cfRule>
    <cfRule type="expression" dxfId="1022" priority="64">
      <formula>H29&lt;0</formula>
    </cfRule>
  </conditionalFormatting>
  <conditionalFormatting sqref="H25:H27">
    <cfRule type="expression" dxfId="1021" priority="43">
      <formula>H25&gt;0</formula>
    </cfRule>
    <cfRule type="expression" dxfId="1020" priority="44">
      <formula>H25&lt;0</formula>
    </cfRule>
  </conditionalFormatting>
  <conditionalFormatting sqref="Q10">
    <cfRule type="expression" dxfId="1019" priority="57">
      <formula>Q10&gt;0</formula>
    </cfRule>
    <cfRule type="expression" dxfId="1018" priority="58">
      <formula>Q10&lt;0</formula>
    </cfRule>
  </conditionalFormatting>
  <conditionalFormatting sqref="F25:F26">
    <cfRule type="expression" dxfId="1017" priority="45">
      <formula>F25&gt;0</formula>
    </cfRule>
    <cfRule type="expression" dxfId="1016" priority="46">
      <formula>F25&lt;0</formula>
    </cfRule>
  </conditionalFormatting>
  <conditionalFormatting sqref="J65:K72">
    <cfRule type="expression" dxfId="1015" priority="39">
      <formula>J65&gt;0</formula>
    </cfRule>
    <cfRule type="expression" dxfId="1014" priority="40">
      <formula>J65&lt;0</formula>
    </cfRule>
  </conditionalFormatting>
  <conditionalFormatting sqref="F65:F83 F89">
    <cfRule type="expression" dxfId="1013" priority="37">
      <formula>F65&gt;0</formula>
    </cfRule>
    <cfRule type="expression" dxfId="1012" priority="38">
      <formula>F65&lt;0</formula>
    </cfRule>
  </conditionalFormatting>
  <conditionalFormatting sqref="H65:H83 H89">
    <cfRule type="expression" dxfId="1011" priority="35">
      <formula>H65&gt;0</formula>
    </cfRule>
    <cfRule type="expression" dxfId="1010" priority="36">
      <formula>H65&lt;0</formula>
    </cfRule>
  </conditionalFormatting>
  <conditionalFormatting sqref="J76:J78">
    <cfRule type="expression" dxfId="1009" priority="33">
      <formula>J76&gt;0</formula>
    </cfRule>
    <cfRule type="expression" dxfId="1008" priority="34">
      <formula>J76&lt;0</formula>
    </cfRule>
  </conditionalFormatting>
  <conditionalFormatting sqref="K76:K78">
    <cfRule type="expression" dxfId="1007" priority="31">
      <formula>K76&gt;0</formula>
    </cfRule>
    <cfRule type="expression" dxfId="1006" priority="32">
      <formula>K76&lt;0</formula>
    </cfRule>
  </conditionalFormatting>
  <conditionalFormatting sqref="L65:L78">
    <cfRule type="expression" dxfId="1005" priority="29">
      <formula>L65&gt;0</formula>
    </cfRule>
    <cfRule type="expression" dxfId="1004" priority="30">
      <formula>L65&lt;0</formula>
    </cfRule>
  </conditionalFormatting>
  <conditionalFormatting sqref="F84:F88">
    <cfRule type="expression" dxfId="1003" priority="27">
      <formula>F84&gt;0</formula>
    </cfRule>
    <cfRule type="expression" dxfId="1002" priority="28">
      <formula>F84&lt;0</formula>
    </cfRule>
  </conditionalFormatting>
  <conditionalFormatting sqref="H84:H88">
    <cfRule type="expression" dxfId="1001" priority="25">
      <formula>H84&gt;0</formula>
    </cfRule>
    <cfRule type="expression" dxfId="1000" priority="26">
      <formula>H84&lt;0</formula>
    </cfRule>
  </conditionalFormatting>
  <conditionalFormatting sqref="M65:M78">
    <cfRule type="expression" dxfId="999" priority="23">
      <formula>M65&gt;0</formula>
    </cfRule>
    <cfRule type="expression" dxfId="998" priority="24">
      <formula>M65&lt;0</formula>
    </cfRule>
  </conditionalFormatting>
  <conditionalFormatting sqref="M26:M31">
    <cfRule type="expression" dxfId="997" priority="21">
      <formula>M26&gt;0</formula>
    </cfRule>
    <cfRule type="expression" dxfId="996" priority="22">
      <formula>M26&lt;0</formula>
    </cfRule>
  </conditionalFormatting>
  <conditionalFormatting sqref="F93:F105">
    <cfRule type="expression" dxfId="995" priority="19">
      <formula>F93&gt;0</formula>
    </cfRule>
    <cfRule type="expression" dxfId="994" priority="20">
      <formula>F93&lt;0</formula>
    </cfRule>
  </conditionalFormatting>
  <conditionalFormatting sqref="H93:H105">
    <cfRule type="expression" dxfId="993" priority="17">
      <formula>H93&gt;0</formula>
    </cfRule>
    <cfRule type="expression" dxfId="992" priority="18">
      <formula>H93&lt;0</formula>
    </cfRule>
  </conditionalFormatting>
  <conditionalFormatting sqref="H92">
    <cfRule type="expression" dxfId="991" priority="13">
      <formula>H92&gt;0</formula>
    </cfRule>
    <cfRule type="expression" dxfId="990" priority="14">
      <formula>H92&lt;0</formula>
    </cfRule>
  </conditionalFormatting>
  <conditionalFormatting sqref="F92">
    <cfRule type="expression" dxfId="989" priority="15">
      <formula>F92&gt;0</formula>
    </cfRule>
    <cfRule type="expression" dxfId="988" priority="16">
      <formula>F92&lt;0</formula>
    </cfRule>
  </conditionalFormatting>
  <conditionalFormatting sqref="M93:M98">
    <cfRule type="expression" dxfId="987" priority="11">
      <formula>M93&gt;0</formula>
    </cfRule>
    <cfRule type="expression" dxfId="986" priority="12">
      <formula>M93&lt;0</formula>
    </cfRule>
  </conditionalFormatting>
  <conditionalFormatting sqref="K25:K27">
    <cfRule type="expression" dxfId="985" priority="9">
      <formula>K25&gt;0</formula>
    </cfRule>
    <cfRule type="expression" dxfId="984" priority="10">
      <formula>K25&lt;0</formula>
    </cfRule>
  </conditionalFormatting>
  <conditionalFormatting sqref="K28">
    <cfRule type="expression" dxfId="983" priority="7">
      <formula>K28&gt;0</formula>
    </cfRule>
    <cfRule type="expression" dxfId="982" priority="8">
      <formula>K28&lt;0</formula>
    </cfRule>
  </conditionalFormatting>
  <conditionalFormatting sqref="H28">
    <cfRule type="expression" dxfId="981" priority="3">
      <formula>H28&gt;0</formula>
    </cfRule>
    <cfRule type="expression" dxfId="980" priority="4">
      <formula>H28&lt;0</formula>
    </cfRule>
  </conditionalFormatting>
  <conditionalFormatting sqref="F28">
    <cfRule type="expression" dxfId="979" priority="5">
      <formula>F28&gt;0</formula>
    </cfRule>
    <cfRule type="expression" dxfId="978" priority="6">
      <formula>F28&lt;0</formula>
    </cfRule>
  </conditionalFormatting>
  <conditionalFormatting sqref="K29">
    <cfRule type="expression" dxfId="977" priority="1">
      <formula>K29&gt;0</formula>
    </cfRule>
    <cfRule type="expression" dxfId="97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536</v>
      </c>
      <c r="AJ2">
        <f>$Q$2*$Q$4</f>
        <v>6981</v>
      </c>
      <c r="AK2">
        <f ca="1">AJ2*EXP(-$X$2 * AI2/365.25)</f>
        <v>34058.486455212267</v>
      </c>
      <c r="AM2" s="2">
        <f>Q10</f>
        <v>0</v>
      </c>
      <c r="AO2">
        <f ca="1" xml:space="preserve"> (SUM(AB:AB) - SUM(AE:AE) - SUM(AH:AH) - SUM(AK:AK))/SUM(AB:AB)</f>
        <v>-1.4902757604173746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536</v>
      </c>
      <c r="AJ3">
        <f t="shared" ref="AJ3:AJ17" si="11">$Q$2*$Q$4</f>
        <v>6981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23.27</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536</v>
      </c>
      <c r="AJ4">
        <f t="shared" si="11"/>
        <v>6981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6981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536</v>
      </c>
      <c r="AJ5">
        <f t="shared" si="11"/>
        <v>6981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536</v>
      </c>
      <c r="AJ6">
        <f t="shared" si="11"/>
        <v>6981</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-1764.8899999999921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536</v>
      </c>
      <c r="AJ7">
        <f t="shared" si="11"/>
        <v>6981</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-1764.8899999999921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536</v>
      </c>
      <c r="AJ8">
        <f t="shared" si="11"/>
        <v>6981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-0.20179650098503341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536</v>
      </c>
      <c r="AJ9">
        <f t="shared" si="11"/>
        <v>6981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536</v>
      </c>
      <c r="AJ10">
        <f t="shared" si="11"/>
        <v>6981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4.4692737430167599E-2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536</v>
      </c>
      <c r="AJ11">
        <f t="shared" si="11"/>
        <v>6981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536</v>
      </c>
      <c r="AJ12">
        <f t="shared" si="11"/>
        <v>6981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13.688235294117646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536</v>
      </c>
      <c r="AJ13">
        <f t="shared" si="11"/>
        <v>6981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536</v>
      </c>
      <c r="AJ14">
        <f t="shared" si="11"/>
        <v>6981</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536</v>
      </c>
      <c r="AJ15">
        <f t="shared" si="11"/>
        <v>6981</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536</v>
      </c>
      <c r="AJ16">
        <f t="shared" si="11"/>
        <v>6981</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536</v>
      </c>
      <c r="AJ17">
        <f t="shared" si="11"/>
        <v>6981</v>
      </c>
      <c r="AM17" s="2"/>
    </row>
    <row r="18" spans="1:39" ht="20.25" thickBot="1" x14ac:dyDescent="0.35">
      <c r="B18" s="363">
        <v>43319</v>
      </c>
      <c r="C18" s="7">
        <v>100</v>
      </c>
      <c r="D18" s="43">
        <v>22.68</v>
      </c>
      <c r="E18" s="43">
        <v>0</v>
      </c>
      <c r="F18" s="43">
        <f t="shared" si="12"/>
        <v>2268</v>
      </c>
      <c r="H18" s="68"/>
      <c r="O18" s="886" t="s">
        <v>78</v>
      </c>
      <c r="P18" s="886"/>
      <c r="T18" s="1">
        <v>43236</v>
      </c>
      <c r="U18" t="s">
        <v>1058</v>
      </c>
      <c r="W18" s="132"/>
    </row>
    <row r="19" spans="1:39" ht="15.75" thickTop="1" x14ac:dyDescent="0.25">
      <c r="B19" s="70">
        <v>43336</v>
      </c>
      <c r="C19" s="7">
        <v>200</v>
      </c>
      <c r="D19" s="43">
        <v>23.15</v>
      </c>
      <c r="E19" s="43">
        <v>0</v>
      </c>
      <c r="F19" s="43">
        <f t="shared" si="12"/>
        <v>4630</v>
      </c>
      <c r="O19" s="79">
        <v>1.1000000000000001</v>
      </c>
      <c r="P19" s="79">
        <f>O19*$Q$4</f>
        <v>25.597000000000001</v>
      </c>
      <c r="W19" s="132"/>
    </row>
    <row r="20" spans="1:39" x14ac:dyDescent="0.25">
      <c r="B20" s="70">
        <v>43440</v>
      </c>
      <c r="C20" s="4">
        <v>100</v>
      </c>
      <c r="D20" s="3">
        <v>23.38</v>
      </c>
      <c r="E20" s="3">
        <v>0</v>
      </c>
      <c r="F20" s="3">
        <f t="shared" si="12"/>
        <v>2338</v>
      </c>
      <c r="G20" s="4"/>
      <c r="H20" s="68"/>
      <c r="O20" s="79">
        <v>1.0900000000000001</v>
      </c>
      <c r="P20" s="79">
        <f t="shared" ref="P20:P39" si="13">O20*$Q$4</f>
        <v>25.3643</v>
      </c>
      <c r="T20" s="1">
        <v>43244</v>
      </c>
      <c r="U20" t="s">
        <v>1072</v>
      </c>
      <c r="W20" s="132"/>
    </row>
    <row r="21" spans="1:39" x14ac:dyDescent="0.25">
      <c r="B21" s="70"/>
      <c r="C21" s="4"/>
      <c r="D21" s="3"/>
      <c r="E21" s="3"/>
      <c r="F21" s="3"/>
      <c r="O21" s="79">
        <v>1.08</v>
      </c>
      <c r="P21" s="79">
        <f t="shared" si="13"/>
        <v>25.131600000000002</v>
      </c>
      <c r="W21" s="132"/>
    </row>
    <row r="22" spans="1:39" x14ac:dyDescent="0.25">
      <c r="C22" s="4"/>
      <c r="D22" s="3"/>
      <c r="E22" s="3"/>
      <c r="F22" s="3"/>
      <c r="H22" s="68"/>
      <c r="O22" s="79">
        <v>1.07</v>
      </c>
      <c r="P22" s="79">
        <f t="shared" si="13"/>
        <v>24.898900000000001</v>
      </c>
      <c r="T22" s="688">
        <v>43288</v>
      </c>
      <c r="U22" t="s">
        <v>1153</v>
      </c>
      <c r="W22" s="132"/>
    </row>
    <row r="23" spans="1:39" x14ac:dyDescent="0.25">
      <c r="O23" s="79">
        <v>1.06</v>
      </c>
      <c r="P23" s="79">
        <f t="shared" si="13"/>
        <v>24.6662</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24.433500000000002</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24.200800000000001</v>
      </c>
      <c r="T25" s="688">
        <v>43318</v>
      </c>
      <c r="U25" t="s">
        <v>1158</v>
      </c>
      <c r="W25" s="132"/>
    </row>
    <row r="26" spans="1:39" x14ac:dyDescent="0.25">
      <c r="O26" s="79">
        <v>1.03</v>
      </c>
      <c r="P26" s="79">
        <f t="shared" si="13"/>
        <v>23.9681</v>
      </c>
      <c r="T26" s="703"/>
      <c r="W26" s="132"/>
    </row>
    <row r="27" spans="1:39" x14ac:dyDescent="0.25">
      <c r="O27" s="79">
        <v>1.02</v>
      </c>
      <c r="P27" s="79">
        <f t="shared" si="13"/>
        <v>23.735399999999998</v>
      </c>
      <c r="T27" s="1">
        <v>43342</v>
      </c>
      <c r="U27" t="s">
        <v>1256</v>
      </c>
      <c r="W27" s="132"/>
    </row>
    <row r="28" spans="1:39" x14ac:dyDescent="0.25">
      <c r="O28" s="79">
        <v>1.01</v>
      </c>
      <c r="P28" s="79">
        <f t="shared" si="13"/>
        <v>23.502700000000001</v>
      </c>
      <c r="U28" s="400" t="s">
        <v>1257</v>
      </c>
      <c r="W28" s="132"/>
    </row>
    <row r="29" spans="1:39" x14ac:dyDescent="0.25">
      <c r="O29" s="79">
        <v>1</v>
      </c>
      <c r="P29" s="79">
        <f t="shared" si="13"/>
        <v>23.27</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23.037299999999998</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22.804600000000001</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22.571899999999999</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22.339199999999998</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22.106499999999997</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21.873799999999999</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21.641100000000002</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21.4084</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21.175699999999999</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20.943000000000001</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5" priority="31">
      <formula>F31&gt;0</formula>
    </cfRule>
    <cfRule type="expression" dxfId="974" priority="32">
      <formula>F31&lt;0</formula>
    </cfRule>
  </conditionalFormatting>
  <conditionalFormatting sqref="Q7">
    <cfRule type="expression" dxfId="973" priority="29">
      <formula>Q7&gt;0</formula>
    </cfRule>
    <cfRule type="expression" dxfId="972" priority="30">
      <formula>Q7&lt;0</formula>
    </cfRule>
  </conditionalFormatting>
  <conditionalFormatting sqref="Q8">
    <cfRule type="expression" dxfId="971" priority="27">
      <formula>Q8&gt;0</formula>
    </cfRule>
    <cfRule type="expression" dxfId="970" priority="28">
      <formula>Q8&lt;0</formula>
    </cfRule>
  </conditionalFormatting>
  <conditionalFormatting sqref="F111:F132">
    <cfRule type="expression" dxfId="969" priority="21">
      <formula>F111&gt;0</formula>
    </cfRule>
    <cfRule type="expression" dxfId="968" priority="22">
      <formula>F111&lt;0</formula>
    </cfRule>
  </conditionalFormatting>
  <conditionalFormatting sqref="H111:H132">
    <cfRule type="expression" dxfId="967" priority="19">
      <formula>H111&gt;0</formula>
    </cfRule>
    <cfRule type="expression" dxfId="966" priority="20">
      <formula>H111&lt;0</formula>
    </cfRule>
  </conditionalFormatting>
  <conditionalFormatting sqref="Q10">
    <cfRule type="expression" dxfId="965" priority="17">
      <formula>Q10&gt;0</formula>
    </cfRule>
    <cfRule type="expression" dxfId="964" priority="18">
      <formula>Q10&lt;0</formula>
    </cfRule>
  </conditionalFormatting>
  <conditionalFormatting sqref="J31:J44">
    <cfRule type="expression" dxfId="963" priority="15">
      <formula>J31&gt;0</formula>
    </cfRule>
    <cfRule type="expression" dxfId="962" priority="16">
      <formula>J31&lt;0</formula>
    </cfRule>
  </conditionalFormatting>
  <conditionalFormatting sqref="K31:K44">
    <cfRule type="expression" dxfId="961" priority="13">
      <formula>K31&gt;0</formula>
    </cfRule>
    <cfRule type="expression" dxfId="960" priority="14">
      <formula>K31&lt;0</formula>
    </cfRule>
  </conditionalFormatting>
  <conditionalFormatting sqref="L31:L44">
    <cfRule type="expression" dxfId="959" priority="11">
      <formula>L31&gt;0</formula>
    </cfRule>
    <cfRule type="expression" dxfId="958" priority="12">
      <formula>L31&lt;0</formula>
    </cfRule>
  </conditionalFormatting>
  <conditionalFormatting sqref="H66:H72 F66:F72">
    <cfRule type="expression" dxfId="957" priority="9">
      <formula>F66&gt;0</formula>
    </cfRule>
    <cfRule type="expression" dxfId="956" priority="10">
      <formula>F66&lt;0</formula>
    </cfRule>
  </conditionalFormatting>
  <conditionalFormatting sqref="H73:H76 F73:F76">
    <cfRule type="expression" dxfId="955" priority="7">
      <formula>F73&gt;0</formula>
    </cfRule>
    <cfRule type="expression" dxfId="954" priority="8">
      <formula>F73&lt;0</formula>
    </cfRule>
  </conditionalFormatting>
  <conditionalFormatting sqref="F83:F84 H83:H84">
    <cfRule type="expression" dxfId="953" priority="5">
      <formula>F83&gt;0</formula>
    </cfRule>
    <cfRule type="expression" dxfId="952" priority="6">
      <formula>F83&lt;0</formula>
    </cfRule>
  </conditionalFormatting>
  <conditionalFormatting sqref="F82 H82">
    <cfRule type="expression" dxfId="951" priority="3">
      <formula>F82&gt;0</formula>
    </cfRule>
    <cfRule type="expression" dxfId="950" priority="4">
      <formula>F82&lt;0</formula>
    </cfRule>
  </conditionalFormatting>
  <conditionalFormatting sqref="F79:F81 H79:H81">
    <cfRule type="expression" dxfId="949" priority="1">
      <formula>F79&gt;0</formula>
    </cfRule>
    <cfRule type="expression" dxfId="94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5"/>
      <c r="H13" s="4"/>
      <c r="I13" s="3"/>
      <c r="J13" s="3"/>
      <c r="K13" s="3"/>
      <c r="L13" s="4"/>
      <c r="M13" s="4"/>
      <c r="N13" s="4"/>
      <c r="T13" s="1"/>
    </row>
    <row r="14" spans="1:33" x14ac:dyDescent="0.25">
      <c r="B14" s="402"/>
      <c r="C14" s="4"/>
      <c r="D14" s="3"/>
      <c r="E14" s="3"/>
      <c r="F14" s="3"/>
      <c r="G14" s="895"/>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7" priority="137">
      <formula>F30&gt;0</formula>
    </cfRule>
    <cfRule type="expression" dxfId="946" priority="138">
      <formula>F30&lt;0</formula>
    </cfRule>
  </conditionalFormatting>
  <conditionalFormatting sqref="H47:H58">
    <cfRule type="expression" dxfId="945" priority="129">
      <formula>H47&gt;0</formula>
    </cfRule>
    <cfRule type="expression" dxfId="944" priority="130">
      <formula>H47&lt;0</formula>
    </cfRule>
  </conditionalFormatting>
  <conditionalFormatting sqref="H59">
    <cfRule type="expression" dxfId="943" priority="119">
      <formula>H59&gt;0</formula>
    </cfRule>
    <cfRule type="expression" dxfId="942" priority="120">
      <formula>H59&lt;0</formula>
    </cfRule>
  </conditionalFormatting>
  <conditionalFormatting sqref="H60">
    <cfRule type="expression" dxfId="941" priority="115">
      <formula>H60&gt;0</formula>
    </cfRule>
    <cfRule type="expression" dxfId="940" priority="116">
      <formula>H60&lt;0</formula>
    </cfRule>
  </conditionalFormatting>
  <conditionalFormatting sqref="H61:H66">
    <cfRule type="expression" dxfId="939" priority="111">
      <formula>H61&gt;0</formula>
    </cfRule>
    <cfRule type="expression" dxfId="938" priority="112">
      <formula>H61&lt;0</formula>
    </cfRule>
  </conditionalFormatting>
  <conditionalFormatting sqref="Q8">
    <cfRule type="expression" dxfId="937" priority="95">
      <formula>Q8&gt;0</formula>
    </cfRule>
    <cfRule type="expression" dxfId="936" priority="96">
      <formula>Q8&lt;0</formula>
    </cfRule>
  </conditionalFormatting>
  <conditionalFormatting sqref="Q7">
    <cfRule type="expression" dxfId="935" priority="97">
      <formula>Q7&gt;0</formula>
    </cfRule>
    <cfRule type="expression" dxfId="934" priority="98">
      <formula>Q7&lt;0</formula>
    </cfRule>
  </conditionalFormatting>
  <conditionalFormatting sqref="F178 H178">
    <cfRule type="expression" dxfId="933" priority="93">
      <formula>F178&gt;0</formula>
    </cfRule>
    <cfRule type="expression" dxfId="932" priority="94">
      <formula>F178&lt;0</formula>
    </cfRule>
  </conditionalFormatting>
  <conditionalFormatting sqref="Q10">
    <cfRule type="expression" dxfId="931" priority="87">
      <formula>Q10&gt;0</formula>
    </cfRule>
    <cfRule type="expression" dxfId="930" priority="88">
      <formula>Q10&lt;0</formula>
    </cfRule>
  </conditionalFormatting>
  <conditionalFormatting sqref="Q9">
    <cfRule type="expression" dxfId="929" priority="81">
      <formula>Q9&gt;0</formula>
    </cfRule>
    <cfRule type="expression" dxfId="928" priority="82">
      <formula>Q9&lt;0</formula>
    </cfRule>
  </conditionalFormatting>
  <conditionalFormatting sqref="F201:F248">
    <cfRule type="expression" dxfId="927" priority="41">
      <formula>F201&gt;0</formula>
    </cfRule>
    <cfRule type="expression" dxfId="926" priority="42">
      <formula>F201&lt;0</formula>
    </cfRule>
  </conditionalFormatting>
  <conditionalFormatting sqref="H201:H248">
    <cfRule type="expression" dxfId="925" priority="39">
      <formula>H201&gt;0</formula>
    </cfRule>
    <cfRule type="expression" dxfId="924" priority="40">
      <formula>H201&lt;0</formula>
    </cfRule>
  </conditionalFormatting>
  <conditionalFormatting sqref="J208">
    <cfRule type="expression" dxfId="923" priority="37">
      <formula>J208&gt;0</formula>
    </cfRule>
    <cfRule type="expression" dxfId="922" priority="38">
      <formula>J208&lt;0</formula>
    </cfRule>
  </conditionalFormatting>
  <conditionalFormatting sqref="J214:J215">
    <cfRule type="expression" dxfId="921" priority="35">
      <formula>J214&gt;0</formula>
    </cfRule>
    <cfRule type="expression" dxfId="920" priority="36">
      <formula>J214&lt;0</formula>
    </cfRule>
  </conditionalFormatting>
  <conditionalFormatting sqref="J216">
    <cfRule type="expression" dxfId="919" priority="33">
      <formula>J216&gt;0</formula>
    </cfRule>
    <cfRule type="expression" dxfId="918" priority="34">
      <formula>J216&lt;0</formula>
    </cfRule>
  </conditionalFormatting>
  <conditionalFormatting sqref="J217:J219 J221:J224">
    <cfRule type="expression" dxfId="917" priority="31">
      <formula>J217&gt;0</formula>
    </cfRule>
    <cfRule type="expression" dxfId="916" priority="32">
      <formula>J217&lt;0</formula>
    </cfRule>
  </conditionalFormatting>
  <conditionalFormatting sqref="K208">
    <cfRule type="expression" dxfId="915" priority="29">
      <formula>K208&gt;0</formula>
    </cfRule>
    <cfRule type="expression" dxfId="914" priority="30">
      <formula>K208&lt;0</formula>
    </cfRule>
  </conditionalFormatting>
  <conditionalFormatting sqref="K214:K215">
    <cfRule type="expression" dxfId="913" priority="27">
      <formula>K214&gt;0</formula>
    </cfRule>
    <cfRule type="expression" dxfId="912" priority="28">
      <formula>K214&lt;0</formula>
    </cfRule>
  </conditionalFormatting>
  <conditionalFormatting sqref="K216">
    <cfRule type="expression" dxfId="911" priority="25">
      <formula>K216&gt;0</formula>
    </cfRule>
    <cfRule type="expression" dxfId="910" priority="26">
      <formula>K216&lt;0</formula>
    </cfRule>
  </conditionalFormatting>
  <conditionalFormatting sqref="K217:K224">
    <cfRule type="expression" dxfId="909" priority="23">
      <formula>K217&gt;0</formula>
    </cfRule>
    <cfRule type="expression" dxfId="908" priority="24">
      <formula>K217&lt;0</formula>
    </cfRule>
  </conditionalFormatting>
  <conditionalFormatting sqref="L208">
    <cfRule type="expression" dxfId="907" priority="21">
      <formula>L208&gt;0</formula>
    </cfRule>
    <cfRule type="expression" dxfId="906" priority="22">
      <formula>L208&lt;0</formula>
    </cfRule>
  </conditionalFormatting>
  <conditionalFormatting sqref="L214:L215">
    <cfRule type="expression" dxfId="905" priority="19">
      <formula>L214&gt;0</formula>
    </cfRule>
    <cfRule type="expression" dxfId="904" priority="20">
      <formula>L214&lt;0</formula>
    </cfRule>
  </conditionalFormatting>
  <conditionalFormatting sqref="L216">
    <cfRule type="expression" dxfId="903" priority="17">
      <formula>L216&gt;0</formula>
    </cfRule>
    <cfRule type="expression" dxfId="902" priority="18">
      <formula>L216&lt;0</formula>
    </cfRule>
  </conditionalFormatting>
  <conditionalFormatting sqref="L217:L224">
    <cfRule type="expression" dxfId="901" priority="15">
      <formula>L217&gt;0</formula>
    </cfRule>
    <cfRule type="expression" dxfId="900" priority="16">
      <formula>L217&lt;0</formula>
    </cfRule>
  </conditionalFormatting>
  <conditionalFormatting sqref="K225">
    <cfRule type="expression" dxfId="899" priority="13">
      <formula>K225&gt;0</formula>
    </cfRule>
    <cfRule type="expression" dxfId="898" priority="14">
      <formula>K225&lt;0</formula>
    </cfRule>
  </conditionalFormatting>
  <conditionalFormatting sqref="L225:L232">
    <cfRule type="expression" dxfId="897" priority="11">
      <formula>L225&gt;0</formula>
    </cfRule>
    <cfRule type="expression" dxfId="896" priority="12">
      <formula>L225&lt;0</formula>
    </cfRule>
  </conditionalFormatting>
  <conditionalFormatting sqref="K226">
    <cfRule type="expression" dxfId="895" priority="9">
      <formula>K226&gt;0</formula>
    </cfRule>
    <cfRule type="expression" dxfId="894" priority="10">
      <formula>K226&lt;0</formula>
    </cfRule>
  </conditionalFormatting>
  <conditionalFormatting sqref="K227">
    <cfRule type="expression" dxfId="893" priority="7">
      <formula>K227&gt;0</formula>
    </cfRule>
    <cfRule type="expression" dxfId="892" priority="8">
      <formula>K227&lt;0</formula>
    </cfRule>
  </conditionalFormatting>
  <conditionalFormatting sqref="K228:K248">
    <cfRule type="expression" dxfId="891" priority="5">
      <formula>K228&gt;0</formula>
    </cfRule>
    <cfRule type="expression" dxfId="890" priority="6">
      <formula>K228&lt;0</formula>
    </cfRule>
  </conditionalFormatting>
  <conditionalFormatting sqref="L233:L237">
    <cfRule type="expression" dxfId="889" priority="3">
      <formula>L233&gt;0</formula>
    </cfRule>
    <cfRule type="expression" dxfId="888" priority="4">
      <formula>L233&lt;0</formula>
    </cfRule>
  </conditionalFormatting>
  <conditionalFormatting sqref="L238:L243">
    <cfRule type="expression" dxfId="887" priority="1">
      <formula>L238&gt;0</formula>
    </cfRule>
    <cfRule type="expression" dxfId="88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6" t="s">
        <v>78</v>
      </c>
      <c r="P40" s="886"/>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5" priority="11">
      <formula>F27&gt;0</formula>
    </cfRule>
    <cfRule type="expression" dxfId="884" priority="12">
      <formula>F27&lt;0</formula>
    </cfRule>
  </conditionalFormatting>
  <conditionalFormatting sqref="H27:H29">
    <cfRule type="expression" dxfId="883" priority="9">
      <formula>H27&gt;0</formula>
    </cfRule>
    <cfRule type="expression" dxfId="882" priority="10">
      <formula>H27&lt;0</formula>
    </cfRule>
  </conditionalFormatting>
  <conditionalFormatting sqref="F23:F26">
    <cfRule type="expression" dxfId="881" priority="7">
      <formula>F23&gt;0</formula>
    </cfRule>
    <cfRule type="expression" dxfId="880" priority="8">
      <formula>F23&lt;0</formula>
    </cfRule>
  </conditionalFormatting>
  <conditionalFormatting sqref="H23:H26">
    <cfRule type="expression" dxfId="879" priority="5">
      <formula>H23&gt;0</formula>
    </cfRule>
    <cfRule type="expression" dxfId="878" priority="6">
      <formula>H23&lt;0</formula>
    </cfRule>
  </conditionalFormatting>
  <conditionalFormatting sqref="Q8">
    <cfRule type="expression" dxfId="877" priority="1">
      <formula>Q8&gt;0</formula>
    </cfRule>
    <cfRule type="expression" dxfId="876" priority="2">
      <formula>Q8&lt;0</formula>
    </cfRule>
  </conditionalFormatting>
  <conditionalFormatting sqref="Q7">
    <cfRule type="expression" dxfId="875" priority="3">
      <formula>Q7&gt;0</formula>
    </cfRule>
    <cfRule type="expression" dxfId="87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6" t="s">
        <v>78</v>
      </c>
      <c r="P40" s="886"/>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3" priority="7">
      <formula>F21&gt;0</formula>
    </cfRule>
    <cfRule type="expression" dxfId="872" priority="8">
      <formula>F21&lt;0</formula>
    </cfRule>
  </conditionalFormatting>
  <conditionalFormatting sqref="F22">
    <cfRule type="expression" dxfId="871" priority="5">
      <formula>F22&gt;0</formula>
    </cfRule>
    <cfRule type="expression" dxfId="870" priority="6">
      <formula>F22&lt;0</formula>
    </cfRule>
  </conditionalFormatting>
  <conditionalFormatting sqref="Q8">
    <cfRule type="expression" dxfId="869" priority="1">
      <formula>Q8&gt;0</formula>
    </cfRule>
    <cfRule type="expression" dxfId="868" priority="2">
      <formula>Q8&lt;0</formula>
    </cfRule>
  </conditionalFormatting>
  <conditionalFormatting sqref="Q7">
    <cfRule type="expression" dxfId="867" priority="3">
      <formula>Q7&gt;0</formula>
    </cfRule>
    <cfRule type="expression" dxfId="86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6" t="s">
        <v>78</v>
      </c>
      <c r="P44" s="886"/>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5" priority="17">
      <formula>F38&gt;0</formula>
    </cfRule>
    <cfRule type="expression" dxfId="864" priority="18">
      <formula>F38&lt;0</formula>
    </cfRule>
  </conditionalFormatting>
  <conditionalFormatting sqref="H38:H72">
    <cfRule type="expression" dxfId="863" priority="9">
      <formula>H38&gt;0</formula>
    </cfRule>
    <cfRule type="expression" dxfId="862" priority="10">
      <formula>H38&lt;0</formula>
    </cfRule>
  </conditionalFormatting>
  <conditionalFormatting sqref="F21:F37">
    <cfRule type="expression" dxfId="861" priority="7">
      <formula>F21&gt;0</formula>
    </cfRule>
    <cfRule type="expression" dxfId="860" priority="8">
      <formula>F21&lt;0</formula>
    </cfRule>
  </conditionalFormatting>
  <conditionalFormatting sqref="H21:H37">
    <cfRule type="expression" dxfId="859" priority="5">
      <formula>H21&gt;0</formula>
    </cfRule>
    <cfRule type="expression" dxfId="858" priority="6">
      <formula>H21&lt;0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6" t="s">
        <v>78</v>
      </c>
      <c r="P46" s="886"/>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3" priority="11">
      <formula>F24&gt;0</formula>
    </cfRule>
    <cfRule type="expression" dxfId="852" priority="12">
      <formula>F24&lt;0</formula>
    </cfRule>
  </conditionalFormatting>
  <conditionalFormatting sqref="H27:H30">
    <cfRule type="expression" dxfId="851" priority="9">
      <formula>H27&gt;0</formula>
    </cfRule>
    <cfRule type="expression" dxfId="850" priority="10">
      <formula>H27&lt;0</formula>
    </cfRule>
  </conditionalFormatting>
  <conditionalFormatting sqref="F25">
    <cfRule type="expression" dxfId="849" priority="7">
      <formula>F25&gt;0</formula>
    </cfRule>
    <cfRule type="expression" dxfId="848" priority="8">
      <formula>F25&lt;0</formula>
    </cfRule>
  </conditionalFormatting>
  <conditionalFormatting sqref="H24:H26">
    <cfRule type="expression" dxfId="847" priority="5">
      <formula>H24&gt;0</formula>
    </cfRule>
    <cfRule type="expression" dxfId="846" priority="6">
      <formula>H24&lt;0</formula>
    </cfRule>
  </conditionalFormatting>
  <conditionalFormatting sqref="Q7">
    <cfRule type="expression" dxfId="845" priority="3">
      <formula>Q7&gt;0</formula>
    </cfRule>
    <cfRule type="expression" dxfId="844" priority="4">
      <formula>Q7&lt;0</formula>
    </cfRule>
  </conditionalFormatting>
  <conditionalFormatting sqref="Q8">
    <cfRule type="expression" dxfId="843" priority="1">
      <formula>Q8&gt;0</formula>
    </cfRule>
    <cfRule type="expression" dxfId="84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6" t="s">
        <v>78</v>
      </c>
      <c r="Q39" s="886"/>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1" priority="17">
      <formula>F28&gt;0</formula>
    </cfRule>
    <cfRule type="expression" dxfId="840" priority="18">
      <formula>F28&lt;0</formula>
    </cfRule>
  </conditionalFormatting>
  <conditionalFormatting sqref="F28 F33:F35">
    <cfRule type="expression" dxfId="839" priority="19">
      <formula>F28&gt;0</formula>
    </cfRule>
    <cfRule type="expression" dxfId="838" priority="20">
      <formula>F28&lt;0</formula>
    </cfRule>
  </conditionalFormatting>
  <conditionalFormatting sqref="H28 H33:H35">
    <cfRule type="expression" dxfId="837" priority="15">
      <formula>H28&gt;0</formula>
    </cfRule>
    <cfRule type="expression" dxfId="836" priority="16">
      <formula>H28&lt;0</formula>
    </cfRule>
  </conditionalFormatting>
  <conditionalFormatting sqref="F21:F27">
    <cfRule type="expression" dxfId="835" priority="13">
      <formula>F21&gt;0</formula>
    </cfRule>
    <cfRule type="expression" dxfId="834" priority="14">
      <formula>F21&lt;0</formula>
    </cfRule>
  </conditionalFormatting>
  <conditionalFormatting sqref="H21:H27">
    <cfRule type="expression" dxfId="833" priority="11">
      <formula>H21&gt;0</formula>
    </cfRule>
    <cfRule type="expression" dxfId="832" priority="12">
      <formula>H21&lt;0</formula>
    </cfRule>
  </conditionalFormatting>
  <conditionalFormatting sqref="Q8">
    <cfRule type="expression" dxfId="831" priority="7">
      <formula>Q8&gt;0</formula>
    </cfRule>
    <cfRule type="expression" dxfId="830" priority="8">
      <formula>Q8&lt;0</formula>
    </cfRule>
  </conditionalFormatting>
  <conditionalFormatting sqref="Q7">
    <cfRule type="expression" dxfId="829" priority="9">
      <formula>Q7&gt;0</formula>
    </cfRule>
    <cfRule type="expression" dxfId="828" priority="10">
      <formula>Q7&lt;0</formula>
    </cfRule>
  </conditionalFormatting>
  <conditionalFormatting sqref="F29:F32">
    <cfRule type="expression" dxfId="827" priority="5">
      <formula>F29&gt;0</formula>
    </cfRule>
    <cfRule type="expression" dxfId="826" priority="6">
      <formula>F29&lt;0</formula>
    </cfRule>
  </conditionalFormatting>
  <conditionalFormatting sqref="H29:H32">
    <cfRule type="expression" dxfId="825" priority="3">
      <formula>H29&gt;0</formula>
    </cfRule>
    <cfRule type="expression" dxfId="824" priority="4">
      <formula>H29&lt;0</formula>
    </cfRule>
  </conditionalFormatting>
  <conditionalFormatting sqref="M37">
    <cfRule type="expression" dxfId="823" priority="1">
      <formula>M37&gt;0</formula>
    </cfRule>
    <cfRule type="expression" dxfId="82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6" t="s">
        <v>78</v>
      </c>
      <c r="Q17" s="886"/>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21" priority="51">
      <formula>F26&gt;0</formula>
    </cfRule>
    <cfRule type="expression" dxfId="82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9" priority="39">
      <formula>F22&gt;0</formula>
    </cfRule>
    <cfRule type="expression" dxfId="818" priority="40">
      <formula>F22&lt;0</formula>
    </cfRule>
  </conditionalFormatting>
  <conditionalFormatting sqref="H22:H25">
    <cfRule type="expression" dxfId="817" priority="37">
      <formula>H22&gt;0</formula>
    </cfRule>
    <cfRule type="expression" dxfId="816" priority="38">
      <formula>H22&lt;0</formula>
    </cfRule>
  </conditionalFormatting>
  <conditionalFormatting sqref="Q8">
    <cfRule type="expression" dxfId="815" priority="33">
      <formula>Q8&gt;0</formula>
    </cfRule>
    <cfRule type="expression" dxfId="814" priority="34">
      <formula>Q8&lt;0</formula>
    </cfRule>
  </conditionalFormatting>
  <conditionalFormatting sqref="Q7">
    <cfRule type="expression" dxfId="813" priority="35">
      <formula>Q7&gt;0</formula>
    </cfRule>
    <cfRule type="expression" dxfId="812" priority="36">
      <formula>Q7&lt;0</formula>
    </cfRule>
  </conditionalFormatting>
  <conditionalFormatting sqref="F74:F76">
    <cfRule type="expression" dxfId="811" priority="31">
      <formula>F74&gt;0</formula>
    </cfRule>
    <cfRule type="expression" dxfId="810" priority="32">
      <formula>F74&lt;0</formula>
    </cfRule>
  </conditionalFormatting>
  <conditionalFormatting sqref="F77:F84">
    <cfRule type="expression" dxfId="809" priority="27">
      <formula>F77&gt;0</formula>
    </cfRule>
    <cfRule type="expression" dxfId="808" priority="28">
      <formula>F77&lt;0</formula>
    </cfRule>
  </conditionalFormatting>
  <conditionalFormatting sqref="F77:F84">
    <cfRule type="expression" dxfId="807" priority="29">
      <formula>F77&gt;0</formula>
    </cfRule>
    <cfRule type="expression" dxfId="806" priority="30">
      <formula>F77&lt;0</formula>
    </cfRule>
  </conditionalFormatting>
  <conditionalFormatting sqref="H74:H84">
    <cfRule type="expression" dxfId="805" priority="25">
      <formula>H74&gt;0</formula>
    </cfRule>
    <cfRule type="expression" dxfId="804" priority="26">
      <formula>H74&lt;0</formula>
    </cfRule>
  </conditionalFormatting>
  <conditionalFormatting sqref="F70:F73">
    <cfRule type="expression" dxfId="803" priority="23">
      <formula>F70&gt;0</formula>
    </cfRule>
    <cfRule type="expression" dxfId="802" priority="24">
      <formula>F70&lt;0</formula>
    </cfRule>
  </conditionalFormatting>
  <conditionalFormatting sqref="H70:H73">
    <cfRule type="expression" dxfId="801" priority="21">
      <formula>H70&gt;0</formula>
    </cfRule>
    <cfRule type="expression" dxfId="800" priority="22">
      <formula>H70&lt;0</formula>
    </cfRule>
  </conditionalFormatting>
  <conditionalFormatting sqref="Q10">
    <cfRule type="expression" dxfId="799" priority="19">
      <formula>Q10&gt;0</formula>
    </cfRule>
    <cfRule type="expression" dxfId="798" priority="20">
      <formula>Q10&lt;0</formula>
    </cfRule>
  </conditionalFormatting>
  <conditionalFormatting sqref="H43 F43">
    <cfRule type="expression" dxfId="797" priority="15">
      <formula>F43&gt;0</formula>
    </cfRule>
    <cfRule type="expression" dxfId="796" priority="16">
      <formula>F43&lt;0</formula>
    </cfRule>
  </conditionalFormatting>
  <conditionalFormatting sqref="H37:H39 F37:F39">
    <cfRule type="expression" dxfId="795" priority="13">
      <formula>F37&gt;0</formula>
    </cfRule>
    <cfRule type="expression" dxfId="794" priority="14">
      <formula>F37&lt;0</formula>
    </cfRule>
  </conditionalFormatting>
  <conditionalFormatting sqref="H35:H36 F35:F36">
    <cfRule type="expression" dxfId="793" priority="11">
      <formula>F35&gt;0</formula>
    </cfRule>
    <cfRule type="expression" dxfId="792" priority="12">
      <formula>F35&lt;0</formula>
    </cfRule>
  </conditionalFormatting>
  <conditionalFormatting sqref="H41:H42 F41:F42 J40:J41">
    <cfRule type="expression" dxfId="791" priority="9">
      <formula>F40&gt;0</formula>
    </cfRule>
    <cfRule type="expression" dxfId="790" priority="10">
      <formula>F40&lt;0</formula>
    </cfRule>
  </conditionalFormatting>
  <conditionalFormatting sqref="H40 F40">
    <cfRule type="expression" dxfId="789" priority="7">
      <formula>F40&gt;0</formula>
    </cfRule>
    <cfRule type="expression" dxfId="788" priority="8">
      <formula>F40&lt;0</formula>
    </cfRule>
  </conditionalFormatting>
  <conditionalFormatting sqref="H45 F45 J44:J45">
    <cfRule type="expression" dxfId="787" priority="3">
      <formula>F44&gt;0</formula>
    </cfRule>
    <cfRule type="expression" dxfId="786" priority="4">
      <formula>F44&lt;0</formula>
    </cfRule>
  </conditionalFormatting>
  <conditionalFormatting sqref="H44 F44">
    <cfRule type="expression" dxfId="785" priority="1">
      <formula>F44&gt;0</formula>
    </cfRule>
    <cfRule type="expression" dxfId="78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3" priority="29">
      <formula>F40&gt;0</formula>
    </cfRule>
    <cfRule type="expression" dxfId="782" priority="30">
      <formula>F40&lt;0</formula>
    </cfRule>
  </conditionalFormatting>
  <conditionalFormatting sqref="F40:F45">
    <cfRule type="expression" dxfId="781" priority="31">
      <formula>F40&gt;0</formula>
    </cfRule>
    <cfRule type="expression" dxfId="780" priority="32">
      <formula>F40&lt;0</formula>
    </cfRule>
  </conditionalFormatting>
  <conditionalFormatting sqref="H40:H45">
    <cfRule type="expression" dxfId="779" priority="27">
      <formula>H40&gt;0</formula>
    </cfRule>
    <cfRule type="expression" dxfId="778" priority="28">
      <formula>H40&lt;0</formula>
    </cfRule>
  </conditionalFormatting>
  <conditionalFormatting sqref="F23:F39">
    <cfRule type="expression" dxfId="777" priority="13">
      <formula>F23&gt;0</formula>
    </cfRule>
    <cfRule type="expression" dxfId="776" priority="14">
      <formula>F23&lt;0</formula>
    </cfRule>
  </conditionalFormatting>
  <conditionalFormatting sqref="H23:H39">
    <cfRule type="expression" dxfId="775" priority="11">
      <formula>H23&gt;0</formula>
    </cfRule>
    <cfRule type="expression" dxfId="774" priority="12">
      <formula>H23&lt;0</formula>
    </cfRule>
  </conditionalFormatting>
  <conditionalFormatting sqref="Q7">
    <cfRule type="expression" dxfId="773" priority="9">
      <formula>Q7&gt;0</formula>
    </cfRule>
    <cfRule type="expression" dxfId="772" priority="10">
      <formula>Q7&lt;0</formula>
    </cfRule>
  </conditionalFormatting>
  <conditionalFormatting sqref="Q8">
    <cfRule type="expression" dxfId="771" priority="7">
      <formula>Q8&gt;0</formula>
    </cfRule>
    <cfRule type="expression" dxfId="770" priority="8">
      <formula>Q8&lt;0</formula>
    </cfRule>
  </conditionalFormatting>
  <conditionalFormatting sqref="Q10">
    <cfRule type="expression" dxfId="769" priority="1">
      <formula>Q10&gt;0</formula>
    </cfRule>
    <cfRule type="expression" dxfId="76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7" priority="39">
      <formula>Q12&gt;0</formula>
    </cfRule>
    <cfRule type="expression" dxfId="76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5" priority="33">
      <formula>F25&gt;0</formula>
    </cfRule>
    <cfRule type="expression" dxfId="764" priority="34">
      <formula>F25&lt;0</formula>
    </cfRule>
  </conditionalFormatting>
  <conditionalFormatting sqref="F30">
    <cfRule type="expression" dxfId="763" priority="31">
      <formula>F30&gt;0</formula>
    </cfRule>
    <cfRule type="expression" dxfId="762" priority="32">
      <formula>F30&lt;0</formula>
    </cfRule>
  </conditionalFormatting>
  <conditionalFormatting sqref="F31">
    <cfRule type="expression" dxfId="761" priority="29">
      <formula>F31&gt;0</formula>
    </cfRule>
    <cfRule type="expression" dxfId="760" priority="30">
      <formula>F31&lt;0</formula>
    </cfRule>
  </conditionalFormatting>
  <conditionalFormatting sqref="F32:F34">
    <cfRule type="expression" dxfId="759" priority="27">
      <formula>F32&gt;0</formula>
    </cfRule>
    <cfRule type="expression" dxfId="758" priority="28">
      <formula>F32&lt;0</formula>
    </cfRule>
  </conditionalFormatting>
  <conditionalFormatting sqref="H25:H29">
    <cfRule type="expression" dxfId="757" priority="25">
      <formula>H25&gt;0</formula>
    </cfRule>
    <cfRule type="expression" dxfId="756" priority="26">
      <formula>H25&lt;0</formula>
    </cfRule>
  </conditionalFormatting>
  <conditionalFormatting sqref="H30">
    <cfRule type="expression" dxfId="755" priority="23">
      <formula>H30&gt;0</formula>
    </cfRule>
    <cfRule type="expression" dxfId="754" priority="24">
      <formula>H30&lt;0</formula>
    </cfRule>
  </conditionalFormatting>
  <conditionalFormatting sqref="H31">
    <cfRule type="expression" dxfId="753" priority="21">
      <formula>H31&gt;0</formula>
    </cfRule>
    <cfRule type="expression" dxfId="752" priority="22">
      <formula>H31&lt;0</formula>
    </cfRule>
  </conditionalFormatting>
  <conditionalFormatting sqref="H32:H34">
    <cfRule type="expression" dxfId="751" priority="19">
      <formula>H32&gt;0</formula>
    </cfRule>
    <cfRule type="expression" dxfId="750" priority="20">
      <formula>H32&lt;0</formula>
    </cfRule>
  </conditionalFormatting>
  <conditionalFormatting sqref="F35">
    <cfRule type="expression" dxfId="749" priority="17">
      <formula>F35&gt;0</formula>
    </cfRule>
    <cfRule type="expression" dxfId="748" priority="18">
      <formula>F35&lt;0</formula>
    </cfRule>
  </conditionalFormatting>
  <conditionalFormatting sqref="H35">
    <cfRule type="expression" dxfId="747" priority="15">
      <formula>H35&gt;0</formula>
    </cfRule>
    <cfRule type="expression" dxfId="746" priority="16">
      <formula>H35&lt;0</formula>
    </cfRule>
  </conditionalFormatting>
  <conditionalFormatting sqref="F36">
    <cfRule type="expression" dxfId="745" priority="13">
      <formula>F36&gt;0</formula>
    </cfRule>
    <cfRule type="expression" dxfId="744" priority="14">
      <formula>F36&lt;0</formula>
    </cfRule>
  </conditionalFormatting>
  <conditionalFormatting sqref="H36">
    <cfRule type="expression" dxfId="743" priority="11">
      <formula>H36&gt;0</formula>
    </cfRule>
    <cfRule type="expression" dxfId="742" priority="12">
      <formula>H36&lt;0</formula>
    </cfRule>
  </conditionalFormatting>
  <conditionalFormatting sqref="H23:H24">
    <cfRule type="expression" dxfId="741" priority="5">
      <formula>H23&gt;0</formula>
    </cfRule>
    <cfRule type="expression" dxfId="740" priority="6">
      <formula>H23&lt;0</formula>
    </cfRule>
  </conditionalFormatting>
  <conditionalFormatting sqref="F23:F24">
    <cfRule type="expression" dxfId="739" priority="7">
      <formula>F23&gt;0</formula>
    </cfRule>
    <cfRule type="expression" dxfId="738" priority="8">
      <formula>F23&lt;0</formula>
    </cfRule>
  </conditionalFormatting>
  <conditionalFormatting sqref="Q7">
    <cfRule type="expression" dxfId="737" priority="3">
      <formula>Q7&gt;0</formula>
    </cfRule>
    <cfRule type="expression" dxfId="736" priority="4">
      <formula>Q7&lt;0</formula>
    </cfRule>
  </conditionalFormatting>
  <conditionalFormatting sqref="Q8">
    <cfRule type="expression" dxfId="735" priority="1">
      <formula>Q8&gt;0</formula>
    </cfRule>
    <cfRule type="expression" dxfId="73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46.1</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5532</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1904.6199999999953</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300.0399999999936</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5.7347533238020436E-2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3.7310195227765727E-2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10.199115044247788</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50.710000000000008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50.249000000000002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49.788000000000004</v>
      </c>
      <c r="W19" s="2"/>
      <c r="X19" s="132"/>
      <c r="AD19" s="180"/>
      <c r="AG19" s="180"/>
    </row>
    <row r="20" spans="1:33" x14ac:dyDescent="0.25">
      <c r="P20" s="79">
        <v>1.07</v>
      </c>
      <c r="Q20" s="79">
        <f t="shared" si="2"/>
        <v>49.327000000000005</v>
      </c>
      <c r="W20" s="2"/>
      <c r="X20" s="132"/>
    </row>
    <row r="21" spans="1:33" x14ac:dyDescent="0.25">
      <c r="P21" s="79">
        <v>1.06</v>
      </c>
      <c r="Q21" s="79">
        <f t="shared" si="2"/>
        <v>48.866000000000007</v>
      </c>
      <c r="W21" s="2"/>
      <c r="X21" s="132"/>
      <c r="AD21" s="180"/>
      <c r="AG21" s="180"/>
    </row>
    <row r="22" spans="1:33" x14ac:dyDescent="0.25">
      <c r="P22" s="79">
        <v>1.05</v>
      </c>
      <c r="Q22" s="79">
        <f t="shared" si="2"/>
        <v>48.405000000000001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47.944000000000003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47.483000000000004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47.022000000000006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46.561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45.639000000000003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45.177999999999997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44.716999999999999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44.256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43.795000000000002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43.333999999999996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42.873000000000005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42.412000000000006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41.951000000000001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41.49</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3" priority="81">
      <formula>J8&gt;0</formula>
    </cfRule>
    <cfRule type="expression" dxfId="732" priority="82">
      <formula>J8&lt;0</formula>
    </cfRule>
  </conditionalFormatting>
  <conditionalFormatting sqref="Q7">
    <cfRule type="expression" dxfId="731" priority="83">
      <formula>Q7&gt;0</formula>
    </cfRule>
    <cfRule type="expression" dxfId="730" priority="84">
      <formula>Q7&lt;0</formula>
    </cfRule>
  </conditionalFormatting>
  <conditionalFormatting sqref="M73">
    <cfRule type="expression" dxfId="729" priority="71">
      <formula>M73&gt;0</formula>
    </cfRule>
    <cfRule type="expression" dxfId="728" priority="72">
      <formula>M73&lt;0</formula>
    </cfRule>
  </conditionalFormatting>
  <conditionalFormatting sqref="M73">
    <cfRule type="expression" dxfId="727" priority="73">
      <formula>M73&gt;0</formula>
    </cfRule>
    <cfRule type="expression" dxfId="726" priority="74">
      <formula>M73&lt;0</formula>
    </cfRule>
  </conditionalFormatting>
  <conditionalFormatting sqref="F24:F58">
    <cfRule type="expression" dxfId="725" priority="59">
      <formula>F24&gt;0</formula>
    </cfRule>
    <cfRule type="expression" dxfId="724" priority="60">
      <formula>F24&lt;0</formula>
    </cfRule>
  </conditionalFormatting>
  <conditionalFormatting sqref="F24:F58">
    <cfRule type="expression" dxfId="723" priority="61">
      <formula>F24&gt;0</formula>
    </cfRule>
    <cfRule type="expression" dxfId="722" priority="62">
      <formula>F24&lt;0</formula>
    </cfRule>
  </conditionalFormatting>
  <conditionalFormatting sqref="H24:H58">
    <cfRule type="expression" dxfId="721" priority="57">
      <formula>H24&gt;0</formula>
    </cfRule>
    <cfRule type="expression" dxfId="72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9" priority="11">
      <formula>J59&gt;0</formula>
    </cfRule>
    <cfRule type="expression" dxfId="718" priority="12">
      <formula>J59&lt;0</formula>
    </cfRule>
  </conditionalFormatting>
  <conditionalFormatting sqref="F59:F65">
    <cfRule type="expression" dxfId="717" priority="7">
      <formula>F59&gt;0</formula>
    </cfRule>
    <cfRule type="expression" dxfId="716" priority="8">
      <formula>F59&lt;0</formula>
    </cfRule>
  </conditionalFormatting>
  <conditionalFormatting sqref="F59:F65">
    <cfRule type="expression" dxfId="715" priority="9">
      <formula>F59&gt;0</formula>
    </cfRule>
    <cfRule type="expression" dxfId="714" priority="10">
      <formula>F59&lt;0</formula>
    </cfRule>
  </conditionalFormatting>
  <conditionalFormatting sqref="H59:H65">
    <cfRule type="expression" dxfId="713" priority="5">
      <formula>H59&gt;0</formula>
    </cfRule>
    <cfRule type="expression" dxfId="712" priority="6">
      <formula>H59&lt;0</formula>
    </cfRule>
  </conditionalFormatting>
  <conditionalFormatting sqref="J62:J65">
    <cfRule type="expression" dxfId="711" priority="3">
      <formula>J62&gt;0</formula>
    </cfRule>
    <cfRule type="expression" dxfId="710" priority="4">
      <formula>J62&lt;0</formula>
    </cfRule>
  </conditionalFormatting>
  <conditionalFormatting sqref="J66:J68">
    <cfRule type="expression" dxfId="709" priority="1">
      <formula>J66&gt;0</formula>
    </cfRule>
    <cfRule type="expression" dxfId="70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6" t="s">
        <v>78</v>
      </c>
      <c r="Q39" s="886"/>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07" priority="66">
      <formula>F22&gt;0</formula>
    </cfRule>
    <cfRule type="expression" dxfId="70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5" priority="53">
      <formula>F41&gt;0</formula>
    </cfRule>
    <cfRule type="expression" dxfId="704" priority="54">
      <formula>F41&lt;0</formula>
    </cfRule>
  </conditionalFormatting>
  <conditionalFormatting sqref="F41">
    <cfRule type="expression" dxfId="703" priority="57">
      <formula>F41&gt;0</formula>
    </cfRule>
    <cfRule type="expression" dxfId="702" priority="58">
      <formula>F41&lt;0</formula>
    </cfRule>
  </conditionalFormatting>
  <conditionalFormatting sqref="H41">
    <cfRule type="expression" dxfId="701" priority="35">
      <formula>H41&gt;0</formula>
    </cfRule>
    <cfRule type="expression" dxfId="700" priority="36">
      <formula>H41&lt;0</formula>
    </cfRule>
  </conditionalFormatting>
  <conditionalFormatting sqref="F89:F95">
    <cfRule type="expression" dxfId="699" priority="29">
      <formula>F89&gt;0</formula>
    </cfRule>
    <cfRule type="expression" dxfId="698" priority="30">
      <formula>F89&lt;0</formula>
    </cfRule>
  </conditionalFormatting>
  <conditionalFormatting sqref="F96:F110">
    <cfRule type="expression" dxfId="697" priority="25">
      <formula>F96&gt;0</formula>
    </cfRule>
    <cfRule type="expression" dxfId="696" priority="26">
      <formula>F96&lt;0</formula>
    </cfRule>
  </conditionalFormatting>
  <conditionalFormatting sqref="F96:F110">
    <cfRule type="expression" dxfId="695" priority="27">
      <formula>F96&gt;0</formula>
    </cfRule>
    <cfRule type="expression" dxfId="694" priority="28">
      <formula>F96&lt;0</formula>
    </cfRule>
  </conditionalFormatting>
  <conditionalFormatting sqref="H89:H100">
    <cfRule type="expression" dxfId="693" priority="23">
      <formula>H89&gt;0</formula>
    </cfRule>
    <cfRule type="expression" dxfId="692" priority="24">
      <formula>H89&lt;0</formula>
    </cfRule>
  </conditionalFormatting>
  <conditionalFormatting sqref="H101">
    <cfRule type="expression" dxfId="691" priority="21">
      <formula>H101&gt;0</formula>
    </cfRule>
    <cfRule type="expression" dxfId="690" priority="22">
      <formula>H101&lt;0</formula>
    </cfRule>
  </conditionalFormatting>
  <conditionalFormatting sqref="F111:F116">
    <cfRule type="expression" dxfId="689" priority="19">
      <formula>F111&gt;0</formula>
    </cfRule>
    <cfRule type="expression" dxfId="688" priority="20">
      <formula>F111&lt;0</formula>
    </cfRule>
  </conditionalFormatting>
  <conditionalFormatting sqref="H103:H116">
    <cfRule type="expression" dxfId="687" priority="17">
      <formula>H103&gt;0</formula>
    </cfRule>
    <cfRule type="expression" dxfId="686" priority="18">
      <formula>H103&lt;0</formula>
    </cfRule>
  </conditionalFormatting>
  <conditionalFormatting sqref="H102">
    <cfRule type="expression" dxfId="685" priority="15">
      <formula>H102&gt;0</formula>
    </cfRule>
    <cfRule type="expression" dxfId="684" priority="16">
      <formula>H102&lt;0</formula>
    </cfRule>
  </conditionalFormatting>
  <conditionalFormatting sqref="M42">
    <cfRule type="expression" dxfId="683" priority="13">
      <formula>M42&gt;0</formula>
    </cfRule>
    <cfRule type="expression" dxfId="682" priority="14">
      <formula>M42&lt;0</formula>
    </cfRule>
  </conditionalFormatting>
  <conditionalFormatting sqref="Q7">
    <cfRule type="expression" dxfId="681" priority="9">
      <formula>Q7&gt;0</formula>
    </cfRule>
    <cfRule type="expression" dxfId="680" priority="10">
      <formula>Q7&lt;0</formula>
    </cfRule>
  </conditionalFormatting>
  <conditionalFormatting sqref="Q8">
    <cfRule type="expression" dxfId="679" priority="7">
      <formula>Q8&gt;0</formula>
    </cfRule>
    <cfRule type="expression" dxfId="678" priority="8">
      <formula>Q8&lt;0</formula>
    </cfRule>
  </conditionalFormatting>
  <conditionalFormatting sqref="F117:F130 H117:H130">
    <cfRule type="expression" dxfId="677" priority="1">
      <formula>F117&gt;0</formula>
    </cfRule>
    <cfRule type="expression" dxfId="67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5" priority="84">
      <formula>F7&gt;0</formula>
    </cfRule>
    <cfRule type="expression" dxfId="674" priority="85">
      <formula>F7&lt;0</formula>
    </cfRule>
  </conditionalFormatting>
  <conditionalFormatting sqref="Q8">
    <cfRule type="expression" dxfId="673" priority="82">
      <formula>Q8&gt;0</formula>
    </cfRule>
    <cfRule type="expression" dxfId="672" priority="83">
      <formula>Q8&lt;0</formula>
    </cfRule>
  </conditionalFormatting>
  <conditionalFormatting sqref="F29:F36">
    <cfRule type="expression" dxfId="671" priority="62">
      <formula>F29&gt;0</formula>
    </cfRule>
    <cfRule type="expression" dxfId="670" priority="63">
      <formula>F29&lt;0</formula>
    </cfRule>
  </conditionalFormatting>
  <conditionalFormatting sqref="J32:J38">
    <cfRule type="expression" dxfId="669" priority="57">
      <formula>J32&gt;0</formula>
    </cfRule>
    <cfRule type="expression" dxfId="668" priority="58">
      <formula>J32&lt;0</formula>
    </cfRule>
  </conditionalFormatting>
  <conditionalFormatting sqref="M42">
    <cfRule type="expression" dxfId="667" priority="55">
      <formula>M42&gt;0</formula>
    </cfRule>
    <cfRule type="expression" dxfId="666" priority="56">
      <formula>M42&lt;0</formula>
    </cfRule>
  </conditionalFormatting>
  <conditionalFormatting sqref="F98:F134 H98:H134 H137:H142 F137:F142 F144:F153 H144:H153">
    <cfRule type="expression" dxfId="665" priority="53">
      <formula>F98&gt;0</formula>
    </cfRule>
    <cfRule type="expression" dxfId="664" priority="54">
      <formula>F98&lt;0</formula>
    </cfRule>
  </conditionalFormatting>
  <conditionalFormatting sqref="F90:F97">
    <cfRule type="expression" dxfId="663" priority="51">
      <formula>F90&gt;0</formula>
    </cfRule>
    <cfRule type="expression" dxfId="662" priority="52">
      <formula>F90&lt;0</formula>
    </cfRule>
  </conditionalFormatting>
  <conditionalFormatting sqref="H90:H97">
    <cfRule type="expression" dxfId="661" priority="49">
      <formula>H90&gt;0</formula>
    </cfRule>
    <cfRule type="expression" dxfId="660" priority="50">
      <formula>H90&lt;0</formula>
    </cfRule>
  </conditionalFormatting>
  <conditionalFormatting sqref="F135:F136 H135:H136">
    <cfRule type="expression" dxfId="659" priority="47">
      <formula>F135&gt;0</formula>
    </cfRule>
    <cfRule type="expression" dxfId="658" priority="48">
      <formula>F135&lt;0</formula>
    </cfRule>
  </conditionalFormatting>
  <conditionalFormatting sqref="H143 F143">
    <cfRule type="expression" dxfId="657" priority="45">
      <formula>F143&gt;0</formula>
    </cfRule>
    <cfRule type="expression" dxfId="656" priority="46">
      <formula>F143&lt;0</formula>
    </cfRule>
  </conditionalFormatting>
  <conditionalFormatting sqref="F154:F161">
    <cfRule type="expression" dxfId="655" priority="31">
      <formula>F154&gt;0</formula>
    </cfRule>
    <cfRule type="expression" dxfId="654" priority="32">
      <formula>F154&lt;0</formula>
    </cfRule>
  </conditionalFormatting>
  <conditionalFormatting sqref="H154:H161">
    <cfRule type="expression" dxfId="653" priority="29">
      <formula>H154&gt;0</formula>
    </cfRule>
    <cfRule type="expression" dxfId="652" priority="30">
      <formula>H154&lt;0</formula>
    </cfRule>
  </conditionalFormatting>
  <conditionalFormatting sqref="Q10">
    <cfRule type="expression" dxfId="651" priority="27">
      <formula>Q10&gt;0</formula>
    </cfRule>
    <cfRule type="expression" dxfId="650" priority="28">
      <formula>Q10&lt;0</formula>
    </cfRule>
  </conditionalFormatting>
  <conditionalFormatting sqref="F37:F38">
    <cfRule type="expression" dxfId="649" priority="25">
      <formula>F37&gt;0</formula>
    </cfRule>
    <cfRule type="expression" dxfId="648" priority="26">
      <formula>F37&lt;0</formula>
    </cfRule>
  </conditionalFormatting>
  <conditionalFormatting sqref="H37:H38">
    <cfRule type="expression" dxfId="647" priority="23">
      <formula>H37&gt;0</formula>
    </cfRule>
    <cfRule type="expression" dxfId="646" priority="24">
      <formula>H37&lt;0</formula>
    </cfRule>
  </conditionalFormatting>
  <conditionalFormatting sqref="F167">
    <cfRule type="expression" dxfId="645" priority="21">
      <formula>F167&gt;0</formula>
    </cfRule>
    <cfRule type="expression" dxfId="644" priority="22">
      <formula>F167&lt;0</formula>
    </cfRule>
  </conditionalFormatting>
  <conditionalFormatting sqref="F168:F179">
    <cfRule type="expression" dxfId="643" priority="19">
      <formula>F168&gt;0</formula>
    </cfRule>
    <cfRule type="expression" dxfId="642" priority="20">
      <formula>F168&lt;0</formula>
    </cfRule>
  </conditionalFormatting>
  <conditionalFormatting sqref="H167:H179">
    <cfRule type="expression" dxfId="641" priority="17">
      <formula>H167&gt;0</formula>
    </cfRule>
    <cfRule type="expression" dxfId="640" priority="18">
      <formula>H167&lt;0</formula>
    </cfRule>
  </conditionalFormatting>
  <conditionalFormatting sqref="J175:J197 J201">
    <cfRule type="expression" dxfId="639" priority="15">
      <formula>J175&gt;0</formula>
    </cfRule>
    <cfRule type="expression" dxfId="638" priority="16">
      <formula>J175&lt;0</formula>
    </cfRule>
  </conditionalFormatting>
  <conditionalFormatting sqref="F180:F197 F201">
    <cfRule type="expression" dxfId="637" priority="13">
      <formula>F180&gt;0</formula>
    </cfRule>
    <cfRule type="expression" dxfId="636" priority="14">
      <formula>F180&lt;0</formula>
    </cfRule>
  </conditionalFormatting>
  <conditionalFormatting sqref="H180:H197 H201">
    <cfRule type="expression" dxfId="635" priority="11">
      <formula>H180&gt;0</formula>
    </cfRule>
    <cfRule type="expression" dxfId="634" priority="12">
      <formula>H180&lt;0</formula>
    </cfRule>
  </conditionalFormatting>
  <conditionalFormatting sqref="I32:J35">
    <cfRule type="expression" dxfId="633" priority="9">
      <formula>I32&gt;0</formula>
    </cfRule>
    <cfRule type="expression" dxfId="632" priority="10">
      <formula>I32&lt;0</formula>
    </cfRule>
  </conditionalFormatting>
  <conditionalFormatting sqref="F198:F200">
    <cfRule type="expression" dxfId="631" priority="7">
      <formula>F198&gt;0</formula>
    </cfRule>
    <cfRule type="expression" dxfId="630" priority="8">
      <formula>F198&lt;0</formula>
    </cfRule>
  </conditionalFormatting>
  <conditionalFormatting sqref="H198:H200">
    <cfRule type="expression" dxfId="629" priority="5">
      <formula>H198&gt;0</formula>
    </cfRule>
    <cfRule type="expression" dxfId="628" priority="6">
      <formula>H198&lt;0</formula>
    </cfRule>
  </conditionalFormatting>
  <conditionalFormatting sqref="J198:J200">
    <cfRule type="expression" dxfId="627" priority="3">
      <formula>J198&gt;0</formula>
    </cfRule>
    <cfRule type="expression" dxfId="626" priority="4">
      <formula>J198&lt;0</formula>
    </cfRule>
  </conditionalFormatting>
  <conditionalFormatting sqref="F202:F211 H202:H211 J202:J211">
    <cfRule type="expression" dxfId="625" priority="1">
      <formula>F202&gt;0</formula>
    </cfRule>
    <cfRule type="expression" dxfId="62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6" t="s">
        <v>78</v>
      </c>
      <c r="P40" s="886"/>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3" priority="80">
      <formula>Q7&gt;0</formula>
    </cfRule>
    <cfRule type="expression" dxfId="622" priority="81">
      <formula>Q7&lt;0</formula>
    </cfRule>
  </conditionalFormatting>
  <conditionalFormatting sqref="Q8">
    <cfRule type="expression" dxfId="621" priority="78">
      <formula>Q8&gt;0</formula>
    </cfRule>
    <cfRule type="expression" dxfId="620" priority="79">
      <formula>Q8&lt;0</formula>
    </cfRule>
  </conditionalFormatting>
  <conditionalFormatting sqref="F29:F43">
    <cfRule type="expression" dxfId="619" priority="62">
      <formula>F29&gt;0</formula>
    </cfRule>
    <cfRule type="expression" dxfId="618" priority="63">
      <formula>F29&lt;0</formula>
    </cfRule>
  </conditionalFormatting>
  <conditionalFormatting sqref="H45 H47:H48 H50:H51 H53 H29:H43">
    <cfRule type="expression" dxfId="617" priority="60">
      <formula>H29&gt;0</formula>
    </cfRule>
    <cfRule type="expression" dxfId="616" priority="61">
      <formula>H29&lt;0</formula>
    </cfRule>
  </conditionalFormatting>
  <conditionalFormatting sqref="J35">
    <cfRule type="expression" dxfId="615" priority="56">
      <formula>J35&gt;0</formula>
    </cfRule>
    <cfRule type="expression" dxfId="614" priority="57">
      <formula>J35&lt;0</formula>
    </cfRule>
  </conditionalFormatting>
  <conditionalFormatting sqref="J36:J37">
    <cfRule type="expression" dxfId="613" priority="54">
      <formula>J36&gt;0</formula>
    </cfRule>
    <cfRule type="expression" dxfId="612" priority="55">
      <formula>J36&lt;0</formula>
    </cfRule>
  </conditionalFormatting>
  <conditionalFormatting sqref="J38:J45 J48 J51">
    <cfRule type="expression" dxfId="611" priority="52">
      <formula>J38&gt;0</formula>
    </cfRule>
    <cfRule type="expression" dxfId="61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9" priority="49">
      <formula>M59&gt;0</formula>
    </cfRule>
    <cfRule type="expression" dxfId="608" priority="50">
      <formula>M59&lt;0</formula>
    </cfRule>
  </conditionalFormatting>
  <conditionalFormatting sqref="Q10">
    <cfRule type="expression" dxfId="607" priority="47">
      <formula>Q10&gt;0</formula>
    </cfRule>
    <cfRule type="expression" dxfId="606" priority="48">
      <formula>Q10&lt;0</formula>
    </cfRule>
  </conditionalFormatting>
  <conditionalFormatting sqref="F84:F103">
    <cfRule type="expression" dxfId="605" priority="45">
      <formula>F84&gt;0</formula>
    </cfRule>
    <cfRule type="expression" dxfId="604" priority="46">
      <formula>F84&lt;0</formula>
    </cfRule>
  </conditionalFormatting>
  <conditionalFormatting sqref="H107 H84:H103">
    <cfRule type="expression" dxfId="603" priority="43">
      <formula>H84&gt;0</formula>
    </cfRule>
    <cfRule type="expression" dxfId="602" priority="44">
      <formula>H84&lt;0</formula>
    </cfRule>
  </conditionalFormatting>
  <conditionalFormatting sqref="J89">
    <cfRule type="expression" dxfId="601" priority="41">
      <formula>J89&gt;0</formula>
    </cfRule>
    <cfRule type="expression" dxfId="600" priority="42">
      <formula>J89&lt;0</formula>
    </cfRule>
  </conditionalFormatting>
  <conditionalFormatting sqref="J90:J95">
    <cfRule type="expression" dxfId="599" priority="39">
      <formula>J90&gt;0</formula>
    </cfRule>
    <cfRule type="expression" dxfId="598" priority="40">
      <formula>J90&lt;0</formula>
    </cfRule>
  </conditionalFormatting>
  <conditionalFormatting sqref="J96:J97">
    <cfRule type="expression" dxfId="597" priority="37">
      <formula>J96&gt;0</formula>
    </cfRule>
    <cfRule type="expression" dxfId="596" priority="38">
      <formula>J96&lt;0</formula>
    </cfRule>
  </conditionalFormatting>
  <conditionalFormatting sqref="J98:J104">
    <cfRule type="expression" dxfId="595" priority="35">
      <formula>J98&gt;0</formula>
    </cfRule>
    <cfRule type="expression" dxfId="594" priority="36">
      <formula>J98&lt;0</formula>
    </cfRule>
  </conditionalFormatting>
  <conditionalFormatting sqref="J25">
    <cfRule type="expression" dxfId="593" priority="31">
      <formula>J25&gt;0</formula>
    </cfRule>
    <cfRule type="expression" dxfId="592" priority="32">
      <formula>J25&lt;0</formula>
    </cfRule>
  </conditionalFormatting>
  <conditionalFormatting sqref="F105:F106">
    <cfRule type="expression" dxfId="591" priority="29">
      <formula>F105&gt;0</formula>
    </cfRule>
    <cfRule type="expression" dxfId="590" priority="30">
      <formula>F105&lt;0</formula>
    </cfRule>
  </conditionalFormatting>
  <conditionalFormatting sqref="H105:H106">
    <cfRule type="expression" dxfId="589" priority="27">
      <formula>H105&gt;0</formula>
    </cfRule>
    <cfRule type="expression" dxfId="588" priority="28">
      <formula>H105&lt;0</formula>
    </cfRule>
  </conditionalFormatting>
  <conditionalFormatting sqref="J105">
    <cfRule type="expression" dxfId="587" priority="25">
      <formula>J105&gt;0</formula>
    </cfRule>
    <cfRule type="expression" dxfId="586" priority="26">
      <formula>J105&lt;0</formula>
    </cfRule>
  </conditionalFormatting>
  <conditionalFormatting sqref="J106">
    <cfRule type="expression" dxfId="585" priority="23">
      <formula>J106&gt;0</formula>
    </cfRule>
    <cfRule type="expression" dxfId="584" priority="24">
      <formula>J106&lt;0</formula>
    </cfRule>
  </conditionalFormatting>
  <conditionalFormatting sqref="F24 F27:F28">
    <cfRule type="expression" dxfId="583" priority="21">
      <formula>F24&gt;0</formula>
    </cfRule>
    <cfRule type="expression" dxfId="582" priority="22">
      <formula>F24&lt;0</formula>
    </cfRule>
  </conditionalFormatting>
  <conditionalFormatting sqref="H24:H28">
    <cfRule type="expression" dxfId="581" priority="19">
      <formula>H24&gt;0</formula>
    </cfRule>
    <cfRule type="expression" dxfId="580" priority="20">
      <formula>H24&lt;0</formula>
    </cfRule>
  </conditionalFormatting>
  <conditionalFormatting sqref="J26:J34">
    <cfRule type="expression" dxfId="579" priority="17">
      <formula>J26&gt;0</formula>
    </cfRule>
    <cfRule type="expression" dxfId="578" priority="18">
      <formula>J26&lt;0</formula>
    </cfRule>
  </conditionalFormatting>
  <conditionalFormatting sqref="F113">
    <cfRule type="expression" dxfId="577" priority="15">
      <formula>F113&gt;0</formula>
    </cfRule>
    <cfRule type="expression" dxfId="576" priority="16">
      <formula>F113&lt;0</formula>
    </cfRule>
  </conditionalFormatting>
  <conditionalFormatting sqref="H113">
    <cfRule type="expression" dxfId="575" priority="13">
      <formula>H113&gt;0</formula>
    </cfRule>
    <cfRule type="expression" dxfId="574" priority="14">
      <formula>H113&lt;0</formula>
    </cfRule>
  </conditionalFormatting>
  <conditionalFormatting sqref="J109">
    <cfRule type="expression" dxfId="573" priority="11">
      <formula>J109&gt;0</formula>
    </cfRule>
    <cfRule type="expression" dxfId="572" priority="12">
      <formula>J109&lt;0</formula>
    </cfRule>
  </conditionalFormatting>
  <conditionalFormatting sqref="F108:F112">
    <cfRule type="expression" dxfId="571" priority="9">
      <formula>F108&gt;0</formula>
    </cfRule>
    <cfRule type="expression" dxfId="570" priority="10">
      <formula>F108&lt;0</formula>
    </cfRule>
  </conditionalFormatting>
  <conditionalFormatting sqref="H108:H112">
    <cfRule type="expression" dxfId="569" priority="7">
      <formula>H108&gt;0</formula>
    </cfRule>
    <cfRule type="expression" dxfId="568" priority="8">
      <formula>H108&lt;0</formula>
    </cfRule>
  </conditionalFormatting>
  <conditionalFormatting sqref="J110:J113">
    <cfRule type="expression" dxfId="567" priority="5">
      <formula>J110&gt;0</formula>
    </cfRule>
    <cfRule type="expression" dxfId="566" priority="6">
      <formula>J110&lt;0</formula>
    </cfRule>
  </conditionalFormatting>
  <conditionalFormatting sqref="F25:F26">
    <cfRule type="expression" dxfId="565" priority="3">
      <formula>F25&gt;0</formula>
    </cfRule>
    <cfRule type="expression" dxfId="564" priority="4">
      <formula>F25&lt;0</formula>
    </cfRule>
  </conditionalFormatting>
  <conditionalFormatting sqref="Q9">
    <cfRule type="expression" dxfId="563" priority="1">
      <formula>Q9&gt;0</formula>
    </cfRule>
    <cfRule type="expression" dxfId="56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3" activePane="bottomLeft" state="frozen"/>
      <selection activeCell="A2" sqref="A2"/>
      <selection pane="bottomLeft" activeCell="J30" sqref="J30"/>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14.79</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7395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-5232.5200000000077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-5307.5400000000081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-0.41783296883930354</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6.2204192021636247E-2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9.5419354838709669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16.269000000000002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16.121100000000002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15.9732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15.8253</v>
      </c>
    </row>
    <row r="23" spans="1:21" x14ac:dyDescent="0.25">
      <c r="A23" s="89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15.6774</v>
      </c>
      <c r="T23" s="1">
        <v>43128</v>
      </c>
      <c r="U23" t="s">
        <v>890</v>
      </c>
    </row>
    <row r="24" spans="1:21" x14ac:dyDescent="0.25">
      <c r="A24" s="89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15.529500000000001</v>
      </c>
    </row>
    <row r="25" spans="1:21" x14ac:dyDescent="0.25">
      <c r="A25" s="890"/>
      <c r="B25" s="363">
        <v>43318</v>
      </c>
      <c r="C25" s="7">
        <v>80</v>
      </c>
      <c r="D25" s="43">
        <v>23.08</v>
      </c>
      <c r="E25" s="43">
        <v>0</v>
      </c>
      <c r="F25" s="43">
        <f t="shared" si="2"/>
        <v>1846.3999999999999</v>
      </c>
      <c r="H25" s="159"/>
      <c r="I25" s="3"/>
      <c r="J25" s="3"/>
      <c r="K25" s="3"/>
      <c r="L25" s="4"/>
      <c r="O25" s="79">
        <v>1.04</v>
      </c>
      <c r="P25" s="79">
        <f t="shared" si="3"/>
        <v>15.381599999999999</v>
      </c>
    </row>
    <row r="26" spans="1:21" x14ac:dyDescent="0.25">
      <c r="A26" s="890"/>
      <c r="B26" s="363">
        <v>43319</v>
      </c>
      <c r="C26" s="7">
        <v>100</v>
      </c>
      <c r="D26" s="43">
        <v>21.72</v>
      </c>
      <c r="E26" s="43">
        <v>0</v>
      </c>
      <c r="F26" s="43">
        <f t="shared" si="2"/>
        <v>2172</v>
      </c>
      <c r="O26" s="79">
        <v>1.03</v>
      </c>
      <c r="P26" s="79">
        <f t="shared" si="3"/>
        <v>15.233699999999999</v>
      </c>
    </row>
    <row r="27" spans="1:21" x14ac:dyDescent="0.25">
      <c r="A27" s="890"/>
      <c r="B27" s="363">
        <v>43320</v>
      </c>
      <c r="C27" s="7">
        <v>200</v>
      </c>
      <c r="D27" s="43">
        <v>20.399999999999999</v>
      </c>
      <c r="E27" s="43">
        <v>0</v>
      </c>
      <c r="F27" s="43">
        <f t="shared" si="2"/>
        <v>4079.9999999999995</v>
      </c>
      <c r="O27" s="79">
        <v>1.02</v>
      </c>
      <c r="P27" s="79">
        <f t="shared" si="3"/>
        <v>15.085799999999999</v>
      </c>
    </row>
    <row r="28" spans="1:21" x14ac:dyDescent="0.25">
      <c r="B28" s="363">
        <v>43325</v>
      </c>
      <c r="C28" s="7">
        <v>500</v>
      </c>
      <c r="D28" s="43">
        <v>20.48</v>
      </c>
      <c r="E28" s="43">
        <v>0</v>
      </c>
      <c r="F28" s="43">
        <f t="shared" si="2"/>
        <v>10240</v>
      </c>
      <c r="O28" s="79">
        <v>1.01</v>
      </c>
      <c r="P28" s="79">
        <f t="shared" si="3"/>
        <v>14.937899999999999</v>
      </c>
      <c r="T28" s="688">
        <v>43136</v>
      </c>
      <c r="U28" t="s">
        <v>838</v>
      </c>
    </row>
    <row r="29" spans="1:21" x14ac:dyDescent="0.25">
      <c r="B29" s="363">
        <v>43347</v>
      </c>
      <c r="C29" s="7">
        <v>200</v>
      </c>
      <c r="D29" s="43">
        <v>21.28</v>
      </c>
      <c r="E29" s="43">
        <v>0</v>
      </c>
      <c r="F29" s="43">
        <f t="shared" si="2"/>
        <v>4256</v>
      </c>
      <c r="O29" s="79">
        <v>1</v>
      </c>
      <c r="P29" s="79">
        <f t="shared" si="3"/>
        <v>14.79</v>
      </c>
    </row>
    <row r="30" spans="1:21" ht="15" customHeight="1" x14ac:dyDescent="0.25">
      <c r="A30" s="891" t="s">
        <v>1274</v>
      </c>
      <c r="B30" s="363">
        <v>43367</v>
      </c>
      <c r="C30" s="7">
        <v>200</v>
      </c>
      <c r="D30" s="43">
        <v>20.98</v>
      </c>
      <c r="E30" s="43">
        <v>0</v>
      </c>
      <c r="F30" s="43">
        <f t="shared" si="2"/>
        <v>4196</v>
      </c>
      <c r="O30" s="79">
        <v>0.99</v>
      </c>
      <c r="P30" s="79">
        <f t="shared" si="3"/>
        <v>14.642099999999999</v>
      </c>
      <c r="T30" s="1">
        <v>43175</v>
      </c>
      <c r="U30" t="s">
        <v>1088</v>
      </c>
    </row>
    <row r="31" spans="1:21" x14ac:dyDescent="0.25">
      <c r="A31" s="891"/>
      <c r="B31" s="363">
        <v>43367</v>
      </c>
      <c r="C31" s="7">
        <v>100</v>
      </c>
      <c r="D31" s="43">
        <v>20.315000000000001</v>
      </c>
      <c r="E31" s="43">
        <v>0</v>
      </c>
      <c r="F31" s="43">
        <f t="shared" si="2"/>
        <v>2031.5000000000002</v>
      </c>
      <c r="O31" s="79">
        <v>0.98</v>
      </c>
      <c r="P31" s="79">
        <f t="shared" si="3"/>
        <v>14.494199999999999</v>
      </c>
      <c r="T31" s="1">
        <v>43178</v>
      </c>
      <c r="U31" t="s">
        <v>935</v>
      </c>
    </row>
    <row r="32" spans="1:21" x14ac:dyDescent="0.25">
      <c r="A32" s="891"/>
      <c r="B32" s="363">
        <v>43378</v>
      </c>
      <c r="C32" s="7">
        <v>100</v>
      </c>
      <c r="D32" s="43">
        <v>19.39</v>
      </c>
      <c r="E32" s="43">
        <v>0</v>
      </c>
      <c r="F32" s="43">
        <f t="shared" si="2"/>
        <v>1939</v>
      </c>
      <c r="O32" s="79">
        <v>0.97</v>
      </c>
      <c r="P32" s="79">
        <f t="shared" si="3"/>
        <v>14.346299999999999</v>
      </c>
    </row>
    <row r="33" spans="1:21" x14ac:dyDescent="0.25">
      <c r="A33" s="891"/>
      <c r="B33" s="70">
        <v>43378</v>
      </c>
      <c r="C33" s="7">
        <v>100</v>
      </c>
      <c r="D33" s="43">
        <v>18.75</v>
      </c>
      <c r="E33" s="43">
        <v>0</v>
      </c>
      <c r="F33" s="43">
        <f t="shared" si="2"/>
        <v>1875</v>
      </c>
      <c r="O33" s="79">
        <v>0.96</v>
      </c>
      <c r="P33" s="79">
        <f t="shared" si="3"/>
        <v>14.198399999999999</v>
      </c>
      <c r="T33" s="1">
        <v>43217</v>
      </c>
      <c r="U33" t="s">
        <v>1007</v>
      </c>
    </row>
    <row r="34" spans="1:21" x14ac:dyDescent="0.25">
      <c r="B34" s="70">
        <v>43511</v>
      </c>
      <c r="C34" s="4">
        <v>200</v>
      </c>
      <c r="D34" s="3">
        <v>17.68</v>
      </c>
      <c r="E34" s="3">
        <v>0</v>
      </c>
      <c r="F34" s="3">
        <f t="shared" si="2"/>
        <v>3536</v>
      </c>
      <c r="O34" s="79">
        <v>0.95</v>
      </c>
      <c r="P34" s="79">
        <f t="shared" si="3"/>
        <v>14.050499999999998</v>
      </c>
    </row>
    <row r="35" spans="1:21" x14ac:dyDescent="0.25">
      <c r="B35" s="70">
        <v>43546</v>
      </c>
      <c r="C35" s="7">
        <v>200</v>
      </c>
      <c r="D35" s="43">
        <v>15.12</v>
      </c>
      <c r="E35" s="43">
        <v>0</v>
      </c>
      <c r="F35" s="43">
        <f t="shared" si="2"/>
        <v>3024</v>
      </c>
      <c r="O35" s="79">
        <v>0.94</v>
      </c>
      <c r="P35" s="79">
        <f t="shared" si="3"/>
        <v>13.902599999999998</v>
      </c>
      <c r="T35" s="1">
        <v>43224</v>
      </c>
      <c r="U35" t="s">
        <v>82</v>
      </c>
    </row>
    <row r="36" spans="1:21" x14ac:dyDescent="0.25">
      <c r="B36" s="4"/>
      <c r="C36" s="4"/>
      <c r="D36" s="3"/>
      <c r="E36" s="3"/>
      <c r="F36" s="3"/>
      <c r="O36" s="79">
        <v>0.93</v>
      </c>
      <c r="P36" s="79">
        <f t="shared" si="3"/>
        <v>13.7547</v>
      </c>
    </row>
    <row r="37" spans="1:21" x14ac:dyDescent="0.25">
      <c r="O37" s="79">
        <v>0.92</v>
      </c>
      <c r="P37" s="79">
        <f t="shared" si="3"/>
        <v>13.6068</v>
      </c>
    </row>
    <row r="38" spans="1:21" x14ac:dyDescent="0.25">
      <c r="B38" s="4"/>
      <c r="C38" s="4"/>
      <c r="D38" s="3"/>
      <c r="E38" s="3"/>
      <c r="F38" s="3"/>
      <c r="O38" s="79">
        <v>0.91</v>
      </c>
      <c r="P38" s="79">
        <f t="shared" si="3"/>
        <v>13.4589</v>
      </c>
      <c r="T38" s="688">
        <v>43318</v>
      </c>
      <c r="U38" t="s">
        <v>82</v>
      </c>
    </row>
    <row r="39" spans="1:21" x14ac:dyDescent="0.25">
      <c r="O39" s="79">
        <v>0.9</v>
      </c>
      <c r="P39" s="79">
        <f t="shared" si="3"/>
        <v>13.311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61" priority="101">
      <formula>F48&gt;0</formula>
    </cfRule>
    <cfRule type="expression" dxfId="560" priority="102">
      <formula>F48&lt;0</formula>
    </cfRule>
  </conditionalFormatting>
  <conditionalFormatting sqref="H48:H50">
    <cfRule type="expression" dxfId="559" priority="99">
      <formula>H48&gt;0</formula>
    </cfRule>
    <cfRule type="expression" dxfId="558" priority="100">
      <formula>H48&lt;0</formula>
    </cfRule>
  </conditionalFormatting>
  <conditionalFormatting sqref="H51">
    <cfRule type="expression" dxfId="557" priority="97">
      <formula>H51&gt;0</formula>
    </cfRule>
    <cfRule type="expression" dxfId="556" priority="98">
      <formula>H51&lt;0</formula>
    </cfRule>
  </conditionalFormatting>
  <conditionalFormatting sqref="H52">
    <cfRule type="expression" dxfId="555" priority="95">
      <formula>H52&gt;0</formula>
    </cfRule>
    <cfRule type="expression" dxfId="554" priority="96">
      <formula>H52&lt;0</formula>
    </cfRule>
  </conditionalFormatting>
  <conditionalFormatting sqref="F44:F47">
    <cfRule type="expression" dxfId="553" priority="91">
      <formula>F44&gt;0</formula>
    </cfRule>
    <cfRule type="expression" dxfId="552" priority="92">
      <formula>F44&lt;0</formula>
    </cfRule>
  </conditionalFormatting>
  <conditionalFormatting sqref="H44:H47">
    <cfRule type="expression" dxfId="551" priority="89">
      <formula>H44&gt;0</formula>
    </cfRule>
    <cfRule type="expression" dxfId="550" priority="90">
      <formula>H44&lt;0</formula>
    </cfRule>
  </conditionalFormatting>
  <conditionalFormatting sqref="F53:F54">
    <cfRule type="expression" dxfId="549" priority="85">
      <formula>F53&gt;0</formula>
    </cfRule>
    <cfRule type="expression" dxfId="548" priority="86">
      <formula>F53&lt;0</formula>
    </cfRule>
  </conditionalFormatting>
  <conditionalFormatting sqref="I48:L50">
    <cfRule type="expression" dxfId="547" priority="83">
      <formula>I48&gt;0</formula>
    </cfRule>
    <cfRule type="expression" dxfId="546" priority="84">
      <formula>I48&lt;0</formula>
    </cfRule>
  </conditionalFormatting>
  <conditionalFormatting sqref="I57:I62 I54:L55">
    <cfRule type="expression" dxfId="545" priority="77">
      <formula>I54&gt;0</formula>
    </cfRule>
    <cfRule type="expression" dxfId="544" priority="78">
      <formula>I54&lt;0</formula>
    </cfRule>
  </conditionalFormatting>
  <conditionalFormatting sqref="I44:L47">
    <cfRule type="expression" dxfId="543" priority="75">
      <formula>I44&gt;0</formula>
    </cfRule>
    <cfRule type="expression" dxfId="542" priority="76">
      <formula>I44&lt;0</formula>
    </cfRule>
  </conditionalFormatting>
  <conditionalFormatting sqref="F55:F66">
    <cfRule type="expression" dxfId="541" priority="73">
      <formula>F55&gt;0</formula>
    </cfRule>
    <cfRule type="expression" dxfId="540" priority="74">
      <formula>F55&lt;0</formula>
    </cfRule>
  </conditionalFormatting>
  <conditionalFormatting sqref="Q8">
    <cfRule type="expression" dxfId="539" priority="69">
      <formula>Q8&gt;0</formula>
    </cfRule>
    <cfRule type="expression" dxfId="538" priority="70">
      <formula>Q8&lt;0</formula>
    </cfRule>
  </conditionalFormatting>
  <conditionalFormatting sqref="Q7">
    <cfRule type="expression" dxfId="537" priority="71">
      <formula>Q7&gt;0</formula>
    </cfRule>
    <cfRule type="expression" dxfId="536" priority="72">
      <formula>Q7&lt;0</formula>
    </cfRule>
  </conditionalFormatting>
  <conditionalFormatting sqref="F151:F155">
    <cfRule type="expression" dxfId="535" priority="67">
      <formula>F151&gt;0</formula>
    </cfRule>
    <cfRule type="expression" dxfId="534" priority="68">
      <formula>F151&lt;0</formula>
    </cfRule>
  </conditionalFormatting>
  <conditionalFormatting sqref="H151:H153">
    <cfRule type="expression" dxfId="533" priority="65">
      <formula>H151&gt;0</formula>
    </cfRule>
    <cfRule type="expression" dxfId="532" priority="66">
      <formula>H151&lt;0</formula>
    </cfRule>
  </conditionalFormatting>
  <conditionalFormatting sqref="H154">
    <cfRule type="expression" dxfId="531" priority="63">
      <formula>H154&gt;0</formula>
    </cfRule>
    <cfRule type="expression" dxfId="530" priority="64">
      <formula>H154&lt;0</formula>
    </cfRule>
  </conditionalFormatting>
  <conditionalFormatting sqref="H155">
    <cfRule type="expression" dxfId="529" priority="61">
      <formula>H155&gt;0</formula>
    </cfRule>
    <cfRule type="expression" dxfId="528" priority="62">
      <formula>H155&lt;0</formula>
    </cfRule>
  </conditionalFormatting>
  <conditionalFormatting sqref="H156:H165">
    <cfRule type="expression" dxfId="527" priority="59">
      <formula>H156&gt;0</formula>
    </cfRule>
    <cfRule type="expression" dxfId="526" priority="60">
      <formula>H156&lt;0</formula>
    </cfRule>
  </conditionalFormatting>
  <conditionalFormatting sqref="F147:F150">
    <cfRule type="expression" dxfId="525" priority="57">
      <formula>F147&gt;0</formula>
    </cfRule>
    <cfRule type="expression" dxfId="524" priority="58">
      <formula>F147&lt;0</formula>
    </cfRule>
  </conditionalFormatting>
  <conditionalFormatting sqref="H147:H150">
    <cfRule type="expression" dxfId="523" priority="55">
      <formula>H147&gt;0</formula>
    </cfRule>
    <cfRule type="expression" dxfId="522" priority="56">
      <formula>H147&lt;0</formula>
    </cfRule>
  </conditionalFormatting>
  <conditionalFormatting sqref="F156:F157">
    <cfRule type="expression" dxfId="521" priority="53">
      <formula>F156&gt;0</formula>
    </cfRule>
    <cfRule type="expression" dxfId="520" priority="54">
      <formula>F156&lt;0</formula>
    </cfRule>
  </conditionalFormatting>
  <conditionalFormatting sqref="I151:I153">
    <cfRule type="expression" dxfId="519" priority="51">
      <formula>I151&gt;0</formula>
    </cfRule>
    <cfRule type="expression" dxfId="518" priority="52">
      <formula>I151&lt;0</formula>
    </cfRule>
  </conditionalFormatting>
  <conditionalFormatting sqref="I154">
    <cfRule type="expression" dxfId="517" priority="49">
      <formula>I154&gt;0</formula>
    </cfRule>
    <cfRule type="expression" dxfId="516" priority="50">
      <formula>I154&lt;0</formula>
    </cfRule>
  </conditionalFormatting>
  <conditionalFormatting sqref="I155">
    <cfRule type="expression" dxfId="515" priority="47">
      <formula>I155&gt;0</formula>
    </cfRule>
    <cfRule type="expression" dxfId="514" priority="48">
      <formula>I155&lt;0</formula>
    </cfRule>
  </conditionalFormatting>
  <conditionalFormatting sqref="I156:I165">
    <cfRule type="expression" dxfId="513" priority="45">
      <formula>I156&gt;0</formula>
    </cfRule>
    <cfRule type="expression" dxfId="512" priority="46">
      <formula>I156&lt;0</formula>
    </cfRule>
  </conditionalFormatting>
  <conditionalFormatting sqref="I147:I150">
    <cfRule type="expression" dxfId="511" priority="43">
      <formula>I147&gt;0</formula>
    </cfRule>
    <cfRule type="expression" dxfId="510" priority="44">
      <formula>I147&lt;0</formula>
    </cfRule>
  </conditionalFormatting>
  <conditionalFormatting sqref="F158">
    <cfRule type="expression" dxfId="509" priority="41">
      <formula>F158&gt;0</formula>
    </cfRule>
    <cfRule type="expression" dxfId="508" priority="42">
      <formula>F158&lt;0</formula>
    </cfRule>
  </conditionalFormatting>
  <conditionalFormatting sqref="F69:F71 H70:H71 H69:L69">
    <cfRule type="expression" dxfId="507" priority="39">
      <formula>F69&gt;0</formula>
    </cfRule>
    <cfRule type="expression" dxfId="506" priority="40">
      <formula>F69&lt;0</formula>
    </cfRule>
  </conditionalFormatting>
  <conditionalFormatting sqref="R4">
    <cfRule type="expression" dxfId="505" priority="37">
      <formula>R4&gt;0</formula>
    </cfRule>
    <cfRule type="expression" dxfId="504" priority="38">
      <formula>R4&lt;0</formula>
    </cfRule>
  </conditionalFormatting>
  <conditionalFormatting sqref="F75:F78 H75:K76 H77:J78">
    <cfRule type="expression" dxfId="503" priority="35">
      <formula>F75&gt;0</formula>
    </cfRule>
    <cfRule type="expression" dxfId="502" priority="36">
      <formula>F75&lt;0</formula>
    </cfRule>
  </conditionalFormatting>
  <conditionalFormatting sqref="H83:H87 F82:F87 H82:J82 J83:J87">
    <cfRule type="expression" dxfId="501" priority="31">
      <formula>F82&gt;0</formula>
    </cfRule>
    <cfRule type="expression" dxfId="500" priority="32">
      <formula>F82&lt;0</formula>
    </cfRule>
  </conditionalFormatting>
  <conditionalFormatting sqref="I95:J95">
    <cfRule type="expression" dxfId="499" priority="29">
      <formula>I95&gt;0</formula>
    </cfRule>
    <cfRule type="expression" dxfId="498" priority="30">
      <formula>I95&lt;0</formula>
    </cfRule>
  </conditionalFormatting>
  <conditionalFormatting sqref="H91:J92 J94:K94 J93 K77:K93 F91:F95 H93:H95 K95">
    <cfRule type="expression" dxfId="497" priority="27">
      <formula>F77&gt;0</formula>
    </cfRule>
    <cfRule type="expression" dxfId="496" priority="28">
      <formula>F77&lt;0</formula>
    </cfRule>
  </conditionalFormatting>
  <conditionalFormatting sqref="H89:J90 F88:F90 H88 J88">
    <cfRule type="expression" dxfId="495" priority="25">
      <formula>F88&gt;0</formula>
    </cfRule>
    <cfRule type="expression" dxfId="494" priority="26">
      <formula>F88&lt;0</formula>
    </cfRule>
  </conditionalFormatting>
  <conditionalFormatting sqref="H96:K100 F96:F100">
    <cfRule type="expression" dxfId="493" priority="21">
      <formula>F96&gt;0</formula>
    </cfRule>
    <cfRule type="expression" dxfId="492" priority="22">
      <formula>F96&lt;0</formula>
    </cfRule>
  </conditionalFormatting>
  <conditionalFormatting sqref="H109:K109 F109">
    <cfRule type="expression" dxfId="491" priority="19">
      <formula>F109&gt;0</formula>
    </cfRule>
    <cfRule type="expression" dxfId="490" priority="20">
      <formula>F109&lt;0</formula>
    </cfRule>
  </conditionalFormatting>
  <conditionalFormatting sqref="H104:K108 F104:F108">
    <cfRule type="expression" dxfId="489" priority="17">
      <formula>F104&gt;0</formula>
    </cfRule>
    <cfRule type="expression" dxfId="488" priority="18">
      <formula>F104&lt;0</formula>
    </cfRule>
  </conditionalFormatting>
  <conditionalFormatting sqref="H103:K103 F101:F103 H101:H102 J101:K102">
    <cfRule type="expression" dxfId="487" priority="15">
      <formula>F101&gt;0</formula>
    </cfRule>
    <cfRule type="expression" dxfId="486" priority="16">
      <formula>F101&lt;0</formula>
    </cfRule>
  </conditionalFormatting>
  <conditionalFormatting sqref="H110:K112 F110:F112">
    <cfRule type="expression" dxfId="485" priority="13">
      <formula>F110&gt;0</formula>
    </cfRule>
    <cfRule type="expression" dxfId="484" priority="14">
      <formula>F110&lt;0</formula>
    </cfRule>
  </conditionalFormatting>
  <conditionalFormatting sqref="H113:K115 F113:F115">
    <cfRule type="expression" dxfId="483" priority="11">
      <formula>F113&gt;0</formula>
    </cfRule>
    <cfRule type="expression" dxfId="482" priority="12">
      <formula>F113&lt;0</formula>
    </cfRule>
  </conditionalFormatting>
  <conditionalFormatting sqref="Q10">
    <cfRule type="expression" dxfId="481" priority="9">
      <formula>Q10&gt;0</formula>
    </cfRule>
    <cfRule type="expression" dxfId="480" priority="10">
      <formula>Q10&lt;0</formula>
    </cfRule>
  </conditionalFormatting>
  <conditionalFormatting sqref="H117:K118 F117:F119 H119:I119 K119">
    <cfRule type="expression" dxfId="479" priority="7">
      <formula>F117&gt;0</formula>
    </cfRule>
    <cfRule type="expression" dxfId="478" priority="8">
      <formula>F117&lt;0</formula>
    </cfRule>
  </conditionalFormatting>
  <conditionalFormatting sqref="F120 H120:K120 J119">
    <cfRule type="expression" dxfId="477" priority="5">
      <formula>F119&gt;0</formula>
    </cfRule>
    <cfRule type="expression" dxfId="476" priority="6">
      <formula>F119&lt;0</formula>
    </cfRule>
  </conditionalFormatting>
  <conditionalFormatting sqref="H122:K124 F122:F124">
    <cfRule type="expression" dxfId="475" priority="1">
      <formula>F122&gt;0</formula>
    </cfRule>
    <cfRule type="expression" dxfId="4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3" priority="11">
      <formula>Q8&gt;0</formula>
    </cfRule>
    <cfRule type="expression" dxfId="472" priority="12">
      <formula>Q8&lt;0</formula>
    </cfRule>
  </conditionalFormatting>
  <conditionalFormatting sqref="Q7">
    <cfRule type="expression" dxfId="471" priority="13">
      <formula>Q7&gt;0</formula>
    </cfRule>
    <cfRule type="expression" dxfId="470" priority="14">
      <formula>Q7&lt;0</formula>
    </cfRule>
  </conditionalFormatting>
  <conditionalFormatting sqref="F22">
    <cfRule type="expression" dxfId="469" priority="9">
      <formula>F22&gt;0</formula>
    </cfRule>
    <cfRule type="expression" dxfId="468" priority="10">
      <formula>F22&lt;0</formula>
    </cfRule>
  </conditionalFormatting>
  <conditionalFormatting sqref="H22">
    <cfRule type="expression" dxfId="467" priority="7">
      <formula>H22&gt;0</formula>
    </cfRule>
    <cfRule type="expression" dxfId="466" priority="8">
      <formula>H22&lt;0</formula>
    </cfRule>
  </conditionalFormatting>
  <conditionalFormatting sqref="F59">
    <cfRule type="expression" dxfId="465" priority="5">
      <formula>F59&gt;0</formula>
    </cfRule>
    <cfRule type="expression" dxfId="464" priority="6">
      <formula>F59&lt;0</formula>
    </cfRule>
  </conditionalFormatting>
  <conditionalFormatting sqref="H59">
    <cfRule type="expression" dxfId="463" priority="3">
      <formula>H59&gt;0</formula>
    </cfRule>
    <cfRule type="expression" dxfId="462" priority="4">
      <formula>H59&lt;0</formula>
    </cfRule>
  </conditionalFormatting>
  <conditionalFormatting sqref="M30">
    <cfRule type="expression" dxfId="461" priority="1">
      <formula>M30&gt;0</formula>
    </cfRule>
    <cfRule type="expression" dxfId="4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6" t="s">
        <v>78</v>
      </c>
      <c r="P35" s="886"/>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9" priority="19">
      <formula>F27&gt;0</formula>
    </cfRule>
    <cfRule type="expression" dxfId="458" priority="20">
      <formula>F27&lt;0</formula>
    </cfRule>
  </conditionalFormatting>
  <conditionalFormatting sqref="F37:F38">
    <cfRule type="expression" dxfId="457" priority="17">
      <formula>F37&gt;0</formula>
    </cfRule>
    <cfRule type="expression" dxfId="456" priority="18">
      <formula>F37&lt;0</formula>
    </cfRule>
  </conditionalFormatting>
  <conditionalFormatting sqref="H27:H32">
    <cfRule type="expression" dxfId="455" priority="15">
      <formula>H27&gt;0</formula>
    </cfRule>
    <cfRule type="expression" dxfId="454" priority="16">
      <formula>H27&lt;0</formula>
    </cfRule>
  </conditionalFormatting>
  <conditionalFormatting sqref="Q7">
    <cfRule type="expression" dxfId="453" priority="3">
      <formula>Q7&gt;0</formula>
    </cfRule>
    <cfRule type="expression" dxfId="452" priority="4">
      <formula>Q7&lt;0</formula>
    </cfRule>
  </conditionalFormatting>
  <conditionalFormatting sqref="Q8">
    <cfRule type="expression" dxfId="451" priority="1">
      <formula>Q8&gt;0</formula>
    </cfRule>
    <cfRule type="expression" dxfId="4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9" priority="25">
      <formula>F24&gt;0</formula>
    </cfRule>
    <cfRule type="expression" dxfId="448" priority="26">
      <formula>F24&lt;0</formula>
    </cfRule>
  </conditionalFormatting>
  <conditionalFormatting sqref="H21:H27">
    <cfRule type="expression" dxfId="447" priority="19">
      <formula>H21&gt;0</formula>
    </cfRule>
    <cfRule type="expression" dxfId="446" priority="20">
      <formula>H21&lt;0</formula>
    </cfRule>
  </conditionalFormatting>
  <conditionalFormatting sqref="F21:F23">
    <cfRule type="expression" dxfId="445" priority="5">
      <formula>F21&gt;0</formula>
    </cfRule>
    <cfRule type="expression" dxfId="444" priority="6">
      <formula>F21&lt;0</formula>
    </cfRule>
  </conditionalFormatting>
  <conditionalFormatting sqref="Q8">
    <cfRule type="expression" dxfId="443" priority="1">
      <formula>Q8&gt;0</formula>
    </cfRule>
    <cfRule type="expression" dxfId="442" priority="2">
      <formula>Q8&lt;0</formula>
    </cfRule>
  </conditionalFormatting>
  <conditionalFormatting sqref="Q7">
    <cfRule type="expression" dxfId="441" priority="3">
      <formula>Q7&gt;0</formula>
    </cfRule>
    <cfRule type="expression" dxfId="4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6"/>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6">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897"/>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6" t="s">
        <v>78</v>
      </c>
      <c r="P41" s="886"/>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9" priority="11">
      <formula>F21&gt;0</formula>
    </cfRule>
    <cfRule type="expression" dxfId="438" priority="12">
      <formula>F21&lt;0</formula>
    </cfRule>
  </conditionalFormatting>
  <conditionalFormatting sqref="H21:H23">
    <cfRule type="expression" dxfId="437" priority="9">
      <formula>H21&gt;0</formula>
    </cfRule>
    <cfRule type="expression" dxfId="436" priority="10">
      <formula>H21&lt;0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6" t="s">
        <v>78</v>
      </c>
      <c r="P40" s="886"/>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31" priority="15">
      <formula>F29&gt;0</formula>
    </cfRule>
    <cfRule type="expression" dxfId="430" priority="16">
      <formula>F29&lt;0</formula>
    </cfRule>
  </conditionalFormatting>
  <conditionalFormatting sqref="F34:F62">
    <cfRule type="expression" dxfId="429" priority="11">
      <formula>F34&gt;0</formula>
    </cfRule>
    <cfRule type="expression" dxfId="428" priority="12">
      <formula>F34&lt;0</formula>
    </cfRule>
  </conditionalFormatting>
  <conditionalFormatting sqref="F34:F62">
    <cfRule type="expression" dxfId="427" priority="13">
      <formula>F34&gt;0</formula>
    </cfRule>
    <cfRule type="expression" dxfId="426" priority="14">
      <formula>F34&lt;0</formula>
    </cfRule>
  </conditionalFormatting>
  <conditionalFormatting sqref="H29:H62">
    <cfRule type="expression" dxfId="425" priority="9">
      <formula>H29&gt;0</formula>
    </cfRule>
    <cfRule type="expression" dxfId="424" priority="10">
      <formula>H29&lt;0</formula>
    </cfRule>
  </conditionalFormatting>
  <conditionalFormatting sqref="F25:F28">
    <cfRule type="expression" dxfId="423" priority="7">
      <formula>F25&gt;0</formula>
    </cfRule>
    <cfRule type="expression" dxfId="422" priority="8">
      <formula>F25&lt;0</formula>
    </cfRule>
  </conditionalFormatting>
  <conditionalFormatting sqref="H25:H28">
    <cfRule type="expression" dxfId="421" priority="5">
      <formula>H25&gt;0</formula>
    </cfRule>
    <cfRule type="expression" dxfId="420" priority="6">
      <formula>H25&lt;0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5" priority="87">
      <formula>F29&gt;0</formula>
    </cfRule>
    <cfRule type="expression" dxfId="414" priority="88">
      <formula>F29&lt;0</formula>
    </cfRule>
  </conditionalFormatting>
  <conditionalFormatting sqref="F57:F64 F66">
    <cfRule type="expression" dxfId="413" priority="83">
      <formula>F57&gt;0</formula>
    </cfRule>
    <cfRule type="expression" dxfId="412" priority="84">
      <formula>F57&lt;0</formula>
    </cfRule>
  </conditionalFormatting>
  <conditionalFormatting sqref="F57:F64 F66">
    <cfRule type="expression" dxfId="411" priority="85">
      <formula>F57&gt;0</formula>
    </cfRule>
    <cfRule type="expression" dxfId="410" priority="86">
      <formula>F57&lt;0</formula>
    </cfRule>
  </conditionalFormatting>
  <conditionalFormatting sqref="H57:H64 H66">
    <cfRule type="expression" dxfId="409" priority="81">
      <formula>H57&gt;0</formula>
    </cfRule>
    <cfRule type="expression" dxfId="408" priority="82">
      <formula>H57&lt;0</formula>
    </cfRule>
  </conditionalFormatting>
  <conditionalFormatting sqref="Q7">
    <cfRule type="expression" dxfId="407" priority="63">
      <formula>Q7&gt;0</formula>
    </cfRule>
    <cfRule type="expression" dxfId="406" priority="64">
      <formula>Q7&lt;0</formula>
    </cfRule>
  </conditionalFormatting>
  <conditionalFormatting sqref="Q8">
    <cfRule type="expression" dxfId="405" priority="61">
      <formula>Q8&gt;0</formula>
    </cfRule>
    <cfRule type="expression" dxfId="404" priority="62">
      <formula>Q8&lt;0</formula>
    </cfRule>
  </conditionalFormatting>
  <conditionalFormatting sqref="F93:F97 H93:H97 H99:H124 F99:F124">
    <cfRule type="expression" dxfId="403" priority="33">
      <formula>F93&gt;0</formula>
    </cfRule>
    <cfRule type="expression" dxfId="402" priority="34">
      <formula>F93&lt;0</formula>
    </cfRule>
  </conditionalFormatting>
  <conditionalFormatting sqref="F125:F132 F134">
    <cfRule type="expression" dxfId="401" priority="31">
      <formula>F125&gt;0</formula>
    </cfRule>
    <cfRule type="expression" dxfId="400" priority="32">
      <formula>F125&lt;0</formula>
    </cfRule>
  </conditionalFormatting>
  <conditionalFormatting sqref="M67">
    <cfRule type="expression" dxfId="399" priority="43">
      <formula>M67&gt;0</formula>
    </cfRule>
    <cfRule type="expression" dxfId="398" priority="44">
      <formula>M67&lt;0</formula>
    </cfRule>
  </conditionalFormatting>
  <conditionalFormatting sqref="F65">
    <cfRule type="expression" dxfId="397" priority="39">
      <formula>F65&gt;0</formula>
    </cfRule>
    <cfRule type="expression" dxfId="396" priority="40">
      <formula>F65&lt;0</formula>
    </cfRule>
  </conditionalFormatting>
  <conditionalFormatting sqref="F65">
    <cfRule type="expression" dxfId="395" priority="41">
      <formula>F65&gt;0</formula>
    </cfRule>
    <cfRule type="expression" dxfId="394" priority="42">
      <formula>F65&lt;0</formula>
    </cfRule>
  </conditionalFormatting>
  <conditionalFormatting sqref="H65">
    <cfRule type="expression" dxfId="393" priority="37">
      <formula>H65&gt;0</formula>
    </cfRule>
    <cfRule type="expression" dxfId="392" priority="38">
      <formula>H65&lt;0</formula>
    </cfRule>
  </conditionalFormatting>
  <conditionalFormatting sqref="F125:F132 F134">
    <cfRule type="expression" dxfId="391" priority="29">
      <formula>F125&gt;0</formula>
    </cfRule>
    <cfRule type="expression" dxfId="390" priority="30">
      <formula>F125&lt;0</formula>
    </cfRule>
  </conditionalFormatting>
  <conditionalFormatting sqref="H125:H132 H134">
    <cfRule type="expression" dxfId="389" priority="27">
      <formula>H125&gt;0</formula>
    </cfRule>
    <cfRule type="expression" dxfId="388" priority="28">
      <formula>H125&lt;0</formula>
    </cfRule>
  </conditionalFormatting>
  <conditionalFormatting sqref="F92">
    <cfRule type="expression" dxfId="387" priority="25">
      <formula>F92&gt;0</formula>
    </cfRule>
    <cfRule type="expression" dxfId="386" priority="26">
      <formula>F92&lt;0</formula>
    </cfRule>
  </conditionalFormatting>
  <conditionalFormatting sqref="H92">
    <cfRule type="expression" dxfId="385" priority="23">
      <formula>H92&gt;0</formula>
    </cfRule>
    <cfRule type="expression" dxfId="384" priority="24">
      <formula>H92&lt;0</formula>
    </cfRule>
  </conditionalFormatting>
  <conditionalFormatting sqref="F133">
    <cfRule type="expression" dxfId="383" priority="19">
      <formula>F133&gt;0</formula>
    </cfRule>
    <cfRule type="expression" dxfId="382" priority="20">
      <formula>F133&lt;0</formula>
    </cfRule>
  </conditionalFormatting>
  <conditionalFormatting sqref="F133">
    <cfRule type="expression" dxfId="381" priority="21">
      <formula>F133&gt;0</formula>
    </cfRule>
    <cfRule type="expression" dxfId="380" priority="22">
      <formula>F133&lt;0</formula>
    </cfRule>
  </conditionalFormatting>
  <conditionalFormatting sqref="H133">
    <cfRule type="expression" dxfId="379" priority="17">
      <formula>H133&gt;0</formula>
    </cfRule>
    <cfRule type="expression" dxfId="378" priority="18">
      <formula>H133&lt;0</formula>
    </cfRule>
  </conditionalFormatting>
  <conditionalFormatting sqref="F98 H98">
    <cfRule type="expression" dxfId="377" priority="15">
      <formula>F98&gt;0</formula>
    </cfRule>
    <cfRule type="expression" dxfId="376" priority="16">
      <formula>F98&lt;0</formula>
    </cfRule>
  </conditionalFormatting>
  <conditionalFormatting sqref="J25:J66">
    <cfRule type="expression" dxfId="375" priority="13">
      <formula>J25&gt;0</formula>
    </cfRule>
    <cfRule type="expression" dxfId="374" priority="14">
      <formula>J25&lt;0</formula>
    </cfRule>
  </conditionalFormatting>
  <conditionalFormatting sqref="K41 K45:K66">
    <cfRule type="expression" dxfId="373" priority="11">
      <formula>K41&gt;0</formula>
    </cfRule>
    <cfRule type="expression" dxfId="372" priority="12">
      <formula>K41&lt;0</formula>
    </cfRule>
  </conditionalFormatting>
  <conditionalFormatting sqref="L25">
    <cfRule type="expression" dxfId="371" priority="9">
      <formula>L25&gt;0</formula>
    </cfRule>
    <cfRule type="expression" dxfId="370" priority="10">
      <formula>L25&lt;0</formula>
    </cfRule>
  </conditionalFormatting>
  <conditionalFormatting sqref="F25:F28">
    <cfRule type="expression" dxfId="369" priority="7">
      <formula>F25&gt;0</formula>
    </cfRule>
    <cfRule type="expression" dxfId="368" priority="8">
      <formula>F25&lt;0</formula>
    </cfRule>
  </conditionalFormatting>
  <conditionalFormatting sqref="H25:H28">
    <cfRule type="expression" dxfId="367" priority="5">
      <formula>H25&gt;0</formula>
    </cfRule>
    <cfRule type="expression" dxfId="3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6" t="s">
        <v>78</v>
      </c>
      <c r="P42" s="886"/>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5" priority="65">
      <formula>F45&gt;0</formula>
    </cfRule>
    <cfRule type="expression" dxfId="3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3" priority="67">
      <formula>F44&gt;0</formula>
    </cfRule>
    <cfRule type="expression" dxfId="362" priority="68">
      <formula>F44&lt;0</formula>
    </cfRule>
  </conditionalFormatting>
  <conditionalFormatting sqref="F61:F91 F93:F102 F45:F59">
    <cfRule type="expression" dxfId="361" priority="63">
      <formula>F45&gt;0</formula>
    </cfRule>
    <cfRule type="expression" dxfId="360" priority="64">
      <formula>F45&lt;0</formula>
    </cfRule>
  </conditionalFormatting>
  <conditionalFormatting sqref="H61:H91 H93:H102 H43:H59">
    <cfRule type="expression" dxfId="359" priority="61">
      <formula>H43&gt;0</formula>
    </cfRule>
    <cfRule type="expression" dxfId="358" priority="62">
      <formula>H43&lt;0</formula>
    </cfRule>
  </conditionalFormatting>
  <conditionalFormatting sqref="F36:F43">
    <cfRule type="expression" dxfId="357" priority="59">
      <formula>F36&gt;0</formula>
    </cfRule>
    <cfRule type="expression" dxfId="356" priority="60">
      <formula>F36&lt;0</formula>
    </cfRule>
  </conditionalFormatting>
  <conditionalFormatting sqref="H36:H42">
    <cfRule type="expression" dxfId="355" priority="57">
      <formula>H36&gt;0</formula>
    </cfRule>
    <cfRule type="expression" dxfId="354" priority="58">
      <formula>H36&lt;0</formula>
    </cfRule>
  </conditionalFormatting>
  <conditionalFormatting sqref="Q7">
    <cfRule type="expression" dxfId="353" priority="51">
      <formula>Q7&gt;0</formula>
    </cfRule>
    <cfRule type="expression" dxfId="352" priority="52">
      <formula>Q7&lt;0</formula>
    </cfRule>
  </conditionalFormatting>
  <conditionalFormatting sqref="Q8">
    <cfRule type="expression" dxfId="351" priority="49">
      <formula>Q8&gt;0</formula>
    </cfRule>
    <cfRule type="expression" dxfId="350" priority="50">
      <formula>Q8&lt;0</formula>
    </cfRule>
  </conditionalFormatting>
  <conditionalFormatting sqref="Q10">
    <cfRule type="expression" dxfId="349" priority="47">
      <formula>Q10&gt;0</formula>
    </cfRule>
    <cfRule type="expression" dxfId="348" priority="48">
      <formula>Q10&lt;0</formula>
    </cfRule>
  </conditionalFormatting>
  <conditionalFormatting sqref="F60">
    <cfRule type="expression" dxfId="347" priority="45">
      <formula>F60&gt;0</formula>
    </cfRule>
    <cfRule type="expression" dxfId="346" priority="46">
      <formula>F60&lt;0</formula>
    </cfRule>
  </conditionalFormatting>
  <conditionalFormatting sqref="F60">
    <cfRule type="expression" dxfId="345" priority="43">
      <formula>F60&gt;0</formula>
    </cfRule>
    <cfRule type="expression" dxfId="344" priority="44">
      <formula>F60&lt;0</formula>
    </cfRule>
  </conditionalFormatting>
  <conditionalFormatting sqref="H60">
    <cfRule type="expression" dxfId="343" priority="41">
      <formula>H60&gt;0</formula>
    </cfRule>
    <cfRule type="expression" dxfId="342" priority="42">
      <formula>H60&lt;0</formula>
    </cfRule>
  </conditionalFormatting>
  <conditionalFormatting sqref="F92">
    <cfRule type="expression" dxfId="341" priority="39">
      <formula>F92&gt;0</formula>
    </cfRule>
    <cfRule type="expression" dxfId="340" priority="40">
      <formula>F92&lt;0</formula>
    </cfRule>
  </conditionalFormatting>
  <conditionalFormatting sqref="F92">
    <cfRule type="expression" dxfId="339" priority="37">
      <formula>F92&gt;0</formula>
    </cfRule>
    <cfRule type="expression" dxfId="338" priority="38">
      <formula>F92&lt;0</formula>
    </cfRule>
  </conditionalFormatting>
  <conditionalFormatting sqref="H92">
    <cfRule type="expression" dxfId="337" priority="35">
      <formula>H92&gt;0</formula>
    </cfRule>
    <cfRule type="expression" dxfId="336" priority="36">
      <formula>H92&lt;0</formula>
    </cfRule>
  </conditionalFormatting>
  <conditionalFormatting sqref="F169:F183 F185:F215 F217:F226">
    <cfRule type="expression" dxfId="335" priority="31">
      <formula>F169&gt;0</formula>
    </cfRule>
    <cfRule type="expression" dxfId="334" priority="32">
      <formula>F169&lt;0</formula>
    </cfRule>
  </conditionalFormatting>
  <conditionalFormatting sqref="F164:F168">
    <cfRule type="expression" dxfId="333" priority="33">
      <formula>F164&gt;0</formula>
    </cfRule>
    <cfRule type="expression" dxfId="332" priority="34">
      <formula>F164&lt;0</formula>
    </cfRule>
  </conditionalFormatting>
  <conditionalFormatting sqref="F169:F183 F185:F215 F217:F226">
    <cfRule type="expression" dxfId="331" priority="29">
      <formula>F169&gt;0</formula>
    </cfRule>
    <cfRule type="expression" dxfId="330" priority="30">
      <formula>F169&lt;0</formula>
    </cfRule>
  </conditionalFormatting>
  <conditionalFormatting sqref="H164:H183 H185:H215 H217:H226">
    <cfRule type="expression" dxfId="329" priority="27">
      <formula>H164&gt;0</formula>
    </cfRule>
    <cfRule type="expression" dxfId="328" priority="28">
      <formula>H164&lt;0</formula>
    </cfRule>
  </conditionalFormatting>
  <conditionalFormatting sqref="F160:F163">
    <cfRule type="expression" dxfId="327" priority="25">
      <formula>F160&gt;0</formula>
    </cfRule>
    <cfRule type="expression" dxfId="326" priority="26">
      <formula>F160&lt;0</formula>
    </cfRule>
  </conditionalFormatting>
  <conditionalFormatting sqref="H160:H163">
    <cfRule type="expression" dxfId="325" priority="23">
      <formula>H160&gt;0</formula>
    </cfRule>
    <cfRule type="expression" dxfId="324" priority="24">
      <formula>H160&lt;0</formula>
    </cfRule>
  </conditionalFormatting>
  <conditionalFormatting sqref="F184">
    <cfRule type="expression" dxfId="323" priority="21">
      <formula>F184&gt;0</formula>
    </cfRule>
    <cfRule type="expression" dxfId="322" priority="22">
      <formula>F184&lt;0</formula>
    </cfRule>
  </conditionalFormatting>
  <conditionalFormatting sqref="F184">
    <cfRule type="expression" dxfId="321" priority="19">
      <formula>F184&gt;0</formula>
    </cfRule>
    <cfRule type="expression" dxfId="320" priority="20">
      <formula>F184&lt;0</formula>
    </cfRule>
  </conditionalFormatting>
  <conditionalFormatting sqref="H184">
    <cfRule type="expression" dxfId="319" priority="17">
      <formula>H184&gt;0</formula>
    </cfRule>
    <cfRule type="expression" dxfId="318" priority="18">
      <formula>H184&lt;0</formula>
    </cfRule>
  </conditionalFormatting>
  <conditionalFormatting sqref="F216">
    <cfRule type="expression" dxfId="317" priority="15">
      <formula>F216&gt;0</formula>
    </cfRule>
    <cfRule type="expression" dxfId="316" priority="16">
      <formula>F216&lt;0</formula>
    </cfRule>
  </conditionalFormatting>
  <conditionalFormatting sqref="F216">
    <cfRule type="expression" dxfId="315" priority="13">
      <formula>F216&gt;0</formula>
    </cfRule>
    <cfRule type="expression" dxfId="314" priority="14">
      <formula>F216&lt;0</formula>
    </cfRule>
  </conditionalFormatting>
  <conditionalFormatting sqref="H216">
    <cfRule type="expression" dxfId="313" priority="11">
      <formula>H216&gt;0</formula>
    </cfRule>
    <cfRule type="expression" dxfId="312" priority="12">
      <formula>H216&lt;0</formula>
    </cfRule>
  </conditionalFormatting>
  <conditionalFormatting sqref="J38:J39">
    <cfRule type="expression" dxfId="311" priority="9">
      <formula>J38&gt;0</formula>
    </cfRule>
    <cfRule type="expression" dxfId="310" priority="10">
      <formula>J38&lt;0</formula>
    </cfRule>
  </conditionalFormatting>
  <conditionalFormatting sqref="J41:J54">
    <cfRule type="expression" dxfId="309" priority="7">
      <formula>J41&gt;0</formula>
    </cfRule>
    <cfRule type="expression" dxfId="308" priority="8">
      <formula>J41&lt;0</formula>
    </cfRule>
  </conditionalFormatting>
  <conditionalFormatting sqref="J55">
    <cfRule type="expression" dxfId="307" priority="3">
      <formula>J55&gt;0</formula>
    </cfRule>
    <cfRule type="expression" dxfId="306" priority="4">
      <formula>J55&lt;0</formula>
    </cfRule>
  </conditionalFormatting>
  <conditionalFormatting sqref="J56">
    <cfRule type="expression" dxfId="305" priority="1">
      <formula>J56&gt;0</formula>
    </cfRule>
    <cfRule type="expression" dxfId="3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6"/>
  <sheetViews>
    <sheetView workbookViewId="0">
      <pane ySplit="1" topLeftCell="A17" activePane="bottomLeft" state="frozen"/>
      <selection activeCell="A2" sqref="A2"/>
      <selection pane="bottomLeft" activeCell="D24" sqref="D2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3"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12.933010000000001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8.36</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16720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25866.020000000004</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-8861.0499999999993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-9146.0200000000041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-0.35359208722486113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M85</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1390</v>
      </c>
      <c r="T12" s="1">
        <v>43223</v>
      </c>
      <c r="U12" t="s">
        <v>1021</v>
      </c>
    </row>
    <row r="13" spans="1:29" x14ac:dyDescent="0.25">
      <c r="A13" s="898" t="s">
        <v>1403</v>
      </c>
      <c r="B13" s="363">
        <v>43452</v>
      </c>
      <c r="C13" s="4">
        <v>200</v>
      </c>
      <c r="D13" s="3">
        <v>17.2</v>
      </c>
      <c r="E13" s="3">
        <v>0</v>
      </c>
      <c r="F13" s="3">
        <f t="shared" si="0"/>
        <v>3440</v>
      </c>
      <c r="G13" s="363">
        <v>43633</v>
      </c>
      <c r="H13" s="159">
        <v>1000</v>
      </c>
      <c r="I13" s="2">
        <v>8.27</v>
      </c>
      <c r="J13" s="2">
        <v>0.17</v>
      </c>
      <c r="K13" s="2">
        <f t="shared" si="1"/>
        <v>8269.83</v>
      </c>
      <c r="O13" s="11" t="s">
        <v>947</v>
      </c>
      <c r="Q13" s="2">
        <f>Q4/2.45</f>
        <v>3.4122448979591833</v>
      </c>
      <c r="U13" t="s">
        <v>1023</v>
      </c>
    </row>
    <row r="14" spans="1:29" x14ac:dyDescent="0.25">
      <c r="A14" s="898"/>
      <c r="B14" s="363">
        <v>43564</v>
      </c>
      <c r="C14" s="4">
        <v>400</v>
      </c>
      <c r="D14" s="3">
        <v>14.66</v>
      </c>
      <c r="E14" s="3">
        <v>0</v>
      </c>
      <c r="F14" s="3">
        <f t="shared" si="0"/>
        <v>5864</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9.1959999999999997</v>
      </c>
      <c r="T17" s="1">
        <v>43235</v>
      </c>
      <c r="U17" t="s">
        <v>1051</v>
      </c>
    </row>
    <row r="18" spans="1:21" x14ac:dyDescent="0.25">
      <c r="A18" s="898"/>
      <c r="B18" s="363">
        <v>43608</v>
      </c>
      <c r="C18" s="4">
        <v>400</v>
      </c>
      <c r="D18" s="3">
        <v>11.1</v>
      </c>
      <c r="E18" s="3">
        <v>0</v>
      </c>
      <c r="F18" s="3">
        <f t="shared" si="0"/>
        <v>4440</v>
      </c>
      <c r="O18" s="79">
        <v>1.0900000000000001</v>
      </c>
      <c r="P18" s="79">
        <f t="shared" ref="P18:P37" si="2">O18*$Q$4</f>
        <v>9.1123999999999992</v>
      </c>
      <c r="U18" t="s">
        <v>1052</v>
      </c>
    </row>
    <row r="19" spans="1:21" x14ac:dyDescent="0.25">
      <c r="A19" s="898"/>
      <c r="B19" s="363">
        <v>43613</v>
      </c>
      <c r="C19" s="4">
        <v>400</v>
      </c>
      <c r="D19" s="3">
        <v>9.32</v>
      </c>
      <c r="E19" s="3">
        <v>0</v>
      </c>
      <c r="F19" s="3">
        <f t="shared" si="0"/>
        <v>3728</v>
      </c>
      <c r="O19" s="79">
        <v>1.08</v>
      </c>
      <c r="P19" s="79">
        <f t="shared" si="2"/>
        <v>9.0288000000000004</v>
      </c>
    </row>
    <row r="20" spans="1:21" x14ac:dyDescent="0.25">
      <c r="A20" t="s">
        <v>942</v>
      </c>
      <c r="B20" s="363">
        <v>43628</v>
      </c>
      <c r="C20" s="7">
        <v>600</v>
      </c>
      <c r="D20" s="43">
        <v>8.2799999999999994</v>
      </c>
      <c r="E20" s="43">
        <v>0</v>
      </c>
      <c r="F20" s="43">
        <f t="shared" si="0"/>
        <v>4968</v>
      </c>
      <c r="O20" s="79">
        <v>1.07</v>
      </c>
      <c r="P20" s="79">
        <f t="shared" si="2"/>
        <v>8.9451999999999998</v>
      </c>
    </row>
    <row r="21" spans="1:21" x14ac:dyDescent="0.25">
      <c r="A21" t="s">
        <v>942</v>
      </c>
      <c r="B21" s="363">
        <v>43628</v>
      </c>
      <c r="C21" s="7">
        <v>400</v>
      </c>
      <c r="D21" s="43">
        <v>8.2799999999999994</v>
      </c>
      <c r="E21" s="43">
        <v>0</v>
      </c>
      <c r="F21" s="43">
        <f t="shared" ref="F21" si="3">C21*D21+E21</f>
        <v>3311.9999999999995</v>
      </c>
      <c r="O21" s="79">
        <v>1.06</v>
      </c>
      <c r="P21" s="79">
        <f t="shared" si="2"/>
        <v>8.8615999999999993</v>
      </c>
      <c r="T21" s="688">
        <v>43314</v>
      </c>
      <c r="U21" t="s">
        <v>1196</v>
      </c>
    </row>
    <row r="22" spans="1:21" x14ac:dyDescent="0.25">
      <c r="B22" s="399">
        <v>43628</v>
      </c>
      <c r="C22" s="7">
        <v>1800</v>
      </c>
      <c r="D22" s="43">
        <v>8.2799999999999994</v>
      </c>
      <c r="E22" s="43">
        <v>0</v>
      </c>
      <c r="F22" s="43">
        <f>C22*D22+E22</f>
        <v>14903.999999999998</v>
      </c>
      <c r="O22" s="79">
        <v>1.05</v>
      </c>
      <c r="P22" s="79">
        <f t="shared" si="2"/>
        <v>8.7780000000000005</v>
      </c>
    </row>
    <row r="23" spans="1:21" x14ac:dyDescent="0.25">
      <c r="B23" s="399">
        <v>43631</v>
      </c>
      <c r="C23" s="4">
        <v>200</v>
      </c>
      <c r="D23" s="2">
        <v>8.23</v>
      </c>
      <c r="E23" s="2">
        <v>0</v>
      </c>
      <c r="F23" s="2">
        <f>C23*D23+E23</f>
        <v>1646</v>
      </c>
      <c r="O23" s="79">
        <v>1.04</v>
      </c>
      <c r="P23" s="79">
        <f t="shared" si="2"/>
        <v>8.6943999999999999</v>
      </c>
      <c r="T23" s="1">
        <v>43358</v>
      </c>
      <c r="U23" t="s">
        <v>1267</v>
      </c>
    </row>
    <row r="24" spans="1:21" x14ac:dyDescent="0.25">
      <c r="C24" s="4"/>
      <c r="O24" s="79">
        <v>1.03</v>
      </c>
      <c r="P24" s="79">
        <f t="shared" si="2"/>
        <v>8.6107999999999993</v>
      </c>
    </row>
    <row r="25" spans="1:21" x14ac:dyDescent="0.25">
      <c r="O25" s="79">
        <v>1.02</v>
      </c>
      <c r="P25" s="79">
        <f t="shared" si="2"/>
        <v>8.5271999999999988</v>
      </c>
    </row>
    <row r="26" spans="1:21" x14ac:dyDescent="0.25">
      <c r="C26" s="4"/>
      <c r="O26" s="79">
        <v>1.01</v>
      </c>
      <c r="P26" s="79">
        <f t="shared" si="2"/>
        <v>8.4436</v>
      </c>
    </row>
    <row r="27" spans="1:21" x14ac:dyDescent="0.25">
      <c r="O27" s="79">
        <v>1</v>
      </c>
      <c r="P27" s="79">
        <f t="shared" si="2"/>
        <v>8.36</v>
      </c>
    </row>
    <row r="28" spans="1:21" x14ac:dyDescent="0.25">
      <c r="A28" s="31" t="s">
        <v>81</v>
      </c>
      <c r="B28" s="14"/>
      <c r="C28" s="14">
        <f>SUM(C2:C27)</f>
        <v>7000</v>
      </c>
      <c r="D28" s="18"/>
      <c r="E28" s="18"/>
      <c r="F28" s="18">
        <f>SUM(F2:F27)</f>
        <v>89715</v>
      </c>
      <c r="G28" s="14"/>
      <c r="H28" s="69">
        <f>SUM(H2:H13)</f>
        <v>5000</v>
      </c>
      <c r="I28" s="18"/>
      <c r="J28" s="18"/>
      <c r="K28" s="18">
        <f>SUM(K2:K27)</f>
        <v>63848.979999999996</v>
      </c>
      <c r="L28" s="14"/>
      <c r="M28" s="18">
        <f>SUM(M2:M27)</f>
        <v>0</v>
      </c>
      <c r="O28" s="79">
        <v>0.99</v>
      </c>
      <c r="P28" s="79">
        <f t="shared" si="2"/>
        <v>8.2763999999999989</v>
      </c>
    </row>
    <row r="29" spans="1:21" ht="15.75" thickBot="1" x14ac:dyDescent="0.3">
      <c r="A29" s="275" t="s">
        <v>191</v>
      </c>
      <c r="B29" s="276"/>
      <c r="C29" s="277">
        <f>SumByColor($A$29,C2:C27)</f>
        <v>4000</v>
      </c>
      <c r="D29" s="277"/>
      <c r="E29" s="277"/>
      <c r="F29" s="278">
        <f>SumByColor($A$29,F2:F27)</f>
        <v>47381</v>
      </c>
      <c r="G29" s="277"/>
      <c r="H29" s="277">
        <f>SumByColor($A$29,H2:H27)</f>
        <v>4000</v>
      </c>
      <c r="I29" s="277"/>
      <c r="J29" s="277"/>
      <c r="K29" s="278">
        <f>SumByColor($A$29,K3:K27)</f>
        <v>51574</v>
      </c>
      <c r="L29" s="277"/>
      <c r="M29" s="278">
        <f>SumByColor($A$29,M2:M27)</f>
        <v>0</v>
      </c>
      <c r="O29" s="79">
        <v>0.98</v>
      </c>
      <c r="P29" s="79">
        <f t="shared" si="2"/>
        <v>8.1928000000000001</v>
      </c>
    </row>
    <row r="30" spans="1:21" x14ac:dyDescent="0.25">
      <c r="O30" s="79">
        <v>0.97</v>
      </c>
      <c r="P30" s="79">
        <f t="shared" si="2"/>
        <v>8.1091999999999995</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8.025599999999999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7.9419999999999993</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7.8583999999999987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7.7747999999999999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7.6911999999999994</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7.6075999999999997</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7.524</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900">
        <v>3000</v>
      </c>
      <c r="D79" s="901">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c r="B81" s="10"/>
      <c r="C81" s="10"/>
      <c r="D81" s="39"/>
      <c r="E81" s="39"/>
      <c r="F81" s="39"/>
      <c r="G81" s="39"/>
      <c r="H81" s="178"/>
      <c r="I81" s="178"/>
      <c r="J81" s="771"/>
      <c r="K81" s="178"/>
      <c r="L81" s="178"/>
    </row>
    <row r="82" spans="1:13" x14ac:dyDescent="0.25">
      <c r="A82" s="10"/>
      <c r="B82" s="10"/>
      <c r="C82" s="10"/>
      <c r="D82" s="39"/>
      <c r="E82" s="39"/>
      <c r="F82" s="39"/>
      <c r="G82" s="39"/>
      <c r="H82" s="178"/>
      <c r="I82" s="178"/>
      <c r="J82" s="771"/>
      <c r="K82" s="178"/>
      <c r="L82" s="39"/>
    </row>
    <row r="83" spans="1:13" x14ac:dyDescent="0.25">
      <c r="A83" s="10"/>
      <c r="B83" s="10"/>
      <c r="C83" s="10"/>
      <c r="D83" s="39"/>
      <c r="E83" s="39"/>
      <c r="F83" s="39"/>
      <c r="G83" s="39"/>
      <c r="H83" s="178"/>
      <c r="I83" s="178"/>
      <c r="J83" s="771"/>
      <c r="K83" s="178"/>
      <c r="L83" s="178"/>
    </row>
    <row r="85" spans="1:13" x14ac:dyDescent="0.25">
      <c r="L85" t="s">
        <v>205</v>
      </c>
      <c r="M85" s="2">
        <f>M104+K104-F104</f>
        <v>284.9700000000048</v>
      </c>
    </row>
    <row r="86" spans="1:13" x14ac:dyDescent="0.25">
      <c r="A86" s="299" t="s">
        <v>1</v>
      </c>
      <c r="B86" s="299" t="s">
        <v>2</v>
      </c>
      <c r="C86" s="299" t="s">
        <v>4</v>
      </c>
      <c r="D86" s="301" t="s">
        <v>5</v>
      </c>
      <c r="E86" s="301" t="s">
        <v>94</v>
      </c>
      <c r="F86" s="301" t="s">
        <v>60</v>
      </c>
      <c r="G86" s="299" t="s">
        <v>3</v>
      </c>
      <c r="H86" s="299" t="s">
        <v>6</v>
      </c>
      <c r="I86" s="301" t="s">
        <v>7</v>
      </c>
      <c r="J86" s="301" t="s">
        <v>95</v>
      </c>
      <c r="K86" s="301" t="s">
        <v>61</v>
      </c>
      <c r="L86" s="299" t="s">
        <v>77</v>
      </c>
      <c r="M86" s="299" t="s">
        <v>38</v>
      </c>
    </row>
    <row r="87" spans="1:13" x14ac:dyDescent="0.25">
      <c r="A87" s="302" t="s">
        <v>321</v>
      </c>
      <c r="B87" s="363">
        <v>42746</v>
      </c>
      <c r="C87" s="7">
        <v>80</v>
      </c>
      <c r="D87" s="43">
        <v>34.020000000000003</v>
      </c>
      <c r="E87" s="43">
        <v>0</v>
      </c>
      <c r="F87" s="43">
        <f t="shared" ref="F87:F95" si="23">C87*D87+E87</f>
        <v>2721.6000000000004</v>
      </c>
      <c r="G87" s="363">
        <v>42760</v>
      </c>
      <c r="H87" s="78">
        <v>80</v>
      </c>
      <c r="I87" s="43">
        <v>33.68</v>
      </c>
      <c r="J87" s="43">
        <v>0.06</v>
      </c>
      <c r="K87" s="43">
        <f t="shared" ref="K87:K95" si="24">H87*I87-J87</f>
        <v>2694.34</v>
      </c>
      <c r="L87" s="70">
        <v>42908</v>
      </c>
      <c r="M87" s="43">
        <v>54.4</v>
      </c>
    </row>
    <row r="88" spans="1:13" x14ac:dyDescent="0.25">
      <c r="A88" s="303" t="s">
        <v>71</v>
      </c>
      <c r="B88" s="363">
        <v>42758</v>
      </c>
      <c r="C88" s="7">
        <v>40</v>
      </c>
      <c r="D88" s="43">
        <v>32.28</v>
      </c>
      <c r="E88" s="43">
        <v>0</v>
      </c>
      <c r="F88" s="43">
        <f t="shared" si="23"/>
        <v>1291.2</v>
      </c>
      <c r="G88" s="363">
        <v>42766</v>
      </c>
      <c r="H88" s="78">
        <v>40</v>
      </c>
      <c r="I88" s="43">
        <v>31.8</v>
      </c>
      <c r="J88" s="43">
        <v>0.03</v>
      </c>
      <c r="K88" s="43">
        <f t="shared" si="24"/>
        <v>1271.97</v>
      </c>
      <c r="L88" s="70">
        <v>42908</v>
      </c>
      <c r="M88" s="43">
        <v>-8.16</v>
      </c>
    </row>
    <row r="89" spans="1:13" x14ac:dyDescent="0.25">
      <c r="A89" s="293"/>
      <c r="B89" s="363">
        <v>42843</v>
      </c>
      <c r="C89" s="7">
        <v>80</v>
      </c>
      <c r="D89" s="43">
        <v>31.08</v>
      </c>
      <c r="E89" s="43">
        <v>0</v>
      </c>
      <c r="F89" s="43">
        <f t="shared" si="23"/>
        <v>2486.3999999999996</v>
      </c>
      <c r="G89" s="363">
        <v>42901</v>
      </c>
      <c r="H89" s="78">
        <v>80</v>
      </c>
      <c r="I89" s="43">
        <v>31.3</v>
      </c>
      <c r="J89" s="43">
        <v>0.05</v>
      </c>
      <c r="K89" s="43">
        <f t="shared" si="24"/>
        <v>2503.9499999999998</v>
      </c>
      <c r="L89" s="70">
        <v>42992</v>
      </c>
      <c r="M89" s="43">
        <v>15.3</v>
      </c>
    </row>
    <row r="90" spans="1:13" x14ac:dyDescent="0.25">
      <c r="A90" s="293"/>
      <c r="B90" s="363">
        <v>42873</v>
      </c>
      <c r="C90" s="7">
        <v>80</v>
      </c>
      <c r="D90" s="43">
        <v>29.68</v>
      </c>
      <c r="E90" s="43">
        <v>0</v>
      </c>
      <c r="F90" s="43">
        <f t="shared" si="23"/>
        <v>2374.4</v>
      </c>
      <c r="G90" s="363">
        <v>42989</v>
      </c>
      <c r="H90" s="78">
        <v>100</v>
      </c>
      <c r="I90" s="43">
        <v>18.559999999999999</v>
      </c>
      <c r="J90" s="43">
        <v>0.04</v>
      </c>
      <c r="K90" s="43">
        <f t="shared" si="24"/>
        <v>1855.9599999999998</v>
      </c>
      <c r="L90" s="70">
        <v>42992</v>
      </c>
      <c r="M90" s="43">
        <v>-2.2999999999999998</v>
      </c>
    </row>
    <row r="91" spans="1:13" x14ac:dyDescent="0.25">
      <c r="A91" s="293"/>
      <c r="B91" s="363">
        <v>42957</v>
      </c>
      <c r="C91" s="7">
        <v>100</v>
      </c>
      <c r="D91" s="43">
        <v>17.28</v>
      </c>
      <c r="E91" s="43">
        <v>0</v>
      </c>
      <c r="F91" s="43">
        <f t="shared" si="23"/>
        <v>1728</v>
      </c>
      <c r="G91" s="363">
        <v>43010</v>
      </c>
      <c r="H91" s="78">
        <v>80</v>
      </c>
      <c r="I91" s="43">
        <v>18.68</v>
      </c>
      <c r="J91" s="43">
        <v>0.03</v>
      </c>
      <c r="K91" s="43">
        <f t="shared" si="24"/>
        <v>1494.3700000000001</v>
      </c>
      <c r="L91" s="70">
        <v>43082</v>
      </c>
      <c r="M91" s="7">
        <f>23.8-3.57</f>
        <v>20.23</v>
      </c>
    </row>
    <row r="92" spans="1:13" x14ac:dyDescent="0.25">
      <c r="A92" s="293"/>
      <c r="B92" s="363">
        <v>42996</v>
      </c>
      <c r="C92" s="7">
        <v>100</v>
      </c>
      <c r="D92" s="43">
        <v>17.68</v>
      </c>
      <c r="E92" s="43">
        <v>0</v>
      </c>
      <c r="F92" s="43">
        <f t="shared" si="23"/>
        <v>1768</v>
      </c>
      <c r="G92" s="363">
        <v>43045</v>
      </c>
      <c r="H92" s="78">
        <v>200</v>
      </c>
      <c r="I92" s="43">
        <v>12.08</v>
      </c>
      <c r="J92" s="43">
        <v>0.06</v>
      </c>
      <c r="K92" s="43">
        <f t="shared" si="24"/>
        <v>2415.94</v>
      </c>
      <c r="L92" s="4"/>
      <c r="M92" s="4"/>
    </row>
    <row r="93" spans="1:13" x14ac:dyDescent="0.25">
      <c r="A93" s="293"/>
      <c r="B93" s="363">
        <v>43011</v>
      </c>
      <c r="C93" s="7">
        <v>80</v>
      </c>
      <c r="D93" s="43">
        <v>17.95</v>
      </c>
      <c r="E93" s="43">
        <v>0</v>
      </c>
      <c r="F93" s="43">
        <f t="shared" si="23"/>
        <v>1436</v>
      </c>
      <c r="G93" s="363">
        <v>43070</v>
      </c>
      <c r="H93" s="78">
        <v>80</v>
      </c>
      <c r="I93" s="43">
        <v>15.27</v>
      </c>
      <c r="J93" s="43">
        <v>0.03</v>
      </c>
      <c r="K93" s="43">
        <f t="shared" si="24"/>
        <v>1221.57</v>
      </c>
    </row>
    <row r="94" spans="1:13" x14ac:dyDescent="0.25">
      <c r="A94" s="293"/>
      <c r="B94" s="363">
        <v>43013</v>
      </c>
      <c r="C94" s="7">
        <v>100</v>
      </c>
      <c r="D94" s="43">
        <v>15.8</v>
      </c>
      <c r="E94" s="43">
        <v>0</v>
      </c>
      <c r="F94" s="43">
        <f t="shared" si="23"/>
        <v>1580</v>
      </c>
      <c r="G94" s="363">
        <v>43111</v>
      </c>
      <c r="H94" s="78">
        <v>100</v>
      </c>
      <c r="I94" s="43">
        <v>21.31</v>
      </c>
      <c r="J94" s="43">
        <v>-0.05</v>
      </c>
      <c r="K94" s="43">
        <f t="shared" si="24"/>
        <v>2131.0500000000002</v>
      </c>
    </row>
    <row r="95" spans="1:13" x14ac:dyDescent="0.25">
      <c r="A95" s="293"/>
      <c r="B95" s="363">
        <v>43041</v>
      </c>
      <c r="C95" s="7">
        <v>200</v>
      </c>
      <c r="D95" s="43">
        <v>11.28</v>
      </c>
      <c r="E95" s="43">
        <v>0</v>
      </c>
      <c r="F95" s="43">
        <f t="shared" si="23"/>
        <v>2256</v>
      </c>
      <c r="G95" s="363">
        <v>43112</v>
      </c>
      <c r="H95" s="78">
        <v>100</v>
      </c>
      <c r="I95" s="43">
        <v>22.58</v>
      </c>
      <c r="J95" s="43">
        <v>0.05</v>
      </c>
      <c r="K95" s="43">
        <f t="shared" si="24"/>
        <v>2257.9499999999998</v>
      </c>
    </row>
    <row r="96" spans="1:13" x14ac:dyDescent="0.25">
      <c r="A96" s="293"/>
      <c r="B96" s="293"/>
      <c r="C96" s="293"/>
      <c r="D96" s="294"/>
      <c r="E96" s="294"/>
      <c r="F96" s="294"/>
      <c r="G96" s="293"/>
      <c r="H96" s="293"/>
      <c r="I96" s="294"/>
      <c r="J96" s="294"/>
      <c r="K96" s="294"/>
      <c r="L96" s="293"/>
      <c r="M96" s="293"/>
    </row>
    <row r="97" spans="1:13" x14ac:dyDescent="0.25">
      <c r="A97" s="293"/>
      <c r="B97" s="293"/>
      <c r="C97" s="293"/>
      <c r="D97" s="294"/>
      <c r="E97" s="294"/>
      <c r="F97" s="294"/>
      <c r="G97" s="293"/>
      <c r="H97" s="293"/>
      <c r="I97" s="294"/>
      <c r="J97" s="294"/>
      <c r="K97" s="294"/>
      <c r="L97" s="293"/>
      <c r="M97" s="293"/>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35" t="s">
        <v>81</v>
      </c>
      <c r="B104" s="36"/>
      <c r="C104" s="36">
        <f>SUM(C87:C103)</f>
        <v>860</v>
      </c>
      <c r="D104" s="37"/>
      <c r="E104" s="37"/>
      <c r="F104" s="37">
        <f>SUM(F87:F103)</f>
        <v>17641.599999999999</v>
      </c>
      <c r="G104" s="36"/>
      <c r="H104" s="158">
        <f>SUM(H87:H103)</f>
        <v>860</v>
      </c>
      <c r="I104" s="37"/>
      <c r="J104" s="37"/>
      <c r="K104" s="37">
        <f>SUM(K87:K103)</f>
        <v>17847.100000000002</v>
      </c>
      <c r="L104" s="37"/>
      <c r="M104" s="37">
        <f>SUM(M87:M103)</f>
        <v>79.47</v>
      </c>
    </row>
    <row r="105" spans="1:13" x14ac:dyDescent="0.25">
      <c r="G105" s="2"/>
    </row>
    <row r="109" spans="1:13" x14ac:dyDescent="0.25">
      <c r="A109" s="670" t="s">
        <v>224</v>
      </c>
      <c r="B109" s="670" t="s">
        <v>113</v>
      </c>
      <c r="C109" s="670" t="s">
        <v>145</v>
      </c>
      <c r="D109" s="671" t="s">
        <v>144</v>
      </c>
      <c r="E109" s="672" t="s">
        <v>146</v>
      </c>
      <c r="F109" s="673" t="s">
        <v>65</v>
      </c>
      <c r="G109" s="674" t="s">
        <v>150</v>
      </c>
      <c r="H109" s="673" t="s">
        <v>88</v>
      </c>
      <c r="I109" s="673" t="s">
        <v>153</v>
      </c>
    </row>
    <row r="110" spans="1:13" x14ac:dyDescent="0.25">
      <c r="A110" s="675"/>
      <c r="B110" s="676"/>
      <c r="C110" s="675"/>
      <c r="D110" s="677"/>
      <c r="E110" s="677"/>
      <c r="F110" s="677"/>
      <c r="G110" s="677"/>
      <c r="H110" s="678"/>
      <c r="I110" s="678"/>
    </row>
    <row r="111" spans="1:13" x14ac:dyDescent="0.25">
      <c r="A111" s="675"/>
      <c r="B111" s="676">
        <v>42746</v>
      </c>
      <c r="C111" s="675">
        <v>80</v>
      </c>
      <c r="D111" s="677">
        <v>34.020000000000003</v>
      </c>
      <c r="E111" s="677">
        <v>34.28</v>
      </c>
      <c r="F111" s="677">
        <f>C111*(E111-D111)</f>
        <v>20.799999999999841</v>
      </c>
      <c r="G111" s="677">
        <f>D111*C111</f>
        <v>2721.6000000000004</v>
      </c>
      <c r="H111" s="678">
        <f>(E111-D111)/D111</f>
        <v>7.6425631981186948E-3</v>
      </c>
      <c r="I111" s="678"/>
    </row>
    <row r="112" spans="1:13" x14ac:dyDescent="0.25">
      <c r="A112" s="675"/>
      <c r="B112" s="676">
        <v>42758</v>
      </c>
      <c r="C112" s="675">
        <v>120</v>
      </c>
      <c r="D112" s="677">
        <v>33.44</v>
      </c>
      <c r="E112" s="677">
        <v>32.71</v>
      </c>
      <c r="F112" s="677">
        <f>C112*(E112-D112)</f>
        <v>-87.599999999999625</v>
      </c>
      <c r="G112" s="677">
        <f>D112*C112</f>
        <v>4012.7999999999997</v>
      </c>
      <c r="H112" s="678">
        <f>(E112-D112)/D112</f>
        <v>-2.1830143540669766E-2</v>
      </c>
      <c r="I112" s="678"/>
    </row>
    <row r="113" spans="1:9" x14ac:dyDescent="0.25">
      <c r="A113" s="675" t="s">
        <v>352</v>
      </c>
      <c r="B113" s="676">
        <v>42760</v>
      </c>
      <c r="C113" s="675">
        <v>40</v>
      </c>
      <c r="D113" s="677">
        <v>32.961500000000001</v>
      </c>
      <c r="E113" s="677">
        <v>33.68</v>
      </c>
      <c r="F113" s="677">
        <f>C113*(E113-D113)</f>
        <v>28.739999999999952</v>
      </c>
      <c r="G113" s="677">
        <f>D113*C113</f>
        <v>1318.46</v>
      </c>
      <c r="H113" s="678">
        <f>(E113-D113)/D113</f>
        <v>2.1798158457594429E-2</v>
      </c>
      <c r="I113" s="678"/>
    </row>
    <row r="114" spans="1:9" x14ac:dyDescent="0.25">
      <c r="A114" s="675"/>
      <c r="B114" s="676">
        <v>42766</v>
      </c>
      <c r="C114" s="675">
        <v>0</v>
      </c>
      <c r="D114" s="677"/>
      <c r="E114" s="677"/>
      <c r="F114" s="677">
        <v>-46.49</v>
      </c>
      <c r="G114" s="677"/>
      <c r="H114" s="678"/>
      <c r="I114" s="678"/>
    </row>
    <row r="115" spans="1:9" x14ac:dyDescent="0.25">
      <c r="A115" s="675">
        <v>0</v>
      </c>
      <c r="B115" s="676">
        <v>42843</v>
      </c>
      <c r="C115" s="675">
        <v>80</v>
      </c>
      <c r="D115" s="677">
        <v>31.661100000000001</v>
      </c>
      <c r="E115" s="677">
        <v>30.99</v>
      </c>
      <c r="F115" s="677">
        <f t="shared" ref="F115:F134" si="25">C115*(E115-D115)</f>
        <v>-53.688000000000216</v>
      </c>
      <c r="G115" s="677">
        <f t="shared" ref="G115:G134" si="26">D115*C115</f>
        <v>2532.8879999999999</v>
      </c>
      <c r="H115" s="678">
        <f t="shared" ref="H115:H134" si="27">(E115-D115)/D115</f>
        <v>-2.1196357675507253E-2</v>
      </c>
      <c r="I115" s="679"/>
    </row>
    <row r="116" spans="1:9" x14ac:dyDescent="0.25">
      <c r="A116" s="675">
        <v>0</v>
      </c>
      <c r="B116" s="676">
        <v>42873</v>
      </c>
      <c r="C116" s="675">
        <v>160</v>
      </c>
      <c r="D116" s="677">
        <v>30.6706</v>
      </c>
      <c r="E116" s="677">
        <v>29.73</v>
      </c>
      <c r="F116" s="677">
        <f t="shared" si="25"/>
        <v>-150.49599999999998</v>
      </c>
      <c r="G116" s="677">
        <f t="shared" si="26"/>
        <v>4907.2960000000003</v>
      </c>
      <c r="H116" s="679">
        <f t="shared" si="27"/>
        <v>-3.0667805651014322E-2</v>
      </c>
      <c r="I116" s="679"/>
    </row>
    <row r="117" spans="1:9" x14ac:dyDescent="0.25">
      <c r="A117" s="675"/>
      <c r="B117" s="676">
        <v>42901</v>
      </c>
      <c r="C117" s="675">
        <v>80</v>
      </c>
      <c r="D117" s="677">
        <v>30.041799999999999</v>
      </c>
      <c r="E117" s="677">
        <v>30.43</v>
      </c>
      <c r="F117" s="677">
        <f t="shared" si="25"/>
        <v>31.056000000000097</v>
      </c>
      <c r="G117" s="677">
        <f t="shared" si="26"/>
        <v>2403.3440000000001</v>
      </c>
      <c r="H117" s="679">
        <f t="shared" si="27"/>
        <v>1.2921995353141331E-2</v>
      </c>
      <c r="I117" s="679"/>
    </row>
    <row r="118" spans="1:9" x14ac:dyDescent="0.25">
      <c r="A118" s="675">
        <v>80</v>
      </c>
      <c r="B118" s="676">
        <v>42917</v>
      </c>
      <c r="C118" s="675">
        <v>80</v>
      </c>
      <c r="D118" s="677">
        <v>29.463799999999999</v>
      </c>
      <c r="E118" s="677">
        <v>33.22</v>
      </c>
      <c r="F118" s="677">
        <f t="shared" si="25"/>
        <v>300.49599999999998</v>
      </c>
      <c r="G118" s="677">
        <f t="shared" si="26"/>
        <v>2357.1039999999998</v>
      </c>
      <c r="H118" s="679">
        <f t="shared" si="27"/>
        <v>0.12748525309023276</v>
      </c>
      <c r="I118" s="679"/>
    </row>
    <row r="119" spans="1:9" x14ac:dyDescent="0.25">
      <c r="A119" s="675">
        <v>80</v>
      </c>
      <c r="B119" s="676">
        <v>42957</v>
      </c>
      <c r="C119" s="675">
        <v>180</v>
      </c>
      <c r="D119" s="677">
        <v>22.695</v>
      </c>
      <c r="E119" s="677">
        <v>17.190000000000001</v>
      </c>
      <c r="F119" s="677">
        <f t="shared" si="25"/>
        <v>-990.89999999999986</v>
      </c>
      <c r="G119" s="677">
        <f t="shared" si="26"/>
        <v>4085.1</v>
      </c>
      <c r="H119" s="679">
        <f t="shared" si="27"/>
        <v>-0.24256444150693982</v>
      </c>
      <c r="I119" s="679"/>
    </row>
    <row r="120" spans="1:9" x14ac:dyDescent="0.25">
      <c r="A120" s="675">
        <v>80</v>
      </c>
      <c r="B120" s="676">
        <v>42983</v>
      </c>
      <c r="C120" s="675">
        <v>180</v>
      </c>
      <c r="D120" s="677">
        <v>22.695</v>
      </c>
      <c r="E120" s="677">
        <v>15.41</v>
      </c>
      <c r="F120" s="677">
        <f t="shared" si="25"/>
        <v>-1311.3</v>
      </c>
      <c r="G120" s="677">
        <f t="shared" si="26"/>
        <v>4085.1</v>
      </c>
      <c r="H120" s="679">
        <f t="shared" si="27"/>
        <v>-0.32099581405595945</v>
      </c>
      <c r="I120" s="679"/>
    </row>
    <row r="121" spans="1:9" x14ac:dyDescent="0.25">
      <c r="A121" s="675">
        <v>80</v>
      </c>
      <c r="B121" s="676">
        <v>42989</v>
      </c>
      <c r="C121" s="675">
        <v>80</v>
      </c>
      <c r="D121" s="677">
        <v>27.8643</v>
      </c>
      <c r="E121" s="677">
        <v>18.5</v>
      </c>
      <c r="F121" s="677">
        <f t="shared" si="25"/>
        <v>-749.14400000000001</v>
      </c>
      <c r="G121" s="677">
        <f t="shared" si="26"/>
        <v>2229.1440000000002</v>
      </c>
      <c r="H121" s="679">
        <f t="shared" si="27"/>
        <v>-0.33606801534580089</v>
      </c>
      <c r="I121" s="679"/>
    </row>
    <row r="122" spans="1:9" x14ac:dyDescent="0.25">
      <c r="A122" s="675">
        <v>80</v>
      </c>
      <c r="B122" s="676">
        <v>42996</v>
      </c>
      <c r="C122" s="675">
        <v>180</v>
      </c>
      <c r="D122" s="677">
        <v>22.1341</v>
      </c>
      <c r="E122" s="677">
        <v>16.989999999999998</v>
      </c>
      <c r="F122" s="677">
        <f t="shared" si="25"/>
        <v>-925.93800000000033</v>
      </c>
      <c r="G122" s="677">
        <f t="shared" si="26"/>
        <v>3984.1379999999999</v>
      </c>
      <c r="H122" s="679">
        <f t="shared" si="27"/>
        <v>-0.23240610641498871</v>
      </c>
      <c r="I122" s="679"/>
    </row>
    <row r="123" spans="1:9" x14ac:dyDescent="0.25">
      <c r="A123" s="675">
        <v>0</v>
      </c>
      <c r="B123" s="676">
        <v>43010</v>
      </c>
      <c r="C123" s="675">
        <v>100</v>
      </c>
      <c r="D123" s="677">
        <v>24.8977</v>
      </c>
      <c r="E123" s="677">
        <v>18.47</v>
      </c>
      <c r="F123" s="677">
        <f t="shared" si="25"/>
        <v>-642.77000000000021</v>
      </c>
      <c r="G123" s="677">
        <f t="shared" si="26"/>
        <v>2489.77</v>
      </c>
      <c r="H123" s="679">
        <f t="shared" si="27"/>
        <v>-0.25816440876064861</v>
      </c>
      <c r="I123" s="679"/>
    </row>
    <row r="124" spans="1:9" x14ac:dyDescent="0.25">
      <c r="A124" s="675">
        <v>0</v>
      </c>
      <c r="B124" s="676">
        <v>43011</v>
      </c>
      <c r="C124" s="675">
        <v>180</v>
      </c>
      <c r="D124" s="677">
        <v>21.809799999999999</v>
      </c>
      <c r="E124" s="677">
        <v>18.82</v>
      </c>
      <c r="F124" s="677">
        <f t="shared" si="25"/>
        <v>-538.16399999999976</v>
      </c>
      <c r="G124" s="677">
        <f t="shared" si="26"/>
        <v>3925.7639999999997</v>
      </c>
      <c r="H124" s="679">
        <f t="shared" si="27"/>
        <v>-0.13708516355033054</v>
      </c>
      <c r="I124" s="677">
        <v>21.5</v>
      </c>
    </row>
    <row r="125" spans="1:9" x14ac:dyDescent="0.25">
      <c r="A125" s="675">
        <v>0</v>
      </c>
      <c r="B125" s="676">
        <v>43012</v>
      </c>
      <c r="C125" s="675">
        <v>180</v>
      </c>
      <c r="D125" s="677">
        <v>21.81</v>
      </c>
      <c r="E125" s="677">
        <v>16.079999999999998</v>
      </c>
      <c r="F125" s="677">
        <f t="shared" si="25"/>
        <v>-1031.4000000000001</v>
      </c>
      <c r="G125" s="677">
        <f t="shared" si="26"/>
        <v>3925.7999999999997</v>
      </c>
      <c r="H125" s="679">
        <f t="shared" si="27"/>
        <v>-0.2627235213204952</v>
      </c>
      <c r="I125" s="679"/>
    </row>
    <row r="126" spans="1:9" x14ac:dyDescent="0.25">
      <c r="A126" s="675">
        <v>0</v>
      </c>
      <c r="B126" s="676">
        <v>43013</v>
      </c>
      <c r="C126" s="675">
        <v>280</v>
      </c>
      <c r="D126" s="677">
        <v>19.663499999999999</v>
      </c>
      <c r="E126" s="677">
        <v>15.68</v>
      </c>
      <c r="F126" s="677">
        <f t="shared" si="25"/>
        <v>-1115.3799999999999</v>
      </c>
      <c r="G126" s="677">
        <f t="shared" si="26"/>
        <v>5505.78</v>
      </c>
      <c r="H126" s="679">
        <f t="shared" si="27"/>
        <v>-0.2025834668294047</v>
      </c>
      <c r="I126" s="677">
        <v>19.5</v>
      </c>
    </row>
    <row r="127" spans="1:9" x14ac:dyDescent="0.25">
      <c r="A127" s="675">
        <v>100</v>
      </c>
      <c r="B127" s="676">
        <v>43031</v>
      </c>
      <c r="C127" s="675">
        <v>280</v>
      </c>
      <c r="D127" s="677">
        <v>19.663499999999999</v>
      </c>
      <c r="E127" s="677">
        <v>14.54</v>
      </c>
      <c r="F127" s="677">
        <f t="shared" si="25"/>
        <v>-1434.58</v>
      </c>
      <c r="G127" s="677">
        <f t="shared" si="26"/>
        <v>5505.78</v>
      </c>
      <c r="H127" s="679">
        <f t="shared" si="27"/>
        <v>-0.26055890355226691</v>
      </c>
      <c r="I127" s="677"/>
    </row>
    <row r="128" spans="1:9" x14ac:dyDescent="0.25">
      <c r="A128" s="675"/>
      <c r="B128" s="676">
        <v>43044</v>
      </c>
      <c r="C128" s="675">
        <v>480</v>
      </c>
      <c r="D128" s="677">
        <v>16.170000000000002</v>
      </c>
      <c r="E128" s="677">
        <v>11.4</v>
      </c>
      <c r="F128" s="677">
        <f t="shared" si="25"/>
        <v>-2289.6000000000008</v>
      </c>
      <c r="G128" s="677">
        <f t="shared" si="26"/>
        <v>7761.6</v>
      </c>
      <c r="H128" s="679">
        <f t="shared" si="27"/>
        <v>-0.29499072356215217</v>
      </c>
      <c r="I128" s="679"/>
    </row>
    <row r="129" spans="1:9" x14ac:dyDescent="0.25">
      <c r="A129" s="675">
        <v>80</v>
      </c>
      <c r="B129" s="676">
        <v>43045</v>
      </c>
      <c r="C129" s="675">
        <v>280</v>
      </c>
      <c r="D129" s="677">
        <v>19.092300000000002</v>
      </c>
      <c r="E129" s="677">
        <v>12.41</v>
      </c>
      <c r="F129" s="677">
        <f t="shared" si="25"/>
        <v>-1871.0440000000003</v>
      </c>
      <c r="G129" s="677">
        <f t="shared" si="26"/>
        <v>5345.8440000000001</v>
      </c>
      <c r="H129" s="679">
        <f t="shared" si="27"/>
        <v>-0.34999973811431839</v>
      </c>
      <c r="I129" s="680" t="s">
        <v>739</v>
      </c>
    </row>
    <row r="130" spans="1:9" x14ac:dyDescent="0.25">
      <c r="A130" s="675">
        <v>0</v>
      </c>
      <c r="B130" s="676">
        <v>43070</v>
      </c>
      <c r="C130" s="675">
        <v>200</v>
      </c>
      <c r="D130" s="677">
        <v>20.621300000000002</v>
      </c>
      <c r="E130" s="677">
        <v>15.26</v>
      </c>
      <c r="F130" s="677">
        <f t="shared" si="25"/>
        <v>-1072.2600000000004</v>
      </c>
      <c r="G130" s="677">
        <f t="shared" si="26"/>
        <v>4124.26</v>
      </c>
      <c r="H130" s="679">
        <f t="shared" si="27"/>
        <v>-0.25998845853559188</v>
      </c>
      <c r="I130" s="679"/>
    </row>
    <row r="131" spans="1:9" x14ac:dyDescent="0.25">
      <c r="A131" s="675">
        <v>200</v>
      </c>
      <c r="B131" s="676">
        <v>43077</v>
      </c>
      <c r="C131" s="675">
        <v>200</v>
      </c>
      <c r="D131" s="677">
        <v>20.62</v>
      </c>
      <c r="E131" s="677">
        <v>16.059999999999999</v>
      </c>
      <c r="F131" s="677">
        <f t="shared" si="25"/>
        <v>-912.00000000000045</v>
      </c>
      <c r="G131" s="677">
        <f t="shared" si="26"/>
        <v>4124</v>
      </c>
      <c r="H131" s="679">
        <f t="shared" si="27"/>
        <v>-0.22114451988360825</v>
      </c>
      <c r="I131" s="679"/>
    </row>
    <row r="132" spans="1:9" x14ac:dyDescent="0.25">
      <c r="A132" s="675">
        <v>200</v>
      </c>
      <c r="B132" s="676">
        <v>43082</v>
      </c>
      <c r="C132" s="675">
        <v>200</v>
      </c>
      <c r="D132" s="677">
        <v>20.52</v>
      </c>
      <c r="E132" s="677">
        <v>15.7</v>
      </c>
      <c r="F132" s="677">
        <f t="shared" si="25"/>
        <v>-964</v>
      </c>
      <c r="G132" s="677">
        <f t="shared" si="26"/>
        <v>4104</v>
      </c>
      <c r="H132" s="679">
        <f t="shared" si="27"/>
        <v>-0.23489278752436649</v>
      </c>
      <c r="I132" s="679" t="s">
        <v>184</v>
      </c>
    </row>
    <row r="133" spans="1:9" x14ac:dyDescent="0.25">
      <c r="A133" s="675">
        <v>200</v>
      </c>
      <c r="B133" s="676">
        <v>43083</v>
      </c>
      <c r="C133" s="675">
        <v>200</v>
      </c>
      <c r="D133" s="677">
        <v>20.520199999999999</v>
      </c>
      <c r="E133" s="677">
        <v>19.22</v>
      </c>
      <c r="F133" s="677">
        <f t="shared" si="25"/>
        <v>-260.04000000000008</v>
      </c>
      <c r="G133" s="677">
        <f t="shared" si="26"/>
        <v>4104.04</v>
      </c>
      <c r="H133" s="679">
        <f t="shared" si="27"/>
        <v>-6.3361955536495762E-2</v>
      </c>
      <c r="I133" s="679"/>
    </row>
    <row r="134" spans="1:9" x14ac:dyDescent="0.25">
      <c r="A134" s="675">
        <v>100</v>
      </c>
      <c r="B134" s="676">
        <v>43111</v>
      </c>
      <c r="C134" s="675">
        <v>100</v>
      </c>
      <c r="D134" s="677">
        <v>19.73</v>
      </c>
      <c r="E134" s="677">
        <v>21.74</v>
      </c>
      <c r="F134" s="677">
        <f t="shared" si="25"/>
        <v>200.9999999999998</v>
      </c>
      <c r="G134" s="677">
        <f t="shared" si="26"/>
        <v>1973</v>
      </c>
      <c r="H134" s="679">
        <f t="shared" si="27"/>
        <v>0.10187531677648241</v>
      </c>
      <c r="I134" s="679"/>
    </row>
    <row r="135" spans="1:9" x14ac:dyDescent="0.25">
      <c r="A135" s="675"/>
      <c r="B135" s="676">
        <v>43112</v>
      </c>
      <c r="C135" s="675">
        <v>0</v>
      </c>
      <c r="D135" s="677"/>
      <c r="E135" s="677">
        <v>22.07</v>
      </c>
      <c r="F135" s="677">
        <v>284.97000000000003</v>
      </c>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sheetData>
  <mergeCells count="1">
    <mergeCell ref="A13:A19"/>
  </mergeCells>
  <conditionalFormatting sqref="O17:O37">
    <cfRule type="colorScale" priority="155">
      <colorScale>
        <cfvo type="min"/>
        <cfvo type="percentile" val="50"/>
        <cfvo type="max"/>
        <color rgb="FFF8696B"/>
        <color rgb="FFFFEB84"/>
        <color rgb="FF63BE7B"/>
      </colorScale>
    </cfRule>
  </conditionalFormatting>
  <conditionalFormatting sqref="P17:P37">
    <cfRule type="colorScale" priority="154">
      <colorScale>
        <cfvo type="min"/>
        <cfvo type="percentile" val="50"/>
        <cfvo type="max"/>
        <color rgb="FFF8696B"/>
        <color rgb="FFFFEB84"/>
        <color rgb="FF63BE7B"/>
      </colorScale>
    </cfRule>
  </conditionalFormatting>
  <conditionalFormatting sqref="Q46:Q63">
    <cfRule type="colorScale" priority="153">
      <colorScale>
        <cfvo type="min"/>
        <cfvo type="percentile" val="50"/>
        <cfvo type="max"/>
        <color rgb="FFF8696B"/>
        <color rgb="FFFFEB84"/>
        <color rgb="FF63BE7B"/>
      </colorScale>
    </cfRule>
  </conditionalFormatting>
  <conditionalFormatting sqref="F38:F41 H49:H64 I54:K64 F49:F64 L64 H83:L83 H82:K82 J65:J70 F82:F83">
    <cfRule type="expression" dxfId="303" priority="149">
      <formula>F38&gt;0</formula>
    </cfRule>
    <cfRule type="expression" dxfId="302" priority="150">
      <formula>F38&lt;0</formula>
    </cfRule>
  </conditionalFormatting>
  <conditionalFormatting sqref="H38:H40">
    <cfRule type="expression" dxfId="301" priority="147">
      <formula>H38&gt;0</formula>
    </cfRule>
    <cfRule type="expression" dxfId="300" priority="148">
      <formula>H38&lt;0</formula>
    </cfRule>
  </conditionalFormatting>
  <conditionalFormatting sqref="H41">
    <cfRule type="expression" dxfId="299" priority="143">
      <formula>H41&gt;0</formula>
    </cfRule>
    <cfRule type="expression" dxfId="298" priority="144">
      <formula>H41&lt;0</formula>
    </cfRule>
  </conditionalFormatting>
  <conditionalFormatting sqref="H42:H46">
    <cfRule type="expression" dxfId="297" priority="141">
      <formula>H42&gt;0</formula>
    </cfRule>
    <cfRule type="expression" dxfId="296" priority="142">
      <formula>H42&lt;0</formula>
    </cfRule>
  </conditionalFormatting>
  <conditionalFormatting sqref="F42">
    <cfRule type="expression" dxfId="295" priority="135">
      <formula>F42&gt;0</formula>
    </cfRule>
    <cfRule type="expression" dxfId="294" priority="136">
      <formula>F42&lt;0</formula>
    </cfRule>
  </conditionalFormatting>
  <conditionalFormatting sqref="I36:I40">
    <cfRule type="expression" dxfId="293" priority="133">
      <formula>I36&gt;0</formula>
    </cfRule>
    <cfRule type="expression" dxfId="292" priority="134">
      <formula>I36&lt;0</formula>
    </cfRule>
  </conditionalFormatting>
  <conditionalFormatting sqref="I41:I44 I46 I49 K49 J32:J50 I51:K52 J53:K53">
    <cfRule type="expression" dxfId="291" priority="127">
      <formula>I32&gt;0</formula>
    </cfRule>
    <cfRule type="expression" dxfId="290" priority="128">
      <formula>I32&lt;0</formula>
    </cfRule>
  </conditionalFormatting>
  <conditionalFormatting sqref="I32:I35 K32:K35">
    <cfRule type="expression" dxfId="289" priority="125">
      <formula>I32&gt;0</formula>
    </cfRule>
    <cfRule type="expression" dxfId="288" priority="126">
      <formula>I32&lt;0</formula>
    </cfRule>
  </conditionalFormatting>
  <conditionalFormatting sqref="F43:F46">
    <cfRule type="expression" dxfId="287" priority="123">
      <formula>F43&gt;0</formula>
    </cfRule>
    <cfRule type="expression" dxfId="286" priority="124">
      <formula>F43&lt;0</formula>
    </cfRule>
  </conditionalFormatting>
  <conditionalFormatting sqref="Q8">
    <cfRule type="expression" dxfId="285" priority="119">
      <formula>Q8&gt;0</formula>
    </cfRule>
    <cfRule type="expression" dxfId="284" priority="120">
      <formula>Q8&lt;0</formula>
    </cfRule>
  </conditionalFormatting>
  <conditionalFormatting sqref="Q7">
    <cfRule type="expression" dxfId="283" priority="121">
      <formula>Q7&gt;0</formula>
    </cfRule>
    <cfRule type="expression" dxfId="282" priority="122">
      <formula>Q7&lt;0</formula>
    </cfRule>
  </conditionalFormatting>
  <conditionalFormatting sqref="F110">
    <cfRule type="expression" dxfId="281" priority="107">
      <formula>F110&gt;0</formula>
    </cfRule>
    <cfRule type="expression" dxfId="280" priority="108">
      <formula>F110&lt;0</formula>
    </cfRule>
  </conditionalFormatting>
  <conditionalFormatting sqref="H110">
    <cfRule type="expression" dxfId="279" priority="105">
      <formula>H110&gt;0</formula>
    </cfRule>
    <cfRule type="expression" dxfId="278" priority="106">
      <formula>H110&lt;0</formula>
    </cfRule>
  </conditionalFormatting>
  <conditionalFormatting sqref="I110">
    <cfRule type="expression" dxfId="277" priority="93">
      <formula>I110&gt;0</formula>
    </cfRule>
    <cfRule type="expression" dxfId="276" priority="94">
      <formula>I110&lt;0</formula>
    </cfRule>
  </conditionalFormatting>
  <conditionalFormatting sqref="F36:F37">
    <cfRule type="expression" dxfId="275" priority="89">
      <formula>F36&gt;0</formula>
    </cfRule>
    <cfRule type="expression" dxfId="274" priority="90">
      <formula>F36&lt;0</formula>
    </cfRule>
  </conditionalFormatting>
  <conditionalFormatting sqref="H36:H37">
    <cfRule type="expression" dxfId="273" priority="87">
      <formula>H36&gt;0</formula>
    </cfRule>
    <cfRule type="expression" dxfId="272" priority="88">
      <formula>H36&lt;0</formula>
    </cfRule>
  </conditionalFormatting>
  <conditionalFormatting sqref="F116:F120">
    <cfRule type="expression" dxfId="271" priority="85">
      <formula>F116&gt;0</formula>
    </cfRule>
    <cfRule type="expression" dxfId="270" priority="86">
      <formula>F116&lt;0</formula>
    </cfRule>
  </conditionalFormatting>
  <conditionalFormatting sqref="H116:H118">
    <cfRule type="expression" dxfId="269" priority="83">
      <formula>H116&gt;0</formula>
    </cfRule>
    <cfRule type="expression" dxfId="268" priority="84">
      <formula>H116&lt;0</formula>
    </cfRule>
  </conditionalFormatting>
  <conditionalFormatting sqref="H119:H120">
    <cfRule type="expression" dxfId="267" priority="81">
      <formula>H119&gt;0</formula>
    </cfRule>
    <cfRule type="expression" dxfId="266" priority="82">
      <formula>H119&lt;0</formula>
    </cfRule>
  </conditionalFormatting>
  <conditionalFormatting sqref="H121:H146">
    <cfRule type="expression" dxfId="265" priority="79">
      <formula>H121&gt;0</formula>
    </cfRule>
    <cfRule type="expression" dxfId="264" priority="80">
      <formula>H121&lt;0</formula>
    </cfRule>
  </conditionalFormatting>
  <conditionalFormatting sqref="F111:F114">
    <cfRule type="expression" dxfId="263" priority="77">
      <formula>F111&gt;0</formula>
    </cfRule>
    <cfRule type="expression" dxfId="262" priority="78">
      <formula>F111&lt;0</formula>
    </cfRule>
  </conditionalFormatting>
  <conditionalFormatting sqref="H111:H114">
    <cfRule type="expression" dxfId="261" priority="75">
      <formula>H111&gt;0</formula>
    </cfRule>
    <cfRule type="expression" dxfId="260" priority="76">
      <formula>H111&lt;0</formula>
    </cfRule>
  </conditionalFormatting>
  <conditionalFormatting sqref="F121">
    <cfRule type="expression" dxfId="259" priority="73">
      <formula>F121&gt;0</formula>
    </cfRule>
    <cfRule type="expression" dxfId="258" priority="74">
      <formula>F121&lt;0</formula>
    </cfRule>
  </conditionalFormatting>
  <conditionalFormatting sqref="I115:I117">
    <cfRule type="expression" dxfId="257" priority="71">
      <formula>I115&gt;0</formula>
    </cfRule>
    <cfRule type="expression" dxfId="256" priority="72">
      <formula>I115&lt;0</formula>
    </cfRule>
  </conditionalFormatting>
  <conditionalFormatting sqref="I118">
    <cfRule type="expression" dxfId="255" priority="69">
      <formula>I118&gt;0</formula>
    </cfRule>
    <cfRule type="expression" dxfId="254" priority="70">
      <formula>I118&lt;0</formula>
    </cfRule>
  </conditionalFormatting>
  <conditionalFormatting sqref="I119">
    <cfRule type="expression" dxfId="253" priority="67">
      <formula>I119&gt;0</formula>
    </cfRule>
    <cfRule type="expression" dxfId="252" priority="68">
      <formula>I119&lt;0</formula>
    </cfRule>
  </conditionalFormatting>
  <conditionalFormatting sqref="I120:I123 I125 I128 I130:I146">
    <cfRule type="expression" dxfId="251" priority="65">
      <formula>I120&gt;0</formula>
    </cfRule>
    <cfRule type="expression" dxfId="250" priority="66">
      <formula>I120&lt;0</formula>
    </cfRule>
  </conditionalFormatting>
  <conditionalFormatting sqref="I111:I114">
    <cfRule type="expression" dxfId="249" priority="63">
      <formula>I111&gt;0</formula>
    </cfRule>
    <cfRule type="expression" dxfId="248" priority="64">
      <formula>I111&lt;0</formula>
    </cfRule>
  </conditionalFormatting>
  <conditionalFormatting sqref="F122:F146">
    <cfRule type="expression" dxfId="247" priority="61">
      <formula>F122&gt;0</formula>
    </cfRule>
    <cfRule type="expression" dxfId="246" priority="62">
      <formula>F122&lt;0</formula>
    </cfRule>
  </conditionalFormatting>
  <conditionalFormatting sqref="F115">
    <cfRule type="expression" dxfId="245" priority="59">
      <formula>F115&gt;0</formula>
    </cfRule>
    <cfRule type="expression" dxfId="244" priority="60">
      <formula>F115&lt;0</formula>
    </cfRule>
  </conditionalFormatting>
  <conditionalFormatting sqref="H115">
    <cfRule type="expression" dxfId="243" priority="57">
      <formula>H115&gt;0</formula>
    </cfRule>
    <cfRule type="expression" dxfId="242" priority="58">
      <formula>H115&lt;0</formula>
    </cfRule>
  </conditionalFormatting>
  <conditionalFormatting sqref="F32:F35">
    <cfRule type="expression" dxfId="241" priority="55">
      <formula>F32&gt;0</formula>
    </cfRule>
    <cfRule type="expression" dxfId="240" priority="56">
      <formula>F32&lt;0</formula>
    </cfRule>
  </conditionalFormatting>
  <conditionalFormatting sqref="H32:H35">
    <cfRule type="expression" dxfId="239" priority="53">
      <formula>H32&gt;0</formula>
    </cfRule>
    <cfRule type="expression" dxfId="238" priority="54">
      <formula>H32&lt;0</formula>
    </cfRule>
  </conditionalFormatting>
  <conditionalFormatting sqref="K36:K38 K41:K48">
    <cfRule type="expression" dxfId="237" priority="51">
      <formula>K36&gt;0</formula>
    </cfRule>
    <cfRule type="expression" dxfId="236" priority="52">
      <formula>K36&lt;0</formula>
    </cfRule>
  </conditionalFormatting>
  <conditionalFormatting sqref="H48">
    <cfRule type="expression" dxfId="235" priority="49">
      <formula>H48&gt;0</formula>
    </cfRule>
    <cfRule type="expression" dxfId="234" priority="50">
      <formula>H48&lt;0</formula>
    </cfRule>
  </conditionalFormatting>
  <conditionalFormatting sqref="F48">
    <cfRule type="expression" dxfId="233" priority="47">
      <formula>F48&gt;0</formula>
    </cfRule>
    <cfRule type="expression" dxfId="232" priority="48">
      <formula>F48&lt;0</formula>
    </cfRule>
  </conditionalFormatting>
  <conditionalFormatting sqref="H47">
    <cfRule type="expression" dxfId="231" priority="43">
      <formula>H47&gt;0</formula>
    </cfRule>
    <cfRule type="expression" dxfId="230" priority="44">
      <formula>H47&lt;0</formula>
    </cfRule>
  </conditionalFormatting>
  <conditionalFormatting sqref="F47">
    <cfRule type="expression" dxfId="229" priority="41">
      <formula>F47&gt;0</formula>
    </cfRule>
    <cfRule type="expression" dxfId="228" priority="42">
      <formula>F47&lt;0</formula>
    </cfRule>
  </conditionalFormatting>
  <conditionalFormatting sqref="L49 L62">
    <cfRule type="expression" dxfId="227" priority="37">
      <formula>L49&gt;0</formula>
    </cfRule>
    <cfRule type="expression" dxfId="226" priority="38">
      <formula>L49&lt;0</formula>
    </cfRule>
  </conditionalFormatting>
  <conditionalFormatting sqref="L32:L35">
    <cfRule type="expression" dxfId="225" priority="35">
      <formula>L32&gt;0</formula>
    </cfRule>
    <cfRule type="expression" dxfId="224" priority="36">
      <formula>L32&lt;0</formula>
    </cfRule>
  </conditionalFormatting>
  <conditionalFormatting sqref="L36:L38 L41:L48">
    <cfRule type="expression" dxfId="223" priority="33">
      <formula>L36&gt;0</formula>
    </cfRule>
    <cfRule type="expression" dxfId="222" priority="34">
      <formula>L36&lt;0</formula>
    </cfRule>
  </conditionalFormatting>
  <conditionalFormatting sqref="F65:F66 H65:I66 K65:K66">
    <cfRule type="expression" dxfId="221" priority="31">
      <formula>F65&gt;0</formula>
    </cfRule>
    <cfRule type="expression" dxfId="220" priority="32">
      <formula>F65&lt;0</formula>
    </cfRule>
  </conditionalFormatting>
  <conditionalFormatting sqref="K67:K68 F67:F69 H67:I69">
    <cfRule type="expression" dxfId="219" priority="27">
      <formula>F67&gt;0</formula>
    </cfRule>
    <cfRule type="expression" dxfId="218" priority="28">
      <formula>F67&lt;0</formula>
    </cfRule>
  </conditionalFormatting>
  <conditionalFormatting sqref="H70:I70 F70 K69 K70:L70">
    <cfRule type="expression" dxfId="217" priority="21">
      <formula>F69&gt;0</formula>
    </cfRule>
    <cfRule type="expression" dxfId="216" priority="22">
      <formula>F69&lt;0</formula>
    </cfRule>
  </conditionalFormatting>
  <conditionalFormatting sqref="H75:K75 H76:L76 F75:F77 H77:J77">
    <cfRule type="expression" dxfId="215" priority="19">
      <formula>F75&gt;0</formula>
    </cfRule>
    <cfRule type="expression" dxfId="214" priority="20">
      <formula>F75&lt;0</formula>
    </cfRule>
  </conditionalFormatting>
  <conditionalFormatting sqref="H74:K74 K73 F74 J75:J77">
    <cfRule type="expression" dxfId="213" priority="17">
      <formula>F73&gt;0</formula>
    </cfRule>
    <cfRule type="expression" dxfId="212" priority="18">
      <formula>F73&lt;0</formula>
    </cfRule>
  </conditionalFormatting>
  <conditionalFormatting sqref="H72:L72 H71:I71 K71 H73:J73 F71:F73 J74:J77">
    <cfRule type="expression" dxfId="211" priority="15">
      <formula>F71&gt;0</formula>
    </cfRule>
    <cfRule type="expression" dxfId="210" priority="16">
      <formula>F71&lt;0</formula>
    </cfRule>
  </conditionalFormatting>
  <conditionalFormatting sqref="J71:J77">
    <cfRule type="expression" dxfId="209" priority="13">
      <formula>J71&gt;0</formula>
    </cfRule>
    <cfRule type="expression" dxfId="208" priority="14">
      <formula>J71&lt;0</formula>
    </cfRule>
  </conditionalFormatting>
  <conditionalFormatting sqref="H78:I78 K77 F78 K78:L78">
    <cfRule type="expression" dxfId="207" priority="11">
      <formula>F77&gt;0</formula>
    </cfRule>
    <cfRule type="expression" dxfId="206" priority="12">
      <formula>F77&lt;0</formula>
    </cfRule>
  </conditionalFormatting>
  <conditionalFormatting sqref="J78:J83">
    <cfRule type="expression" dxfId="205" priority="9">
      <formula>J78&gt;0</formula>
    </cfRule>
    <cfRule type="expression" dxfId="204" priority="10">
      <formula>J78&lt;0</formula>
    </cfRule>
  </conditionalFormatting>
  <conditionalFormatting sqref="J78:J83">
    <cfRule type="expression" dxfId="203" priority="7">
      <formula>J78&gt;0</formula>
    </cfRule>
    <cfRule type="expression" dxfId="202" priority="8">
      <formula>J78&lt;0</formula>
    </cfRule>
  </conditionalFormatting>
  <conditionalFormatting sqref="J78:J83">
    <cfRule type="expression" dxfId="201" priority="5">
      <formula>J78&gt;0</formula>
    </cfRule>
    <cfRule type="expression" dxfId="200" priority="6">
      <formula>J78&lt;0</formula>
    </cfRule>
  </conditionalFormatting>
  <conditionalFormatting sqref="J78:J83">
    <cfRule type="expression" dxfId="199" priority="3">
      <formula>J78&gt;0</formula>
    </cfRule>
    <cfRule type="expression" dxfId="198" priority="4">
      <formula>J78&lt;0</formula>
    </cfRule>
  </conditionalFormatting>
  <conditionalFormatting sqref="H79:K79 H80:L81 F79:F81">
    <cfRule type="expression" dxfId="197" priority="1">
      <formula>F79&gt;0</formula>
    </cfRule>
    <cfRule type="expression" dxfId="196" priority="2">
      <formula>F79&lt;0</formula>
    </cfRule>
  </conditionalFormatting>
  <hyperlinks>
    <hyperlink ref="A3" location="ACTIVE!A1" display="Back"/>
    <hyperlink ref="A88"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6" t="s">
        <v>78</v>
      </c>
      <c r="P40" s="886"/>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6" t="s">
        <v>78</v>
      </c>
      <c r="P40" s="886"/>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6" t="s">
        <v>78</v>
      </c>
      <c r="P42" s="886"/>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6" t="s">
        <v>78</v>
      </c>
      <c r="P42" s="886"/>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6" t="s">
        <v>78</v>
      </c>
      <c r="P17" s="886"/>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899">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899"/>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6" t="s">
        <v>78</v>
      </c>
      <c r="P41" s="886"/>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6" t="s">
        <v>78</v>
      </c>
      <c r="P45" s="886"/>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6" t="s">
        <v>78</v>
      </c>
      <c r="Q39" s="886"/>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6" t="s">
        <v>78</v>
      </c>
      <c r="P41" s="886"/>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2019-06-19T03:56:15Z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