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27" i="38" l="1"/>
  <c r="E527" i="38"/>
  <c r="G527" i="38"/>
  <c r="H527" i="38"/>
  <c r="K527" i="38"/>
  <c r="L527" i="38"/>
  <c r="O527" i="38" s="1"/>
  <c r="M527" i="38"/>
  <c r="T527" i="38" s="1"/>
  <c r="N527" i="38"/>
  <c r="R527" i="38"/>
  <c r="U527" i="38"/>
  <c r="V527" i="38"/>
  <c r="F35" i="84"/>
  <c r="H35" i="84"/>
  <c r="G35" i="84"/>
  <c r="F8" i="84"/>
  <c r="F27" i="82"/>
  <c r="G27" i="82"/>
  <c r="H27" i="82"/>
  <c r="F5" i="82"/>
  <c r="I15" i="40"/>
  <c r="K15" i="40" s="1"/>
  <c r="F48" i="25"/>
  <c r="W527" i="38" l="1"/>
  <c r="H18" i="5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N526" i="38"/>
  <c r="R526" i="38"/>
  <c r="O526" i="38" l="1"/>
  <c r="P527" i="38" s="1"/>
  <c r="D525" i="38"/>
  <c r="E525" i="38"/>
  <c r="G525" i="38"/>
  <c r="H525" i="38"/>
  <c r="K525" i="38"/>
  <c r="L525" i="38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N524" i="38"/>
  <c r="R524" i="38"/>
  <c r="O524" i="38" l="1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/>
  <c r="M522" i="38"/>
  <c r="T522" i="38" s="1"/>
  <c r="R522" i="38"/>
  <c r="F30" i="46"/>
  <c r="H30" i="46"/>
  <c r="G30" i="46"/>
  <c r="F10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N521" i="38"/>
  <c r="R521" i="38"/>
  <c r="O521" i="38" l="1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D519" i="38"/>
  <c r="E519" i="38"/>
  <c r="G519" i="38"/>
  <c r="H519" i="38"/>
  <c r="K519" i="38"/>
  <c r="L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M516" i="38"/>
  <c r="T516" i="38" s="1"/>
  <c r="N516" i="38"/>
  <c r="R516" i="38"/>
  <c r="F26" i="46"/>
  <c r="H26" i="46"/>
  <c r="G26" i="46"/>
  <c r="F118" i="25"/>
  <c r="H118" i="25"/>
  <c r="G118" i="25"/>
  <c r="K23" i="25"/>
  <c r="K68" i="83"/>
  <c r="F68" i="83"/>
  <c r="D515" i="38" l="1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O513" i="38" s="1"/>
  <c r="M513" i="38"/>
  <c r="N513" i="38" s="1"/>
  <c r="R513" i="38"/>
  <c r="T513" i="38" l="1"/>
  <c r="D512" i="38"/>
  <c r="E512" i="38"/>
  <c r="G512" i="38"/>
  <c r="H512" i="38"/>
  <c r="K512" i="38"/>
  <c r="L512" i="38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R500" i="38"/>
  <c r="F35" i="77"/>
  <c r="H35" i="77"/>
  <c r="G35" i="77"/>
  <c r="F7" i="77"/>
  <c r="N500" i="38" l="1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O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C85" i="85"/>
  <c r="H19" i="85"/>
  <c r="F19" i="85"/>
  <c r="F85" i="85"/>
  <c r="K85" i="85"/>
  <c r="C19" i="85"/>
  <c r="K19" i="85"/>
  <c r="H85" i="85"/>
  <c r="M85" i="85"/>
  <c r="M19" i="85"/>
  <c r="Q2" i="85" l="1"/>
  <c r="M66" i="85"/>
  <c r="Q10" i="85" s="1"/>
  <c r="N484" i="38"/>
  <c r="O484" i="38"/>
  <c r="Q8" i="85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C19" i="83"/>
  <c r="M85" i="84"/>
  <c r="K19" i="84"/>
  <c r="F19" i="83"/>
  <c r="H19" i="83"/>
  <c r="M85" i="83"/>
  <c r="M19" i="83"/>
  <c r="K19" i="83"/>
  <c r="F85" i="84"/>
  <c r="H19" i="84"/>
  <c r="H85" i="84"/>
  <c r="C85" i="83"/>
  <c r="K85" i="84"/>
  <c r="K85" i="83"/>
  <c r="H85" i="83"/>
  <c r="C85" i="84"/>
  <c r="F85" i="83"/>
  <c r="F19" i="84"/>
  <c r="C19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K19" i="82"/>
  <c r="M18" i="74"/>
  <c r="H18" i="74"/>
  <c r="F19" i="82"/>
  <c r="F85" i="82"/>
  <c r="H19" i="82"/>
  <c r="C18" i="74"/>
  <c r="K85" i="82"/>
  <c r="C19" i="82"/>
  <c r="H85" i="82"/>
  <c r="C85" i="82"/>
  <c r="M19" i="82"/>
  <c r="M85" i="82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96" i="31"/>
  <c r="F96" i="31"/>
  <c r="H78" i="75"/>
  <c r="K96" i="31"/>
  <c r="C78" i="75"/>
  <c r="C96" i="31"/>
  <c r="F78" i="75"/>
  <c r="M78" i="75"/>
  <c r="K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H85" i="64"/>
  <c r="M19" i="64"/>
  <c r="K19" i="64"/>
  <c r="K85" i="64"/>
  <c r="M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H85" i="81"/>
  <c r="M85" i="81"/>
  <c r="K85" i="81"/>
  <c r="F19" i="81"/>
  <c r="K19" i="81"/>
  <c r="C19" i="81"/>
  <c r="H19" i="81"/>
  <c r="F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85" i="80"/>
  <c r="C19" i="80"/>
  <c r="M19" i="80"/>
  <c r="H85" i="80"/>
  <c r="F85" i="80"/>
  <c r="K85" i="80"/>
  <c r="K19" i="80"/>
  <c r="H19" i="80"/>
  <c r="F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19" i="79"/>
  <c r="C65" i="79"/>
  <c r="H19" i="79"/>
  <c r="M65" i="79"/>
  <c r="C19" i="79"/>
  <c r="F19" i="79"/>
  <c r="F65" i="79"/>
  <c r="K65" i="79"/>
  <c r="H65" i="79"/>
  <c r="K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19" i="78"/>
  <c r="C85" i="78"/>
  <c r="H85" i="78"/>
  <c r="F19" i="78"/>
  <c r="K85" i="78"/>
  <c r="K19" i="78"/>
  <c r="M19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19" i="77"/>
  <c r="H19" i="77"/>
  <c r="M19" i="77"/>
  <c r="C85" i="77"/>
  <c r="F85" i="77"/>
  <c r="M85" i="77"/>
  <c r="K19" i="77"/>
  <c r="K85" i="77"/>
  <c r="H85" i="77"/>
  <c r="F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K77" i="69"/>
  <c r="C77" i="69"/>
  <c r="M77" i="69"/>
  <c r="H77" i="69"/>
  <c r="F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H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K93" i="68"/>
  <c r="F93" i="68"/>
  <c r="M93" i="68"/>
  <c r="H93" i="68"/>
  <c r="C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59" i="25"/>
  <c r="C659" i="25"/>
  <c r="H659" i="25"/>
  <c r="F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K29" i="40" s="1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K19" i="50"/>
  <c r="F19" i="55"/>
  <c r="H19" i="41"/>
  <c r="M19" i="63"/>
  <c r="F30" i="49"/>
  <c r="F18" i="74"/>
  <c r="M51" i="54"/>
  <c r="M90" i="72"/>
  <c r="F81" i="61"/>
  <c r="K19" i="52"/>
  <c r="C72" i="59"/>
  <c r="M119" i="7"/>
  <c r="F19" i="52"/>
  <c r="H19" i="60"/>
  <c r="K19" i="54"/>
  <c r="F100" i="34"/>
  <c r="F19" i="41"/>
  <c r="F19" i="64"/>
  <c r="C63" i="66"/>
  <c r="F119" i="7"/>
  <c r="M19" i="70"/>
  <c r="M19" i="62"/>
  <c r="F85" i="64"/>
  <c r="M19" i="50"/>
  <c r="M25" i="31"/>
  <c r="F19" i="54"/>
  <c r="H19" i="69"/>
  <c r="C19" i="66"/>
  <c r="K19" i="69"/>
  <c r="M30" i="40"/>
  <c r="H25" i="31"/>
  <c r="H19" i="63"/>
  <c r="F19" i="71"/>
  <c r="K94" i="52"/>
  <c r="K19" i="71"/>
  <c r="K86" i="53"/>
  <c r="F23" i="57"/>
  <c r="F19" i="60"/>
  <c r="H156" i="49"/>
  <c r="M19" i="73"/>
  <c r="M19" i="66"/>
  <c r="C19" i="60"/>
  <c r="C92" i="45"/>
  <c r="C19" i="41"/>
  <c r="H55" i="50"/>
  <c r="C19" i="69"/>
  <c r="C100" i="34"/>
  <c r="F63" i="66"/>
  <c r="K19" i="45"/>
  <c r="K30" i="49"/>
  <c r="C19" i="62"/>
  <c r="H19" i="72"/>
  <c r="K19" i="34"/>
  <c r="F65" i="63"/>
  <c r="H65" i="71"/>
  <c r="K23" i="57"/>
  <c r="H19" i="54"/>
  <c r="K19" i="58"/>
  <c r="H77" i="70"/>
  <c r="M19" i="75"/>
  <c r="H19" i="75"/>
  <c r="K23" i="17"/>
  <c r="C19" i="50"/>
  <c r="F90" i="72"/>
  <c r="F19" i="73"/>
  <c r="H19" i="58"/>
  <c r="K19" i="66"/>
  <c r="K451" i="17"/>
  <c r="H19" i="50"/>
  <c r="C19" i="34"/>
  <c r="F19" i="66"/>
  <c r="M65" i="71"/>
  <c r="M86" i="53"/>
  <c r="M19" i="61"/>
  <c r="K19" i="60"/>
  <c r="M81" i="61"/>
  <c r="M156" i="49"/>
  <c r="K81" i="61"/>
  <c r="M19" i="68"/>
  <c r="F72" i="59"/>
  <c r="F19" i="70"/>
  <c r="F67" i="60"/>
  <c r="H19" i="66"/>
  <c r="M65" i="63"/>
  <c r="C19" i="63"/>
  <c r="H94" i="52"/>
  <c r="M77" i="70"/>
  <c r="M19" i="34"/>
  <c r="C65" i="71"/>
  <c r="C19" i="55"/>
  <c r="C67" i="60"/>
  <c r="F19" i="45"/>
  <c r="C213" i="57"/>
  <c r="F19" i="68"/>
  <c r="C451" i="17"/>
  <c r="K92" i="45"/>
  <c r="C19" i="54"/>
  <c r="F75" i="41"/>
  <c r="C29" i="51"/>
  <c r="M19" i="52"/>
  <c r="M29" i="51"/>
  <c r="H19" i="68"/>
  <c r="C19" i="68"/>
  <c r="M23" i="17"/>
  <c r="K29" i="51"/>
  <c r="M67" i="60"/>
  <c r="H19" i="73"/>
  <c r="K19" i="41"/>
  <c r="C55" i="50"/>
  <c r="C65" i="63"/>
  <c r="K100" i="34"/>
  <c r="H19" i="34"/>
  <c r="F55" i="50"/>
  <c r="M19" i="59"/>
  <c r="H75" i="41"/>
  <c r="K72" i="59"/>
  <c r="F451" i="17"/>
  <c r="C19" i="71"/>
  <c r="M72" i="59"/>
  <c r="K19" i="62"/>
  <c r="H29" i="51"/>
  <c r="M19" i="3"/>
  <c r="H67" i="60"/>
  <c r="C119" i="7"/>
  <c r="F94" i="52"/>
  <c r="M23" i="57"/>
  <c r="M100" i="34"/>
  <c r="C19" i="61"/>
  <c r="K19" i="68"/>
  <c r="K19" i="73"/>
  <c r="K213" i="57"/>
  <c r="M19" i="41"/>
  <c r="C30" i="40"/>
  <c r="M19" i="53"/>
  <c r="C19" i="52"/>
  <c r="F77" i="70"/>
  <c r="M92" i="45"/>
  <c r="F129" i="58"/>
  <c r="H19" i="71"/>
  <c r="M19" i="69"/>
  <c r="K19" i="72"/>
  <c r="H90" i="72"/>
  <c r="H65" i="63"/>
  <c r="K129" i="58"/>
  <c r="F156" i="49"/>
  <c r="C19" i="3"/>
  <c r="M19" i="60"/>
  <c r="K65" i="63"/>
  <c r="C19" i="64"/>
  <c r="M94" i="52"/>
  <c r="F19" i="75"/>
  <c r="C19" i="72"/>
  <c r="K19" i="75"/>
  <c r="F65" i="71"/>
  <c r="H119" i="7"/>
  <c r="C25" i="31"/>
  <c r="F19" i="58"/>
  <c r="C19" i="58"/>
  <c r="C19" i="59"/>
  <c r="C19" i="70"/>
  <c r="H19" i="45"/>
  <c r="F51" i="54"/>
  <c r="M451" i="17"/>
  <c r="M19" i="58"/>
  <c r="H19" i="55"/>
  <c r="C19" i="53"/>
  <c r="K19" i="70"/>
  <c r="H72" i="59"/>
  <c r="M19" i="72"/>
  <c r="F23" i="17"/>
  <c r="H51" i="54"/>
  <c r="K75" i="41"/>
  <c r="F19" i="62"/>
  <c r="F19" i="72"/>
  <c r="F25" i="31"/>
  <c r="C23" i="57"/>
  <c r="K55" i="50"/>
  <c r="K18" i="74"/>
  <c r="M129" i="58"/>
  <c r="H19" i="70"/>
  <c r="K156" i="49"/>
  <c r="F213" i="57"/>
  <c r="K19" i="55"/>
  <c r="M19" i="54"/>
  <c r="F19" i="34"/>
  <c r="M75" i="41"/>
  <c r="F19" i="50"/>
  <c r="H23" i="17"/>
  <c r="H19" i="61"/>
  <c r="C129" i="58"/>
  <c r="C156" i="49"/>
  <c r="C77" i="70"/>
  <c r="H81" i="61"/>
  <c r="M19" i="55"/>
  <c r="F19" i="69"/>
  <c r="M63" i="66"/>
  <c r="H86" i="53"/>
  <c r="K25" i="31"/>
  <c r="K19" i="63"/>
  <c r="C94" i="52"/>
  <c r="H30" i="49"/>
  <c r="H92" i="45"/>
  <c r="M55" i="50"/>
  <c r="F19" i="53"/>
  <c r="K119" i="7"/>
  <c r="C86" i="53"/>
  <c r="H19" i="52"/>
  <c r="C81" i="61"/>
  <c r="H19" i="59"/>
  <c r="K19" i="53"/>
  <c r="C30" i="49"/>
  <c r="M19" i="45"/>
  <c r="C19" i="73"/>
  <c r="K51" i="54"/>
  <c r="C51" i="54"/>
  <c r="H63" i="66"/>
  <c r="F29" i="51"/>
  <c r="C19" i="45"/>
  <c r="K90" i="72"/>
  <c r="F30" i="40"/>
  <c r="H19" i="62"/>
  <c r="H19" i="53"/>
  <c r="C85" i="64"/>
  <c r="M30" i="49"/>
  <c r="K67" i="60"/>
  <c r="K19" i="3"/>
  <c r="F19" i="3"/>
  <c r="F19" i="61"/>
  <c r="H61" i="25"/>
  <c r="F19" i="59"/>
  <c r="M19" i="71"/>
  <c r="K19" i="59"/>
  <c r="F86" i="53"/>
  <c r="C19" i="75"/>
  <c r="F92" i="45"/>
  <c r="H19" i="3"/>
  <c r="M213" i="57"/>
  <c r="H100" i="34"/>
  <c r="H213" i="57"/>
  <c r="K63" i="66"/>
  <c r="H129" i="58"/>
  <c r="K77" i="70"/>
  <c r="F19" i="63"/>
  <c r="H451" i="17"/>
  <c r="C23" i="17"/>
  <c r="C75" i="41"/>
  <c r="K19" i="61"/>
  <c r="C90" i="72"/>
  <c r="K30" i="40"/>
  <c r="H30" i="40"/>
  <c r="F61" i="25"/>
  <c r="C61" i="25"/>
  <c r="U526" i="38" l="1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12" i="38" l="1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23" i="38" l="1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<sst xmlns="http://schemas.openxmlformats.org/spreadsheetml/2006/main" count="6177" uniqueCount="840">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</sst>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1"/>
      <tableStyleElement type="headerRow" dxfId="1840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92600"/>
        <c:axId val="308592992"/>
      </c:scatterChart>
      <c:valAx>
        <c:axId val="308592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92992"/>
        <c:crosses val="autoZero"/>
        <c:crossBetween val="midCat"/>
      </c:valAx>
      <c:valAx>
        <c:axId val="30859299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92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93776"/>
        <c:axId val="308594168"/>
      </c:scatterChart>
      <c:valAx>
        <c:axId val="30859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94168"/>
        <c:crosses val="autoZero"/>
        <c:crossBetween val="midCat"/>
      </c:valAx>
      <c:valAx>
        <c:axId val="30859416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9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94952"/>
        <c:axId val="308595344"/>
      </c:scatterChart>
      <c:valAx>
        <c:axId val="308594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95344"/>
        <c:crosses val="autoZero"/>
        <c:crossBetween val="midCat"/>
      </c:valAx>
      <c:valAx>
        <c:axId val="3085953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94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614376"/>
        <c:axId val="328614768"/>
      </c:scatterChart>
      <c:valAx>
        <c:axId val="32861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14768"/>
        <c:crosses val="autoZero"/>
        <c:crossBetween val="midCat"/>
      </c:valAx>
      <c:valAx>
        <c:axId val="32861476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1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615944"/>
        <c:axId val="328816008"/>
      </c:scatterChart>
      <c:valAx>
        <c:axId val="32861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6008"/>
        <c:crosses val="autoZero"/>
        <c:crossBetween val="midCat"/>
      </c:valAx>
      <c:valAx>
        <c:axId val="32881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1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816792"/>
        <c:axId val="328817184"/>
      </c:scatterChart>
      <c:valAx>
        <c:axId val="328816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7184"/>
        <c:crosses val="autoZero"/>
        <c:crossBetween val="midCat"/>
      </c:valAx>
      <c:valAx>
        <c:axId val="3288171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6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817968"/>
        <c:axId val="328818360"/>
      </c:scatterChart>
      <c:valAx>
        <c:axId val="32881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8360"/>
        <c:crosses val="autoZero"/>
        <c:crossBetween val="midCat"/>
      </c:valAx>
      <c:valAx>
        <c:axId val="328818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179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59856"/>
        <c:axId val="328060248"/>
      </c:lineChart>
      <c:dateAx>
        <c:axId val="32805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60248"/>
        <c:crosses val="autoZero"/>
        <c:auto val="1"/>
        <c:lblOffset val="100"/>
        <c:baseTimeUnit val="days"/>
      </c:dateAx>
      <c:valAx>
        <c:axId val="3280602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5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24912"/>
        <c:axId val="329925304"/>
      </c:lineChart>
      <c:dateAx>
        <c:axId val="32992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25304"/>
        <c:crosses val="autoZero"/>
        <c:auto val="1"/>
        <c:lblOffset val="100"/>
        <c:baseTimeUnit val="days"/>
      </c:dateAx>
      <c:valAx>
        <c:axId val="329925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2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27264"/>
        <c:axId val="329927656"/>
      </c:lineChart>
      <c:dateAx>
        <c:axId val="329927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27656"/>
        <c:crosses val="autoZero"/>
        <c:auto val="1"/>
        <c:lblOffset val="100"/>
        <c:baseTimeUnit val="days"/>
      </c:dateAx>
      <c:valAx>
        <c:axId val="3299276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2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15552"/>
        <c:axId val="328613984"/>
      </c:lineChart>
      <c:dateAx>
        <c:axId val="32861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13984"/>
        <c:crosses val="autoZero"/>
        <c:auto val="1"/>
        <c:lblOffset val="100"/>
        <c:baseTimeUnit val="days"/>
      </c:dateAx>
      <c:valAx>
        <c:axId val="32861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2768"/>
        <c:axId val="330063160"/>
      </c:lineChart>
      <c:dateAx>
        <c:axId val="33006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63160"/>
        <c:crosses val="autoZero"/>
        <c:auto val="1"/>
        <c:lblOffset val="100"/>
        <c:baseTimeUnit val="days"/>
      </c:dateAx>
      <c:valAx>
        <c:axId val="3300631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6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52392"/>
        <c:axId val="330752784"/>
      </c:lineChart>
      <c:dateAx>
        <c:axId val="33075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52784"/>
        <c:crosses val="autoZero"/>
        <c:auto val="1"/>
        <c:lblOffset val="100"/>
        <c:baseTimeUnit val="days"/>
      </c:dateAx>
      <c:valAx>
        <c:axId val="3307527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5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54744"/>
        <c:axId val="330755136"/>
      </c:lineChart>
      <c:dateAx>
        <c:axId val="33075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55136"/>
        <c:crosses val="autoZero"/>
        <c:auto val="1"/>
        <c:lblOffset val="100"/>
        <c:baseTimeUnit val="days"/>
      </c:dateAx>
      <c:valAx>
        <c:axId val="330755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5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02800"/>
        <c:axId val="331203192"/>
      </c:lineChart>
      <c:dateAx>
        <c:axId val="33120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03192"/>
        <c:crosses val="autoZero"/>
        <c:auto val="1"/>
        <c:lblOffset val="100"/>
        <c:baseTimeUnit val="days"/>
      </c:dateAx>
      <c:valAx>
        <c:axId val="3312031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0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929648"/>
        <c:axId val="331930040"/>
      </c:lineChart>
      <c:catAx>
        <c:axId val="33192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30040"/>
        <c:crosses val="autoZero"/>
        <c:auto val="1"/>
        <c:lblAlgn val="ctr"/>
        <c:lblOffset val="100"/>
        <c:noMultiLvlLbl val="0"/>
      </c:catAx>
      <c:valAx>
        <c:axId val="331930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2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932392"/>
        <c:axId val="331932784"/>
      </c:lineChart>
      <c:dateAx>
        <c:axId val="33193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32784"/>
        <c:crosses val="autoZero"/>
        <c:auto val="1"/>
        <c:lblOffset val="100"/>
        <c:baseTimeUnit val="days"/>
      </c:dateAx>
      <c:valAx>
        <c:axId val="331932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3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876512"/>
        <c:axId val="342876904"/>
      </c:lineChart>
      <c:dateAx>
        <c:axId val="34287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76904"/>
        <c:crosses val="autoZero"/>
        <c:auto val="1"/>
        <c:lblOffset val="100"/>
        <c:baseTimeUnit val="days"/>
      </c:dateAx>
      <c:valAx>
        <c:axId val="342876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7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943576"/>
        <c:axId val="355943968"/>
      </c:lineChart>
      <c:dateAx>
        <c:axId val="35594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43968"/>
        <c:crosses val="autoZero"/>
        <c:auto val="1"/>
        <c:lblOffset val="100"/>
        <c:baseTimeUnit val="days"/>
      </c:dateAx>
      <c:valAx>
        <c:axId val="3559439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42080"/>
        <c:axId val="355242472"/>
      </c:lineChart>
      <c:catAx>
        <c:axId val="355242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42472"/>
        <c:crosses val="autoZero"/>
        <c:auto val="1"/>
        <c:lblAlgn val="ctr"/>
        <c:lblOffset val="100"/>
        <c:noMultiLvlLbl val="0"/>
      </c:catAx>
      <c:valAx>
        <c:axId val="355242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4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45216"/>
        <c:axId val="355245608"/>
      </c:lineChart>
      <c:dateAx>
        <c:axId val="355245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45608"/>
        <c:crosses val="autoZero"/>
        <c:auto val="1"/>
        <c:lblOffset val="100"/>
        <c:baseTimeUnit val="days"/>
      </c:dateAx>
      <c:valAx>
        <c:axId val="355245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4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492112"/>
        <c:axId val="385492504"/>
      </c:lineChart>
      <c:catAx>
        <c:axId val="385492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92504"/>
        <c:crosses val="autoZero"/>
        <c:auto val="1"/>
        <c:lblAlgn val="ctr"/>
        <c:lblOffset val="100"/>
        <c:noMultiLvlLbl val="0"/>
      </c:catAx>
      <c:valAx>
        <c:axId val="385492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9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65104"/>
        <c:axId val="385765496"/>
      </c:lineChart>
      <c:dateAx>
        <c:axId val="38576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765496"/>
        <c:crosses val="autoZero"/>
        <c:auto val="1"/>
        <c:lblOffset val="100"/>
        <c:baseTimeUnit val="days"/>
      </c:dateAx>
      <c:valAx>
        <c:axId val="385765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7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67456"/>
        <c:axId val="385767848"/>
      </c:lineChart>
      <c:catAx>
        <c:axId val="385767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767848"/>
        <c:crosses val="autoZero"/>
        <c:auto val="1"/>
        <c:lblAlgn val="ctr"/>
        <c:lblOffset val="100"/>
        <c:noMultiLvlLbl val="0"/>
      </c:catAx>
      <c:valAx>
        <c:axId val="385767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7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919472"/>
        <c:axId val="375919864"/>
      </c:lineChart>
      <c:dateAx>
        <c:axId val="37591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19864"/>
        <c:crosses val="autoZero"/>
        <c:auto val="1"/>
        <c:lblOffset val="100"/>
        <c:baseTimeUnit val="days"/>
      </c:dateAx>
      <c:valAx>
        <c:axId val="3759198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921824"/>
        <c:axId val="375922216"/>
      </c:lineChart>
      <c:dateAx>
        <c:axId val="37592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22216"/>
        <c:crosses val="autoZero"/>
        <c:auto val="1"/>
        <c:lblOffset val="100"/>
        <c:baseTimeUnit val="days"/>
      </c:dateAx>
      <c:valAx>
        <c:axId val="3759222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2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05896"/>
        <c:axId val="404006288"/>
      </c:lineChart>
      <c:dateAx>
        <c:axId val="40400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06288"/>
        <c:crosses val="autoZero"/>
        <c:auto val="1"/>
        <c:lblOffset val="100"/>
        <c:baseTimeUnit val="days"/>
      </c:dateAx>
      <c:valAx>
        <c:axId val="404006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0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08248"/>
        <c:axId val="404008640"/>
      </c:lineChart>
      <c:dateAx>
        <c:axId val="404008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08640"/>
        <c:crosses val="autoZero"/>
        <c:auto val="1"/>
        <c:lblOffset val="100"/>
        <c:baseTimeUnit val="days"/>
      </c:dateAx>
      <c:valAx>
        <c:axId val="404008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0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11776"/>
        <c:axId val="366025952"/>
      </c:lineChart>
      <c:dateAx>
        <c:axId val="4040117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25952"/>
        <c:crosses val="autoZero"/>
        <c:auto val="0"/>
        <c:lblOffset val="100"/>
        <c:baseTimeUnit val="days"/>
      </c:dateAx>
      <c:valAx>
        <c:axId val="3660259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1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029872"/>
        <c:axId val="366030264"/>
      </c:lineChart>
      <c:dateAx>
        <c:axId val="366029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30264"/>
        <c:crosses val="autoZero"/>
        <c:auto val="1"/>
        <c:lblOffset val="100"/>
        <c:baseTimeUnit val="days"/>
      </c:dateAx>
      <c:valAx>
        <c:axId val="366030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2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032224"/>
        <c:axId val="366032616"/>
      </c:lineChart>
      <c:catAx>
        <c:axId val="366032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32616"/>
        <c:crosses val="autoZero"/>
        <c:auto val="1"/>
        <c:lblAlgn val="ctr"/>
        <c:lblOffset val="100"/>
        <c:noMultiLvlLbl val="0"/>
      </c:catAx>
      <c:valAx>
        <c:axId val="366032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03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86096"/>
        <c:axId val="416786488"/>
      </c:lineChart>
      <c:catAx>
        <c:axId val="41678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86488"/>
        <c:crosses val="autoZero"/>
        <c:auto val="1"/>
        <c:lblAlgn val="ctr"/>
        <c:lblOffset val="100"/>
        <c:noMultiLvlLbl val="0"/>
      </c:catAx>
      <c:valAx>
        <c:axId val="4167864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8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88448"/>
        <c:axId val="416788840"/>
      </c:lineChart>
      <c:catAx>
        <c:axId val="41678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88840"/>
        <c:crosses val="autoZero"/>
        <c:auto val="1"/>
        <c:lblAlgn val="ctr"/>
        <c:lblOffset val="100"/>
        <c:noMultiLvlLbl val="0"/>
      </c:catAx>
      <c:valAx>
        <c:axId val="4167888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78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91664"/>
        <c:axId val="417192056"/>
      </c:lineChart>
      <c:dateAx>
        <c:axId val="41719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2056"/>
        <c:crosses val="autoZero"/>
        <c:auto val="1"/>
        <c:lblOffset val="100"/>
        <c:baseTimeUnit val="days"/>
      </c:dateAx>
      <c:valAx>
        <c:axId val="4171920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95584"/>
        <c:axId val="417195976"/>
      </c:lineChart>
      <c:dateAx>
        <c:axId val="41719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5976"/>
        <c:crosses val="autoZero"/>
        <c:auto val="1"/>
        <c:lblOffset val="100"/>
        <c:baseTimeUnit val="days"/>
      </c:dateAx>
      <c:valAx>
        <c:axId val="4171959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19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75376"/>
        <c:axId val="404075768"/>
      </c:lineChart>
      <c:catAx>
        <c:axId val="404075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75768"/>
        <c:crosses val="autoZero"/>
        <c:auto val="1"/>
        <c:lblAlgn val="ctr"/>
        <c:lblOffset val="100"/>
        <c:noMultiLvlLbl val="0"/>
      </c:catAx>
      <c:valAx>
        <c:axId val="404075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7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77728"/>
        <c:axId val="404078120"/>
      </c:lineChart>
      <c:catAx>
        <c:axId val="404077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78120"/>
        <c:crosses val="autoZero"/>
        <c:auto val="1"/>
        <c:lblAlgn val="ctr"/>
        <c:lblOffset val="100"/>
        <c:noMultiLvlLbl val="0"/>
      </c:catAx>
      <c:valAx>
        <c:axId val="404078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07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153136"/>
        <c:axId val="420153528"/>
      </c:lineChart>
      <c:dateAx>
        <c:axId val="420153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53528"/>
        <c:crosses val="autoZero"/>
        <c:auto val="1"/>
        <c:lblOffset val="100"/>
        <c:baseTimeUnit val="days"/>
      </c:dateAx>
      <c:valAx>
        <c:axId val="4201535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5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39" dataDxfId="1838">
  <autoFilter ref="O15:W26"/>
  <tableColumns count="9">
    <tableColumn id="1" name="Date" dataDxfId="1837"/>
    <tableColumn id="2" name="Quarter" dataDxfId="1836"/>
    <tableColumn id="3" name="Time" dataDxfId="1835"/>
    <tableColumn id="4" name="EPS estimate" dataDxfId="1834"/>
    <tableColumn id="5" name="EPS Actual" dataDxfId="1833"/>
    <tableColumn id="6" name="Sales Estiamte (B)" dataDxfId="1832"/>
    <tableColumn id="7" name="Sales Actual (B)" dataDxfId="1831"/>
    <tableColumn id="8" name="Guidance" dataDxfId="1830"/>
    <tableColumn id="9" name="Reaction" dataDxfId="182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28" dataDxfId="1827">
  <autoFilter ref="O14:W25"/>
  <tableColumns count="9">
    <tableColumn id="1" name="Date" dataDxfId="1826"/>
    <tableColumn id="2" name="Quarter" dataDxfId="1825"/>
    <tableColumn id="3" name="Time" dataDxfId="1824"/>
    <tableColumn id="4" name="EPS estimate" dataDxfId="1823"/>
    <tableColumn id="5" name="EPS Actual" dataDxfId="1822"/>
    <tableColumn id="6" name="Sales Estiamte (B)" dataDxfId="1821"/>
    <tableColumn id="7" name="Sales Actual (B)" dataDxfId="1820"/>
    <tableColumn id="8" name="Guidance" dataDxfId="1819"/>
    <tableColumn id="9" name="Reaction" dataDxfId="18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17" dataDxfId="1816">
  <autoFilter ref="O15:W26"/>
  <tableColumns count="9">
    <tableColumn id="1" name="Date" dataDxfId="1815"/>
    <tableColumn id="2" name="Quarter" dataDxfId="1814"/>
    <tableColumn id="3" name="Time" dataDxfId="1813"/>
    <tableColumn id="4" name="EPS estimate" dataDxfId="1812"/>
    <tableColumn id="5" name="EPS Actual" dataDxfId="1811"/>
    <tableColumn id="6" name="Sales Estiamte (B)" dataDxfId="1810"/>
    <tableColumn id="7" name="Sales Actual (B)" dataDxfId="1809"/>
    <tableColumn id="8" name="Guidance" dataDxfId="1808"/>
    <tableColumn id="9" name="Reaction" dataDxfId="180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06" dataDxfId="1805">
  <autoFilter ref="O16:W27"/>
  <tableColumns count="9">
    <tableColumn id="1" name="Date" dataDxfId="1804"/>
    <tableColumn id="2" name="Quarter" dataDxfId="1803"/>
    <tableColumn id="3" name="Time" dataDxfId="1802"/>
    <tableColumn id="4" name="EPS estimate" dataDxfId="1801"/>
    <tableColumn id="5" name="EPS Actual" dataDxfId="1800"/>
    <tableColumn id="6" name="Sales Estiamte (B)" dataDxfId="1799"/>
    <tableColumn id="7" name="Sales Actual (B)" dataDxfId="1798"/>
    <tableColumn id="8" name="Guidance" dataDxfId="1797"/>
    <tableColumn id="9" name="Reaction" dataDxfId="1796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795" dataDxfId="1794">
  <autoFilter ref="T80:AB91"/>
  <tableColumns count="9">
    <tableColumn id="1" name="Date" dataDxfId="1793"/>
    <tableColumn id="2" name="Quarter" dataDxfId="1792"/>
    <tableColumn id="3" name="Time" dataDxfId="1791"/>
    <tableColumn id="4" name="EPS estimate" dataDxfId="1790"/>
    <tableColumn id="5" name="EPS Actual" dataDxfId="1789"/>
    <tableColumn id="6" name="Sales Estiamte (B)" dataDxfId="1788"/>
    <tableColumn id="7" name="Sales Actual (B)" dataDxfId="1787"/>
    <tableColumn id="8" name="Guidance" dataDxfId="1786"/>
    <tableColumn id="9" name="Reaction" dataDxfId="1785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84" dataDxfId="1783">
  <autoFilter ref="O15:W26"/>
  <tableColumns count="9">
    <tableColumn id="1" name="Date" dataDxfId="1782"/>
    <tableColumn id="2" name="Quarter" dataDxfId="1781"/>
    <tableColumn id="3" name="Time" dataDxfId="1780"/>
    <tableColumn id="4" name="EPS estimate" dataDxfId="1779"/>
    <tableColumn id="5" name="EPS Actual" dataDxfId="1778"/>
    <tableColumn id="6" name="Sales Estiamte (B)" dataDxfId="1777"/>
    <tableColumn id="7" name="Sales Actual (B)" dataDxfId="1776"/>
    <tableColumn id="8" name="Guidance" dataDxfId="1775"/>
    <tableColumn id="9" name="Reaction" dataDxfId="177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6" sqref="E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2" ht="21.95" customHeight="1" x14ac:dyDescent="0.25">
      <c r="A2" s="51"/>
      <c r="B2" s="51"/>
      <c r="C2" s="51"/>
      <c r="E2" s="22" t="s">
        <v>50</v>
      </c>
      <c r="F2" s="2">
        <v>14.47</v>
      </c>
      <c r="G2" s="2">
        <v>16.006737096774188</v>
      </c>
      <c r="H2" s="330">
        <v>6200</v>
      </c>
      <c r="I2" s="48">
        <v>99241.76999999996</v>
      </c>
      <c r="J2" s="367">
        <v>-9527.769999999975</v>
      </c>
      <c r="K2" s="354">
        <v>-9.6005643591402748E-2</v>
      </c>
      <c r="L2" s="367">
        <v>5087.8010000016511</v>
      </c>
      <c r="M2">
        <v>5600</v>
      </c>
      <c r="N2" s="364"/>
      <c r="O2" s="134">
        <v>1.34E-2</v>
      </c>
      <c r="P2" s="134">
        <v>0</v>
      </c>
      <c r="S2" s="48"/>
    </row>
    <row r="3" spans="1:22" ht="21.95" customHeight="1" x14ac:dyDescent="0.25">
      <c r="A3" s="50"/>
      <c r="B3" s="50"/>
      <c r="C3" s="51"/>
      <c r="E3" s="22" t="s">
        <v>197</v>
      </c>
      <c r="F3" s="2">
        <v>23.2</v>
      </c>
      <c r="G3" s="2">
        <v>30.171594444444445</v>
      </c>
      <c r="H3" s="330">
        <v>1800</v>
      </c>
      <c r="I3" s="48">
        <v>54308.87</v>
      </c>
      <c r="J3" s="367">
        <v>-12548.870000000003</v>
      </c>
      <c r="K3" s="354">
        <v>-0.23106483342407974</v>
      </c>
      <c r="L3" s="367">
        <v>-10800.900000000009</v>
      </c>
      <c r="M3">
        <v>1800</v>
      </c>
      <c r="N3" s="364"/>
      <c r="O3" s="134">
        <v>1.6299999999999999E-2</v>
      </c>
      <c r="P3" s="134">
        <v>0</v>
      </c>
      <c r="S3" s="48"/>
      <c r="T3" s="48"/>
    </row>
    <row r="4" spans="1:22" ht="21.95" customHeight="1" x14ac:dyDescent="0.25">
      <c r="A4" s="50"/>
      <c r="B4" s="50"/>
      <c r="C4" s="51"/>
      <c r="E4" s="22" t="s">
        <v>174</v>
      </c>
      <c r="F4" s="2">
        <v>28.82</v>
      </c>
      <c r="G4" s="2">
        <v>33.913649999999997</v>
      </c>
      <c r="H4" s="49">
        <v>600</v>
      </c>
      <c r="I4" s="48">
        <v>20348.189999999999</v>
      </c>
      <c r="J4" s="367">
        <v>-3056.1899999999987</v>
      </c>
      <c r="K4" s="354">
        <v>-0.15019468562068658</v>
      </c>
      <c r="L4" s="367">
        <v>-2981.1699999999987</v>
      </c>
      <c r="M4">
        <v>60</v>
      </c>
      <c r="N4" s="364"/>
      <c r="O4" s="134">
        <v>1.61E-2</v>
      </c>
      <c r="P4" s="134">
        <v>0</v>
      </c>
      <c r="Q4" s="48"/>
      <c r="R4" s="48"/>
      <c r="S4" s="48"/>
      <c r="T4" s="48"/>
    </row>
    <row r="5" spans="1:22" ht="21.95" customHeight="1" x14ac:dyDescent="0.25">
      <c r="A5" s="51"/>
      <c r="B5" s="51"/>
      <c r="C5" s="51"/>
      <c r="E5" s="22" t="s">
        <v>228</v>
      </c>
      <c r="F5" s="2">
        <v>23.03</v>
      </c>
      <c r="G5" s="2">
        <v>23.896962500000001</v>
      </c>
      <c r="H5" s="330">
        <v>800</v>
      </c>
      <c r="I5" s="430">
        <v>19117.57</v>
      </c>
      <c r="J5" s="367">
        <v>-693.56999999999971</v>
      </c>
      <c r="K5" s="354">
        <v>-3.6279192386898529E-2</v>
      </c>
      <c r="L5" s="367">
        <v>758.68999999999869</v>
      </c>
      <c r="M5">
        <v>800</v>
      </c>
      <c r="N5" s="364"/>
      <c r="O5" s="134">
        <v>2.6052974381241857E-2</v>
      </c>
      <c r="P5" s="134">
        <v>0</v>
      </c>
      <c r="Q5" s="48"/>
      <c r="R5" s="48"/>
      <c r="S5" s="48"/>
      <c r="T5" s="48"/>
      <c r="V5" s="48"/>
    </row>
    <row r="6" spans="1:22" ht="21.95" customHeight="1" x14ac:dyDescent="0.25">
      <c r="A6" s="51"/>
      <c r="B6" s="51"/>
      <c r="C6" s="51"/>
      <c r="E6" s="22" t="s">
        <v>803</v>
      </c>
      <c r="F6" s="2">
        <v>67.5</v>
      </c>
      <c r="G6" s="2">
        <v>73.987499999999997</v>
      </c>
      <c r="H6" s="49">
        <v>200</v>
      </c>
      <c r="I6" s="48">
        <v>14797.5</v>
      </c>
      <c r="J6" s="367">
        <v>-1297.5</v>
      </c>
      <c r="K6" s="354">
        <v>-8.7683730359858048E-2</v>
      </c>
      <c r="L6" s="48">
        <v>-1297.5</v>
      </c>
      <c r="M6">
        <v>50</v>
      </c>
      <c r="N6" s="364"/>
      <c r="O6" s="134">
        <v>4.0599999999999997E-2</v>
      </c>
      <c r="P6" s="134">
        <v>0</v>
      </c>
      <c r="R6" s="48"/>
      <c r="S6" s="48"/>
    </row>
    <row r="7" spans="1:22" ht="21.95" customHeight="1" x14ac:dyDescent="0.25">
      <c r="A7" s="51"/>
      <c r="B7" s="155"/>
      <c r="C7" s="331"/>
      <c r="E7" s="22" t="s">
        <v>805</v>
      </c>
      <c r="F7" s="2">
        <v>70.78</v>
      </c>
      <c r="G7" s="2">
        <v>73.506199999999993</v>
      </c>
      <c r="H7" s="330">
        <v>200</v>
      </c>
      <c r="I7" s="48">
        <v>14701.239999999998</v>
      </c>
      <c r="J7" s="367">
        <v>-545.23999999999978</v>
      </c>
      <c r="K7" s="354">
        <v>-3.708802794866272E-2</v>
      </c>
      <c r="L7" s="367">
        <v>-545.23999999999978</v>
      </c>
      <c r="M7">
        <v>50</v>
      </c>
      <c r="N7" s="364"/>
      <c r="O7" s="134">
        <v>0</v>
      </c>
      <c r="P7" s="134">
        <v>0</v>
      </c>
      <c r="R7" s="48"/>
    </row>
    <row r="8" spans="1:22" ht="21.95" customHeight="1" x14ac:dyDescent="0.25">
      <c r="A8" s="50"/>
      <c r="B8" s="50"/>
      <c r="C8" s="51"/>
      <c r="E8" s="22" t="s">
        <v>737</v>
      </c>
      <c r="F8" s="2">
        <v>91.43</v>
      </c>
      <c r="G8" s="2">
        <v>98.010959999999997</v>
      </c>
      <c r="H8" s="330">
        <v>125</v>
      </c>
      <c r="I8" s="48">
        <v>12251.369999999999</v>
      </c>
      <c r="J8" s="367">
        <v>-822.61999999999898</v>
      </c>
      <c r="K8" s="354">
        <v>-6.7145143767594881E-2</v>
      </c>
      <c r="L8" s="367">
        <v>-822.61999999999898</v>
      </c>
      <c r="M8">
        <v>75</v>
      </c>
      <c r="N8" s="364"/>
      <c r="O8" s="134">
        <v>2.8E-3</v>
      </c>
      <c r="P8" s="134">
        <v>0</v>
      </c>
      <c r="Q8" s="148"/>
      <c r="R8" s="48"/>
    </row>
    <row r="9" spans="1:22" ht="21.95" customHeight="1" x14ac:dyDescent="0.25">
      <c r="A9" s="50"/>
      <c r="B9" s="50"/>
      <c r="C9" s="51"/>
      <c r="E9" s="22" t="s">
        <v>55</v>
      </c>
      <c r="F9" s="2">
        <v>72.13</v>
      </c>
      <c r="G9" s="2">
        <v>76.987933333333331</v>
      </c>
      <c r="H9" s="49">
        <v>150</v>
      </c>
      <c r="I9" s="48">
        <v>11548.189999999999</v>
      </c>
      <c r="J9" s="367">
        <v>-728.69000000000051</v>
      </c>
      <c r="K9" s="354">
        <v>-6.3099931677604915E-2</v>
      </c>
      <c r="L9" s="367">
        <v>-70.020000000002256</v>
      </c>
      <c r="M9">
        <v>50</v>
      </c>
      <c r="N9" s="364"/>
      <c r="O9" s="134">
        <v>3.0599999999999999E-2</v>
      </c>
      <c r="P9" s="134">
        <v>0</v>
      </c>
      <c r="R9" s="48"/>
      <c r="S9" s="48"/>
    </row>
    <row r="10" spans="1:22" ht="21.95" customHeight="1" x14ac:dyDescent="0.25">
      <c r="A10" s="50"/>
      <c r="B10" s="50"/>
      <c r="C10" s="51"/>
      <c r="E10" s="22" t="s">
        <v>171</v>
      </c>
      <c r="F10" s="2">
        <v>54.24</v>
      </c>
      <c r="G10" s="2">
        <v>55.893600000000006</v>
      </c>
      <c r="H10" s="330">
        <v>200</v>
      </c>
      <c r="I10" s="48">
        <v>11178.720000000001</v>
      </c>
      <c r="J10" s="367">
        <v>-330.72000000000116</v>
      </c>
      <c r="K10" s="354">
        <v>-2.9584782515350669E-2</v>
      </c>
      <c r="L10" s="367">
        <v>-280.77000000000135</v>
      </c>
      <c r="M10">
        <v>100</v>
      </c>
      <c r="N10" s="364"/>
      <c r="O10" s="134">
        <v>3.2500000000000001E-2</v>
      </c>
      <c r="P10" s="134">
        <v>0</v>
      </c>
      <c r="Q10" s="148"/>
      <c r="R10" s="48"/>
      <c r="S10" s="48"/>
      <c r="T10" s="48"/>
    </row>
    <row r="11" spans="1:22" ht="21.95" customHeight="1" x14ac:dyDescent="0.25">
      <c r="A11" s="51"/>
      <c r="B11" s="51"/>
      <c r="C11" s="51"/>
      <c r="E11" s="22" t="s">
        <v>216</v>
      </c>
      <c r="F11" s="2">
        <v>75.84</v>
      </c>
      <c r="G11" s="2">
        <v>63.941600000000001</v>
      </c>
      <c r="H11" s="49">
        <v>100</v>
      </c>
      <c r="I11" s="48">
        <v>6394.16</v>
      </c>
      <c r="J11" s="367">
        <v>1189.8400000000001</v>
      </c>
      <c r="K11" s="354">
        <v>0.18608230009884022</v>
      </c>
      <c r="L11" s="367">
        <v>2347.7099999999955</v>
      </c>
      <c r="M11">
        <v>50</v>
      </c>
      <c r="N11" s="364"/>
      <c r="O11" s="134">
        <v>2.1899999999999999E-2</v>
      </c>
      <c r="P11" s="134">
        <v>0</v>
      </c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173</v>
      </c>
      <c r="F12" s="2">
        <v>54.05</v>
      </c>
      <c r="G12" s="2">
        <v>53.266666666666666</v>
      </c>
      <c r="H12" s="49">
        <v>120</v>
      </c>
      <c r="I12" s="48">
        <v>6392</v>
      </c>
      <c r="J12" s="367">
        <v>94</v>
      </c>
      <c r="K12" s="354">
        <v>1.4705882352941142E-2</v>
      </c>
      <c r="L12" s="367">
        <v>1698.5800000000017</v>
      </c>
      <c r="M12">
        <v>120</v>
      </c>
      <c r="N12" s="364"/>
      <c r="O12" s="134">
        <v>2.7300000000000001E-2</v>
      </c>
      <c r="P12" s="134">
        <v>0</v>
      </c>
      <c r="Q12" s="438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758</v>
      </c>
      <c r="F13" s="2">
        <v>209.16</v>
      </c>
      <c r="G13" s="2">
        <v>189.32000000000002</v>
      </c>
      <c r="H13" s="330">
        <v>30</v>
      </c>
      <c r="I13" s="48">
        <v>5679.6</v>
      </c>
      <c r="J13" s="367">
        <v>595.19999999999982</v>
      </c>
      <c r="K13" s="354">
        <v>0.1047961124022817</v>
      </c>
      <c r="L13" s="367">
        <v>819.97000000000025</v>
      </c>
      <c r="M13">
        <v>30</v>
      </c>
      <c r="N13" s="364"/>
      <c r="O13" s="134">
        <v>2.8E-3</v>
      </c>
      <c r="P13" s="134">
        <v>0</v>
      </c>
      <c r="Q13" s="148"/>
      <c r="R13" s="48"/>
      <c r="S13" s="48"/>
    </row>
    <row r="14" spans="1:22" ht="21.95" customHeight="1" x14ac:dyDescent="0.25">
      <c r="A14" s="50"/>
      <c r="B14" s="50"/>
      <c r="C14" s="51"/>
      <c r="E14" s="22" t="s">
        <v>342</v>
      </c>
      <c r="F14" s="2">
        <v>13.08</v>
      </c>
      <c r="G14" s="2">
        <v>19.092249999999993</v>
      </c>
      <c r="H14" s="49">
        <v>280</v>
      </c>
      <c r="I14" s="48">
        <v>5345.8299999999981</v>
      </c>
      <c r="J14" s="367">
        <v>-1683.429999999998</v>
      </c>
      <c r="K14" s="354">
        <v>-0.31490526260655477</v>
      </c>
      <c r="L14" s="367">
        <v>-1683.429999999998</v>
      </c>
      <c r="M14">
        <v>80</v>
      </c>
      <c r="N14" s="364"/>
      <c r="O14" s="134">
        <v>4.24E-2</v>
      </c>
      <c r="P14" s="134">
        <v>0</v>
      </c>
      <c r="S14" s="48"/>
    </row>
    <row r="15" spans="1:22" ht="21.95" customHeight="1" x14ac:dyDescent="0.25">
      <c r="A15" s="50"/>
      <c r="B15" s="50"/>
      <c r="C15" s="51"/>
      <c r="E15" s="22" t="s">
        <v>338</v>
      </c>
      <c r="F15" s="2">
        <v>13.23</v>
      </c>
      <c r="G15" s="2">
        <v>15.295399999999999</v>
      </c>
      <c r="H15" s="330">
        <v>300</v>
      </c>
      <c r="I15" s="48">
        <v>4588.62</v>
      </c>
      <c r="J15" s="367">
        <v>-619.61999999999989</v>
      </c>
      <c r="K15" s="354">
        <v>-0.13503406252860328</v>
      </c>
      <c r="L15" s="367">
        <v>663.79999999999472</v>
      </c>
      <c r="M15">
        <v>100</v>
      </c>
      <c r="N15" s="364"/>
      <c r="O15" s="134">
        <v>0</v>
      </c>
      <c r="P15" s="134">
        <v>0</v>
      </c>
      <c r="Q15" s="148"/>
      <c r="R15" s="48"/>
      <c r="S15" s="48"/>
    </row>
    <row r="16" spans="1:22" ht="21.95" customHeight="1" x14ac:dyDescent="0.25">
      <c r="A16" s="50"/>
      <c r="B16" s="50"/>
      <c r="C16" s="51"/>
      <c r="E16" s="22" t="s">
        <v>271</v>
      </c>
      <c r="F16" s="2">
        <v>86.94</v>
      </c>
      <c r="G16" s="2">
        <v>76.12</v>
      </c>
      <c r="H16" s="330">
        <v>50</v>
      </c>
      <c r="I16" s="48">
        <v>3806</v>
      </c>
      <c r="J16" s="367">
        <v>541</v>
      </c>
      <c r="K16" s="354">
        <v>0.14214398318444552</v>
      </c>
      <c r="L16" s="367">
        <v>1825.880000000001</v>
      </c>
      <c r="M16">
        <v>50</v>
      </c>
      <c r="N16" s="364"/>
      <c r="O16" s="134">
        <v>1.49E-2</v>
      </c>
      <c r="P16" s="134">
        <v>0</v>
      </c>
      <c r="Q16" s="48"/>
      <c r="R16" s="48"/>
      <c r="S16" s="48"/>
      <c r="U16" s="48"/>
    </row>
    <row r="17" spans="1:21" ht="21.95" customHeight="1" x14ac:dyDescent="0.25">
      <c r="A17" s="50"/>
      <c r="B17" s="50"/>
      <c r="C17" s="50"/>
      <c r="E17" s="22" t="s">
        <v>740</v>
      </c>
      <c r="F17">
        <v>172.28</v>
      </c>
      <c r="G17" s="2">
        <v>149.55549999999999</v>
      </c>
      <c r="H17" s="330">
        <v>20</v>
      </c>
      <c r="I17" s="48">
        <v>2991.1099999999997</v>
      </c>
      <c r="J17" s="367">
        <v>454.49000000000024</v>
      </c>
      <c r="K17" s="354">
        <v>0.151946936087272</v>
      </c>
      <c r="L17" s="367">
        <v>597.52000000000044</v>
      </c>
      <c r="M17">
        <v>20</v>
      </c>
      <c r="N17" s="364"/>
      <c r="O17" s="134">
        <v>2.9022521476665892E-3</v>
      </c>
      <c r="P17" s="134">
        <v>0</v>
      </c>
      <c r="S17" s="48"/>
    </row>
    <row r="18" spans="1:21" ht="21.95" customHeight="1" x14ac:dyDescent="0.25">
      <c r="A18" s="51"/>
      <c r="B18" s="51"/>
      <c r="C18" s="51"/>
      <c r="E18" s="22" t="s">
        <v>754</v>
      </c>
      <c r="F18">
        <v>71.19</v>
      </c>
      <c r="G18" s="2">
        <v>72.150000000000006</v>
      </c>
      <c r="H18" s="330">
        <v>40</v>
      </c>
      <c r="I18" s="48">
        <v>2886</v>
      </c>
      <c r="J18" s="367">
        <v>-38.400000000000091</v>
      </c>
      <c r="K18" s="354">
        <v>-1.3305613305613416E-2</v>
      </c>
      <c r="L18" s="367">
        <v>87.529999999999291</v>
      </c>
      <c r="M18">
        <v>40</v>
      </c>
      <c r="N18" s="364"/>
      <c r="O18" s="134">
        <v>1.78E-2</v>
      </c>
      <c r="P18" s="134">
        <v>0</v>
      </c>
    </row>
    <row r="19" spans="1:21" ht="21.95" customHeight="1" x14ac:dyDescent="0.25">
      <c r="A19" s="50"/>
      <c r="B19" s="50"/>
      <c r="C19" s="51"/>
      <c r="E19" s="22" t="s">
        <v>355</v>
      </c>
      <c r="F19" s="2">
        <v>57.88</v>
      </c>
      <c r="G19" s="2">
        <v>56.88</v>
      </c>
      <c r="H19" s="330">
        <v>50</v>
      </c>
      <c r="I19" s="48">
        <v>2844</v>
      </c>
      <c r="J19" s="367">
        <v>50</v>
      </c>
      <c r="K19" s="354">
        <v>1.7580872011251757E-2</v>
      </c>
      <c r="L19" s="367">
        <v>1273.5099999999984</v>
      </c>
      <c r="M19">
        <v>50</v>
      </c>
      <c r="N19" s="364"/>
      <c r="O19" s="134">
        <v>4.3499999999999997E-2</v>
      </c>
      <c r="P19" s="134">
        <v>0</v>
      </c>
    </row>
    <row r="20" spans="1:21" ht="21.95" customHeight="1" x14ac:dyDescent="0.25">
      <c r="A20" s="50"/>
      <c r="B20" s="50"/>
      <c r="C20" s="51"/>
      <c r="E20" s="22" t="s">
        <v>62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1659.3600000000079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205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555.54</v>
      </c>
      <c r="M21">
        <v>0</v>
      </c>
      <c r="N21" s="364"/>
      <c r="O21" s="134">
        <v>0</v>
      </c>
      <c r="P21" s="134">
        <v>0</v>
      </c>
      <c r="Q21" s="148"/>
      <c r="S21" s="48"/>
      <c r="T21" s="48"/>
    </row>
    <row r="22" spans="1:21" ht="21.95" customHeight="1" x14ac:dyDescent="0.25">
      <c r="A22" s="50"/>
      <c r="B22" s="51"/>
      <c r="C22" s="51"/>
      <c r="E22" s="22" t="s">
        <v>204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363.09999999999945</v>
      </c>
      <c r="M22">
        <v>0</v>
      </c>
      <c r="N22" s="364"/>
      <c r="O22" s="134">
        <v>1.5900000000000001E-2</v>
      </c>
      <c r="P22" s="134">
        <v>0</v>
      </c>
      <c r="R22" s="48"/>
      <c r="S22" s="48"/>
      <c r="T22" s="48"/>
    </row>
    <row r="23" spans="1:21" ht="21.95" customHeight="1" x14ac:dyDescent="0.25">
      <c r="A23" s="51"/>
      <c r="B23" s="50"/>
      <c r="C23" s="51"/>
      <c r="E23" s="22" t="s">
        <v>227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231.53999999999996</v>
      </c>
      <c r="M23">
        <v>0</v>
      </c>
      <c r="N23" s="364"/>
      <c r="O23" s="134">
        <v>1.6199999999999999E-2</v>
      </c>
      <c r="P23" s="134">
        <v>0</v>
      </c>
      <c r="Q23" s="438"/>
      <c r="R23" s="48"/>
      <c r="S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1" ht="21.95" customHeight="1" x14ac:dyDescent="0.25">
      <c r="A25" s="50"/>
      <c r="B25" s="51"/>
      <c r="C25" s="51"/>
      <c r="E25" s="22" t="s">
        <v>272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48">
        <v>98.449999999999818</v>
      </c>
      <c r="M25">
        <v>0</v>
      </c>
      <c r="N25" s="364"/>
      <c r="O25" s="134">
        <v>1.11E-2</v>
      </c>
      <c r="P25" s="134">
        <v>0</v>
      </c>
      <c r="Q25" s="148"/>
      <c r="R25" s="48"/>
      <c r="S25" s="48"/>
    </row>
    <row r="26" spans="1:21" ht="21.95" customHeight="1" x14ac:dyDescent="0.25">
      <c r="A26" s="50"/>
      <c r="B26" s="51"/>
      <c r="C26" s="51"/>
      <c r="E26" s="22" t="s">
        <v>36</v>
      </c>
      <c r="F26" s="2">
        <v>0</v>
      </c>
      <c r="G26" s="2">
        <v>0</v>
      </c>
      <c r="H26" s="49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  <c r="T26" s="48"/>
    </row>
    <row r="27" spans="1:21" ht="21.95" customHeight="1" x14ac:dyDescent="0.25">
      <c r="A27" s="155"/>
      <c r="B27" s="50"/>
      <c r="C27" s="51"/>
      <c r="E27" s="22" t="s">
        <v>325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48">
        <v>264.92000000000007</v>
      </c>
      <c r="M27">
        <v>0</v>
      </c>
      <c r="N27" s="364"/>
      <c r="O27" s="134">
        <v>3.4200000000000001E-2</v>
      </c>
      <c r="P27" s="134">
        <v>0</v>
      </c>
      <c r="Q27" s="48"/>
      <c r="R27" s="48"/>
      <c r="S27" s="48"/>
      <c r="T27" s="48"/>
    </row>
    <row r="28" spans="1:21" ht="21.95" customHeight="1" x14ac:dyDescent="0.25">
      <c r="A28" s="51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R28" s="48"/>
      <c r="S28" s="48"/>
    </row>
    <row r="29" spans="1:21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R29" s="48"/>
      <c r="S29" s="48"/>
    </row>
    <row r="30" spans="1:21" ht="21.95" customHeight="1" x14ac:dyDescent="0.25">
      <c r="A30" s="51"/>
      <c r="B30" s="51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S30" s="48"/>
    </row>
    <row r="31" spans="1:21" ht="21.95" customHeight="1" x14ac:dyDescent="0.25">
      <c r="A31" s="50"/>
      <c r="B31" s="50"/>
      <c r="C31" s="51"/>
      <c r="E31" s="22" t="s">
        <v>730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48">
        <v>309.26000000000022</v>
      </c>
      <c r="M31">
        <v>0</v>
      </c>
      <c r="N31" s="364"/>
      <c r="O31" s="134">
        <v>8.8000000000000005E-3</v>
      </c>
      <c r="P31" s="134">
        <v>0</v>
      </c>
      <c r="Q31" s="48"/>
      <c r="R31" s="48"/>
      <c r="S31" s="48"/>
      <c r="T31" s="352"/>
      <c r="U31" s="352"/>
    </row>
    <row r="32" spans="1:21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Q32" s="148"/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806</v>
      </c>
      <c r="F33" s="2">
        <v>0</v>
      </c>
      <c r="G33" s="2">
        <v>0</v>
      </c>
      <c r="H33" s="49">
        <v>0</v>
      </c>
      <c r="I33" s="48">
        <v>0</v>
      </c>
      <c r="J33" s="367">
        <v>843.18000000000029</v>
      </c>
      <c r="K33" s="354"/>
      <c r="L33" s="48">
        <v>843.18000000000029</v>
      </c>
      <c r="M33">
        <v>0</v>
      </c>
      <c r="N33" s="364"/>
      <c r="O33" s="134">
        <v>2.8E-3</v>
      </c>
      <c r="P33" s="134">
        <v>0</v>
      </c>
      <c r="Q33" s="148"/>
      <c r="R33" s="48"/>
      <c r="S33" s="48"/>
    </row>
    <row r="34" spans="1:21" ht="21.95" customHeight="1" x14ac:dyDescent="0.25">
      <c r="A34" s="51"/>
      <c r="B34" s="51"/>
      <c r="C34" s="51"/>
      <c r="E34" s="22" t="s">
        <v>198</v>
      </c>
      <c r="F34" s="48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R34" s="48"/>
      <c r="S34" s="48"/>
      <c r="T34" s="48"/>
    </row>
    <row r="35" spans="1:21" ht="21.95" customHeight="1" x14ac:dyDescent="0.25">
      <c r="A35" s="50"/>
      <c r="B35" s="51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Q35" s="148"/>
      <c r="R35" s="48"/>
      <c r="S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49">
        <v>0</v>
      </c>
      <c r="I36" s="48">
        <v>0</v>
      </c>
      <c r="J36" s="367">
        <v>-20818.210000000079</v>
      </c>
      <c r="K36" s="354"/>
      <c r="L36" s="48">
        <v>-20818.210000000079</v>
      </c>
      <c r="M36">
        <v>0</v>
      </c>
      <c r="N36" s="364"/>
      <c r="O36" s="134">
        <v>0</v>
      </c>
      <c r="P36" s="134">
        <v>0</v>
      </c>
      <c r="R36" s="48"/>
      <c r="S36" s="48"/>
      <c r="T36" s="48"/>
    </row>
    <row r="37" spans="1:21" ht="21.95" customHeight="1" x14ac:dyDescent="0.25">
      <c r="A37" s="155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804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Q38" s="148"/>
      <c r="R38" s="48"/>
      <c r="S38" s="48"/>
      <c r="T38" s="48"/>
    </row>
    <row r="39" spans="1:21" ht="21.95" customHeight="1" x14ac:dyDescent="0.25">
      <c r="A39" s="50"/>
      <c r="B39" s="51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S39" s="48"/>
    </row>
    <row r="40" spans="1:21" ht="21.95" customHeight="1" x14ac:dyDescent="0.25">
      <c r="A40" s="60"/>
      <c r="B40" s="61"/>
      <c r="C40" s="60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48">
        <v>257.64999999999964</v>
      </c>
      <c r="M40">
        <v>0</v>
      </c>
      <c r="N40" s="364"/>
      <c r="O40" s="134">
        <v>0</v>
      </c>
      <c r="P40" s="134">
        <v>0</v>
      </c>
      <c r="R40" s="48"/>
      <c r="S40" s="48"/>
    </row>
    <row r="41" spans="1:21" ht="21.95" customHeight="1" x14ac:dyDescent="0.25">
      <c r="A41" s="51"/>
      <c r="B41" s="155"/>
      <c r="C41" s="33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148"/>
      <c r="R41" s="48"/>
      <c r="S41" s="48"/>
      <c r="T41" s="48"/>
    </row>
    <row r="42" spans="1:21" ht="21.95" customHeight="1" x14ac:dyDescent="0.25">
      <c r="A42" s="50"/>
      <c r="B42" s="51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S42" s="48"/>
    </row>
    <row r="43" spans="1:21" ht="21.95" customHeight="1" x14ac:dyDescent="0.25">
      <c r="A43" s="50"/>
      <c r="B43" s="50"/>
      <c r="C43" s="51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Q43" s="148"/>
      <c r="S43" s="48"/>
      <c r="U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Q44" s="1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148"/>
      <c r="T45" s="48"/>
    </row>
    <row r="46" spans="1:21" ht="21.95" customHeight="1" x14ac:dyDescent="0.25">
      <c r="A46" s="51"/>
      <c r="B46" s="51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S46" s="48"/>
      <c r="T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R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438"/>
      <c r="R48" s="48"/>
      <c r="S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R49" s="48"/>
      <c r="S49" s="48"/>
    </row>
    <row r="50" spans="1:22" ht="21.95" customHeight="1" x14ac:dyDescent="0.25">
      <c r="A50" s="50"/>
      <c r="B50" s="50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438"/>
      <c r="R50" s="48"/>
      <c r="S50" s="48"/>
      <c r="U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R51" s="48"/>
      <c r="S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49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148"/>
      <c r="R54" s="48"/>
      <c r="S54" s="48"/>
      <c r="U54" s="48"/>
    </row>
    <row r="55" spans="1:22" ht="21.95" customHeight="1" x14ac:dyDescent="0.25">
      <c r="A55" s="51"/>
      <c r="B55" s="51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Q55" s="148"/>
      <c r="R55" s="48"/>
      <c r="S55" s="48"/>
      <c r="T55" s="48"/>
    </row>
    <row r="56" spans="1:22" ht="21.95" customHeight="1" x14ac:dyDescent="0.25">
      <c r="A56" s="50"/>
      <c r="B56" s="50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48"/>
      <c r="S56" s="48"/>
    </row>
    <row r="57" spans="1:22" ht="21.95" customHeight="1" x14ac:dyDescent="0.25">
      <c r="A57" s="51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Q57" s="43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48">
        <v>1198.4699999999971</v>
      </c>
      <c r="M58">
        <v>0</v>
      </c>
      <c r="N58" s="364"/>
      <c r="O58" s="134">
        <v>1.7600000000000001E-2</v>
      </c>
      <c r="P58" s="134">
        <v>0</v>
      </c>
      <c r="R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49">
        <v>0</v>
      </c>
      <c r="I60" s="48">
        <v>0</v>
      </c>
      <c r="J60" s="367">
        <v>-8332.1133333333346</v>
      </c>
      <c r="K60" s="354"/>
      <c r="L60" s="48">
        <v>-7897.1833333333343</v>
      </c>
      <c r="M60">
        <v>0</v>
      </c>
      <c r="N60" s="364"/>
      <c r="O60" s="134">
        <v>0.04</v>
      </c>
      <c r="P60" s="134">
        <v>0</v>
      </c>
      <c r="R60" s="48"/>
    </row>
    <row r="61" spans="1:22" ht="21.95" customHeight="1" x14ac:dyDescent="0.25">
      <c r="A61" s="50"/>
      <c r="B61" s="51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7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72" priority="192">
      <formula>$H2=0</formula>
    </cfRule>
  </conditionalFormatting>
  <conditionalFormatting sqref="J2:K4 J67:K200 J6:K6 J21:K58 J12:K19">
    <cfRule type="expression" dxfId="1771" priority="193">
      <formula>$J2=0</formula>
    </cfRule>
  </conditionalFormatting>
  <conditionalFormatting sqref="L67:L1048576 L1:L58">
    <cfRule type="expression" dxfId="1770" priority="191">
      <formula>$L2=0</formula>
    </cfRule>
  </conditionalFormatting>
  <conditionalFormatting sqref="M1">
    <cfRule type="expression" dxfId="1769" priority="187">
      <formula>$L2=0</formula>
    </cfRule>
  </conditionalFormatting>
  <conditionalFormatting sqref="J2:K4 J6:K6 J21:K58 J12:K19">
    <cfRule type="expression" dxfId="1768" priority="235">
      <formula>$J2&gt;0</formula>
    </cfRule>
  </conditionalFormatting>
  <conditionalFormatting sqref="L2:L58">
    <cfRule type="expression" dxfId="1767" priority="189">
      <formula>$L2&lt;0</formula>
    </cfRule>
    <cfRule type="expression" dxfId="1766" priority="190">
      <formula>$L2&gt;0</formula>
    </cfRule>
  </conditionalFormatting>
  <conditionalFormatting sqref="J2:K4 J67:K458 J6:K6 J21:K58 J12:K19">
    <cfRule type="expression" dxfId="1765" priority="234">
      <formula>$J2&lt;0</formula>
    </cfRule>
  </conditionalFormatting>
  <conditionalFormatting sqref="P67:P1048576 P1">
    <cfRule type="expression" dxfId="176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63" priority="163">
      <formula>$H59=0</formula>
    </cfRule>
  </conditionalFormatting>
  <conditionalFormatting sqref="J59:K59">
    <cfRule type="expression" dxfId="1762" priority="164">
      <formula>$J59=0</formula>
    </cfRule>
  </conditionalFormatting>
  <conditionalFormatting sqref="L59">
    <cfRule type="expression" dxfId="1761" priority="162">
      <formula>$L60=0</formula>
    </cfRule>
  </conditionalFormatting>
  <conditionalFormatting sqref="J59:K59">
    <cfRule type="expression" dxfId="1760" priority="166">
      <formula>$J59&gt;0</formula>
    </cfRule>
  </conditionalFormatting>
  <conditionalFormatting sqref="L59">
    <cfRule type="expression" dxfId="1759" priority="160">
      <formula>$L59&lt;0</formula>
    </cfRule>
    <cfRule type="expression" dxfId="1758" priority="161">
      <formula>$L59&gt;0</formula>
    </cfRule>
  </conditionalFormatting>
  <conditionalFormatting sqref="J59:K59">
    <cfRule type="expression" dxfId="1757" priority="165">
      <formula>$J59&lt;0</formula>
    </cfRule>
  </conditionalFormatting>
  <conditionalFormatting sqref="E5 H5:I5">
    <cfRule type="expression" dxfId="1756" priority="141">
      <formula>$H5=0</formula>
    </cfRule>
  </conditionalFormatting>
  <conditionalFormatting sqref="J5:K5">
    <cfRule type="expression" dxfId="1755" priority="142">
      <formula>$J5=0</formula>
    </cfRule>
  </conditionalFormatting>
  <conditionalFormatting sqref="J5:K5">
    <cfRule type="expression" dxfId="1754" priority="144">
      <formula>$J5&gt;0</formula>
    </cfRule>
  </conditionalFormatting>
  <conditionalFormatting sqref="J5:K5">
    <cfRule type="expression" dxfId="1753" priority="143">
      <formula>$J5&lt;0</formula>
    </cfRule>
  </conditionalFormatting>
  <conditionalFormatting sqref="E7 H7:I7">
    <cfRule type="expression" dxfId="1752" priority="130">
      <formula>$H7=0</formula>
    </cfRule>
  </conditionalFormatting>
  <conditionalFormatting sqref="J7:K7">
    <cfRule type="expression" dxfId="1751" priority="131">
      <formula>$J7=0</formula>
    </cfRule>
  </conditionalFormatting>
  <conditionalFormatting sqref="J7:K7">
    <cfRule type="expression" dxfId="1750" priority="133">
      <formula>$J7&gt;0</formula>
    </cfRule>
  </conditionalFormatting>
  <conditionalFormatting sqref="J7:K7">
    <cfRule type="expression" dxfId="1749" priority="132">
      <formula>$J7&lt;0</formula>
    </cfRule>
  </conditionalFormatting>
  <conditionalFormatting sqref="E60 H60:I60">
    <cfRule type="expression" dxfId="1748" priority="119">
      <formula>$H60=0</formula>
    </cfRule>
  </conditionalFormatting>
  <conditionalFormatting sqref="J60:K60">
    <cfRule type="expression" dxfId="1747" priority="120">
      <formula>$J60=0</formula>
    </cfRule>
  </conditionalFormatting>
  <conditionalFormatting sqref="L60">
    <cfRule type="expression" dxfId="1746" priority="118">
      <formula>$L61=0</formula>
    </cfRule>
  </conditionalFormatting>
  <conditionalFormatting sqref="J60:K60">
    <cfRule type="expression" dxfId="1745" priority="122">
      <formula>$J60&gt;0</formula>
    </cfRule>
  </conditionalFormatting>
  <conditionalFormatting sqref="L60">
    <cfRule type="expression" dxfId="1744" priority="116">
      <formula>$L60&lt;0</formula>
    </cfRule>
    <cfRule type="expression" dxfId="1743" priority="117">
      <formula>$L60&gt;0</formula>
    </cfRule>
  </conditionalFormatting>
  <conditionalFormatting sqref="J60:K60">
    <cfRule type="expression" dxfId="1742" priority="121">
      <formula>$J60&lt;0</formula>
    </cfRule>
  </conditionalFormatting>
  <conditionalFormatting sqref="E62 H62:I62">
    <cfRule type="expression" dxfId="1741" priority="108">
      <formula>$H62=0</formula>
    </cfRule>
  </conditionalFormatting>
  <conditionalFormatting sqref="J62:K62">
    <cfRule type="expression" dxfId="1740" priority="109">
      <formula>$J62=0</formula>
    </cfRule>
  </conditionalFormatting>
  <conditionalFormatting sqref="L62">
    <cfRule type="expression" dxfId="1739" priority="107">
      <formula>$L63=0</formula>
    </cfRule>
  </conditionalFormatting>
  <conditionalFormatting sqref="J62:K62">
    <cfRule type="expression" dxfId="1738" priority="111">
      <formula>$J62&gt;0</formula>
    </cfRule>
  </conditionalFormatting>
  <conditionalFormatting sqref="L62">
    <cfRule type="expression" dxfId="1737" priority="105">
      <formula>$L62&lt;0</formula>
    </cfRule>
    <cfRule type="expression" dxfId="1736" priority="106">
      <formula>$L62&gt;0</formula>
    </cfRule>
  </conditionalFormatting>
  <conditionalFormatting sqref="J62:K62">
    <cfRule type="expression" dxfId="1735" priority="110">
      <formula>$J62&lt;0</formula>
    </cfRule>
  </conditionalFormatting>
  <conditionalFormatting sqref="E61 H61:I61">
    <cfRule type="expression" dxfId="1734" priority="97">
      <formula>$H61=0</formula>
    </cfRule>
  </conditionalFormatting>
  <conditionalFormatting sqref="J61:K61">
    <cfRule type="expression" dxfId="1733" priority="98">
      <formula>$J61=0</formula>
    </cfRule>
  </conditionalFormatting>
  <conditionalFormatting sqref="L61">
    <cfRule type="expression" dxfId="1732" priority="96">
      <formula>$L62=0</formula>
    </cfRule>
  </conditionalFormatting>
  <conditionalFormatting sqref="J61:K61">
    <cfRule type="expression" dxfId="1731" priority="100">
      <formula>$J61&gt;0</formula>
    </cfRule>
  </conditionalFormatting>
  <conditionalFormatting sqref="L61">
    <cfRule type="expression" dxfId="1730" priority="94">
      <formula>$L61&lt;0</formula>
    </cfRule>
    <cfRule type="expression" dxfId="1729" priority="95">
      <formula>$L61&gt;0</formula>
    </cfRule>
  </conditionalFormatting>
  <conditionalFormatting sqref="J61:K61">
    <cfRule type="expression" dxfId="1728" priority="99">
      <formula>$J61&lt;0</formula>
    </cfRule>
  </conditionalFormatting>
  <conditionalFormatting sqref="E8 H8:I8">
    <cfRule type="expression" dxfId="1727" priority="82">
      <formula>$H8=0</formula>
    </cfRule>
  </conditionalFormatting>
  <conditionalFormatting sqref="J8:K8">
    <cfRule type="expression" dxfId="1726" priority="83">
      <formula>$J8=0</formula>
    </cfRule>
  </conditionalFormatting>
  <conditionalFormatting sqref="J8:K8">
    <cfRule type="expression" dxfId="1725" priority="85">
      <formula>$J8&gt;0</formula>
    </cfRule>
  </conditionalFormatting>
  <conditionalFormatting sqref="J8:K8">
    <cfRule type="expression" dxfId="1724" priority="84">
      <formula>$J8&lt;0</formula>
    </cfRule>
  </conditionalFormatting>
  <conditionalFormatting sqref="E63 H63:I63">
    <cfRule type="expression" dxfId="1723" priority="72">
      <formula>$H63=0</formula>
    </cfRule>
  </conditionalFormatting>
  <conditionalFormatting sqref="J63:K63">
    <cfRule type="expression" dxfId="1722" priority="73">
      <formula>$J63=0</formula>
    </cfRule>
  </conditionalFormatting>
  <conditionalFormatting sqref="L63">
    <cfRule type="expression" dxfId="1721" priority="71">
      <formula>$L64=0</formula>
    </cfRule>
  </conditionalFormatting>
  <conditionalFormatting sqref="J63:K63">
    <cfRule type="expression" dxfId="1720" priority="75">
      <formula>$J63&gt;0</formula>
    </cfRule>
  </conditionalFormatting>
  <conditionalFormatting sqref="L63">
    <cfRule type="expression" dxfId="1719" priority="69">
      <formula>$L63&lt;0</formula>
    </cfRule>
    <cfRule type="expression" dxfId="1718" priority="70">
      <formula>$L63&gt;0</formula>
    </cfRule>
  </conditionalFormatting>
  <conditionalFormatting sqref="J63:K63">
    <cfRule type="expression" dxfId="1717" priority="74">
      <formula>$J63&lt;0</formula>
    </cfRule>
  </conditionalFormatting>
  <conditionalFormatting sqref="E20 H20:I20">
    <cfRule type="expression" dxfId="1716" priority="62">
      <formula>$H20=0</formula>
    </cfRule>
  </conditionalFormatting>
  <conditionalFormatting sqref="J20:K20">
    <cfRule type="expression" dxfId="1715" priority="63">
      <formula>$J20=0</formula>
    </cfRule>
  </conditionalFormatting>
  <conditionalFormatting sqref="J20:K20">
    <cfRule type="expression" dxfId="1714" priority="65">
      <formula>$J20&gt;0</formula>
    </cfRule>
  </conditionalFormatting>
  <conditionalFormatting sqref="J20:K20">
    <cfRule type="expression" dxfId="1713" priority="64">
      <formula>$J20&lt;0</formula>
    </cfRule>
  </conditionalFormatting>
  <conditionalFormatting sqref="E64 H64:I64">
    <cfRule type="expression" dxfId="1712" priority="53">
      <formula>$H64=0</formula>
    </cfRule>
  </conditionalFormatting>
  <conditionalFormatting sqref="J64:K64">
    <cfRule type="expression" dxfId="1711" priority="54">
      <formula>$J64=0</formula>
    </cfRule>
  </conditionalFormatting>
  <conditionalFormatting sqref="L64">
    <cfRule type="expression" dxfId="1710" priority="52">
      <formula>$L65=0</formula>
    </cfRule>
  </conditionalFormatting>
  <conditionalFormatting sqref="J64:K64">
    <cfRule type="expression" dxfId="1709" priority="56">
      <formula>$J64&gt;0</formula>
    </cfRule>
  </conditionalFormatting>
  <conditionalFormatting sqref="L64">
    <cfRule type="expression" dxfId="1708" priority="50">
      <formula>$L64&lt;0</formula>
    </cfRule>
    <cfRule type="expression" dxfId="1707" priority="51">
      <formula>$L64&gt;0</formula>
    </cfRule>
  </conditionalFormatting>
  <conditionalFormatting sqref="J64:K64">
    <cfRule type="expression" dxfId="1706" priority="55">
      <formula>$J64&lt;0</formula>
    </cfRule>
  </conditionalFormatting>
  <conditionalFormatting sqref="E65 H65:I65">
    <cfRule type="expression" dxfId="1705" priority="46">
      <formula>$H65=0</formula>
    </cfRule>
  </conditionalFormatting>
  <conditionalFormatting sqref="J65:K65">
    <cfRule type="expression" dxfId="1704" priority="47">
      <formula>$J65=0</formula>
    </cfRule>
  </conditionalFormatting>
  <conditionalFormatting sqref="L65">
    <cfRule type="expression" dxfId="1703" priority="45">
      <formula>$L66=0</formula>
    </cfRule>
  </conditionalFormatting>
  <conditionalFormatting sqref="J65:K65">
    <cfRule type="expression" dxfId="1702" priority="49">
      <formula>$J65&gt;0</formula>
    </cfRule>
  </conditionalFormatting>
  <conditionalFormatting sqref="L65">
    <cfRule type="expression" dxfId="1701" priority="43">
      <formula>$L65&lt;0</formula>
    </cfRule>
    <cfRule type="expression" dxfId="1700" priority="44">
      <formula>$L65&gt;0</formula>
    </cfRule>
  </conditionalFormatting>
  <conditionalFormatting sqref="J65:K65">
    <cfRule type="expression" dxfId="1699" priority="48">
      <formula>$J65&lt;0</formula>
    </cfRule>
  </conditionalFormatting>
  <conditionalFormatting sqref="E11 H11:I11">
    <cfRule type="expression" dxfId="1698" priority="37">
      <formula>$H11=0</formula>
    </cfRule>
  </conditionalFormatting>
  <conditionalFormatting sqref="J11:K11">
    <cfRule type="expression" dxfId="1697" priority="38">
      <formula>$J11=0</formula>
    </cfRule>
  </conditionalFormatting>
  <conditionalFormatting sqref="J11:K11">
    <cfRule type="expression" dxfId="1696" priority="40">
      <formula>$J11&gt;0</formula>
    </cfRule>
  </conditionalFormatting>
  <conditionalFormatting sqref="J11:K11">
    <cfRule type="expression" dxfId="1695" priority="39">
      <formula>$J11&lt;0</formula>
    </cfRule>
  </conditionalFormatting>
  <conditionalFormatting sqref="E9 H9:I9">
    <cfRule type="expression" dxfId="1694" priority="30">
      <formula>$H9=0</formula>
    </cfRule>
  </conditionalFormatting>
  <conditionalFormatting sqref="J9:K9">
    <cfRule type="expression" dxfId="1693" priority="31">
      <formula>$J9=0</formula>
    </cfRule>
  </conditionalFormatting>
  <conditionalFormatting sqref="J9:K9">
    <cfRule type="expression" dxfId="1692" priority="33">
      <formula>$J9&gt;0</formula>
    </cfRule>
  </conditionalFormatting>
  <conditionalFormatting sqref="J9:K9">
    <cfRule type="expression" dxfId="1691" priority="32">
      <formula>$J9&lt;0</formula>
    </cfRule>
  </conditionalFormatting>
  <conditionalFormatting sqref="E66 H66:I66">
    <cfRule type="expression" dxfId="1690" priority="21">
      <formula>$H66=0</formula>
    </cfRule>
  </conditionalFormatting>
  <conditionalFormatting sqref="J66:K66">
    <cfRule type="expression" dxfId="1689" priority="22">
      <formula>$J66=0</formula>
    </cfRule>
  </conditionalFormatting>
  <conditionalFormatting sqref="L66">
    <cfRule type="expression" dxfId="1688" priority="20">
      <formula>$L67=0</formula>
    </cfRule>
  </conditionalFormatting>
  <conditionalFormatting sqref="J66:K66">
    <cfRule type="expression" dxfId="1687" priority="24">
      <formula>$J66&gt;0</formula>
    </cfRule>
  </conditionalFormatting>
  <conditionalFormatting sqref="L66">
    <cfRule type="expression" dxfId="1686" priority="18">
      <formula>$L66&lt;0</formula>
    </cfRule>
    <cfRule type="expression" dxfId="1685" priority="19">
      <formula>$L66&gt;0</formula>
    </cfRule>
  </conditionalFormatting>
  <conditionalFormatting sqref="J66:K66">
    <cfRule type="expression" dxfId="168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83" priority="12">
      <formula>$H10=0</formula>
    </cfRule>
  </conditionalFormatting>
  <conditionalFormatting sqref="J10:K10">
    <cfRule type="expression" dxfId="1682" priority="13">
      <formula>$J10=0</formula>
    </cfRule>
  </conditionalFormatting>
  <conditionalFormatting sqref="J10:K10">
    <cfRule type="expression" dxfId="1681" priority="15">
      <formula>$J10&gt;0</formula>
    </cfRule>
  </conditionalFormatting>
  <conditionalFormatting sqref="J10:K10">
    <cfRule type="expression" dxfId="1680" priority="14">
      <formula>$J10&lt;0</formula>
    </cfRule>
  </conditionalFormatting>
  <conditionalFormatting sqref="E26:E28 E30 E45:E49 E36:E43">
    <cfRule type="expression" dxfId="1679" priority="8">
      <formula>$H26=0</formula>
    </cfRule>
  </conditionalFormatting>
  <conditionalFormatting sqref="E29">
    <cfRule type="expression" dxfId="1678" priority="7">
      <formula>$H29=0</formula>
    </cfRule>
  </conditionalFormatting>
  <conditionalFormatting sqref="E31">
    <cfRule type="expression" dxfId="1677" priority="6">
      <formula>$H31=0</formula>
    </cfRule>
  </conditionalFormatting>
  <conditionalFormatting sqref="E32">
    <cfRule type="expression" dxfId="1676" priority="5">
      <formula>$H32=0</formula>
    </cfRule>
  </conditionalFormatting>
  <conditionalFormatting sqref="E44">
    <cfRule type="expression" dxfId="1675" priority="4">
      <formula>$H44=0</formula>
    </cfRule>
  </conditionalFormatting>
  <conditionalFormatting sqref="E35">
    <cfRule type="expression" dxfId="1674" priority="3">
      <formula>$H35=0</formula>
    </cfRule>
  </conditionalFormatting>
  <conditionalFormatting sqref="E33">
    <cfRule type="expression" dxfId="1673" priority="2">
      <formula>$H33=0</formula>
    </cfRule>
  </conditionalFormatting>
  <conditionalFormatting sqref="E34">
    <cfRule type="expression" dxfId="1672" priority="1">
      <formula>$H34=0</formula>
    </cfRule>
  </conditionalFormatting>
  <hyperlinks>
    <hyperlink ref="E20" location="BIIB!A1" display="BIIB"/>
    <hyperlink ref="E21" location="MYL!A1" display="MYL"/>
    <hyperlink ref="E11" location="SIG!A1" display="SIG"/>
    <hyperlink ref="E22" location="AAPL!A1" display="AAPL"/>
    <hyperlink ref="E23" location="AXP!A1" display="AXP"/>
    <hyperlink ref="E16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3" location="ULTA!A1" display="ULTA"/>
    <hyperlink ref="E8" location="AAP!A1" display="AAP"/>
    <hyperlink ref="E17" location="COST!A1" display="COST"/>
    <hyperlink ref="E36" location="CPN!A1" display="CPN"/>
    <hyperlink ref="E37" location="EW!A1" display="EW"/>
    <hyperlink ref="E18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2" location="WFC!A1" display="WFC"/>
    <hyperlink ref="E50" location="AA!A1" display="AA"/>
    <hyperlink ref="E51" location="CF!A1" display="CF"/>
    <hyperlink ref="E19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4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P269" sqref="P269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18510.464666668198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17246.294666668266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17244.770000000019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-5.3333317518990953E-3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71" priority="7">
      <formula>#REF!&gt;0</formula>
    </cfRule>
    <cfRule type="expression" dxfId="167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7"/>
  <sheetViews>
    <sheetView tabSelected="1" topLeftCell="E1" zoomScaleNormal="100" workbookViewId="0">
      <pane ySplit="1" topLeftCell="A509" activePane="bottomLeft" state="frozen"/>
      <selection pane="bottomLeft" activeCell="M532" sqref="M53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17244.770000000019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>(C526-C525)/C525</f>
        <v>-2.626042295137747E-3</v>
      </c>
      <c r="E526" s="210">
        <f t="shared" ref="E526" si="1851">(C526-$C$2)/$C$2</f>
        <v>0.22659861874774065</v>
      </c>
      <c r="F526" s="220">
        <v>6782.79</v>
      </c>
      <c r="G526" s="171">
        <f>(F526-F525)/F525</f>
        <v>-1.5456428328541841E-3</v>
      </c>
      <c r="H526" s="204">
        <f>(F526-F$2)/F$2</f>
        <v>0.33212679458726951</v>
      </c>
      <c r="I526" s="222">
        <v>321104.7</v>
      </c>
      <c r="J526" s="173">
        <v>300000</v>
      </c>
      <c r="K526" s="173">
        <f>I526-I525-J526+J525</f>
        <v>6798.5499999999884</v>
      </c>
      <c r="L526" s="171">
        <f>K526/I525</f>
        <v>2.1630343536071399E-2</v>
      </c>
      <c r="M526" s="183">
        <f t="shared" ref="M526" si="1852">I526-J526</f>
        <v>21104.700000000012</v>
      </c>
      <c r="N526" s="185">
        <f t="shared" ref="N526" si="1853">M526/J526</f>
        <v>7.0349000000000037E-2</v>
      </c>
      <c r="O526" s="183" t="b">
        <f t="shared" ref="O526" si="1854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5">I526-Q526</f>
        <v>55529.489999999991</v>
      </c>
      <c r="S526" s="173">
        <v>-39110</v>
      </c>
      <c r="T526" s="173">
        <f t="shared" ref="T526" si="1856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57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>(C527-C526)/C526</f>
        <v>1.2757624522558365E-3</v>
      </c>
      <c r="E527" s="210">
        <f t="shared" ref="E527" si="1858">(C527-$C$2)/$C$2</f>
        <v>0.22816346720952788</v>
      </c>
      <c r="F527" s="220">
        <v>6790.71</v>
      </c>
      <c r="G527" s="171">
        <f>(F527-F526)/F526</f>
        <v>1.1676610952130425E-3</v>
      </c>
      <c r="H527" s="204">
        <f>(F527-F$2)/F$2</f>
        <v>0.33368226721919991</v>
      </c>
      <c r="I527" s="222">
        <v>317244.77</v>
      </c>
      <c r="J527" s="173">
        <v>300000</v>
      </c>
      <c r="K527" s="173">
        <f>I527-I526-J527+J526</f>
        <v>-3859.929999999993</v>
      </c>
      <c r="L527" s="171">
        <f>K527/I526</f>
        <v>-1.2020783252316123E-2</v>
      </c>
      <c r="M527" s="183">
        <f t="shared" ref="M527" si="1859">I527-J527</f>
        <v>17244.770000000019</v>
      </c>
      <c r="N527" s="185">
        <f t="shared" ref="N527" si="1860">M527/J527</f>
        <v>5.7482566666666728E-2</v>
      </c>
      <c r="O527" s="183" t="b">
        <f t="shared" ref="O527" si="1861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2">I527-Q527</f>
        <v>47792.119999999995</v>
      </c>
      <c r="S527" s="173">
        <v>-39516</v>
      </c>
      <c r="T527" s="173">
        <f t="shared" ref="T527" si="1863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4">N527/V527</f>
        <v>0.19427869927057839</v>
      </c>
    </row>
  </sheetData>
  <conditionalFormatting sqref="D3:D527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7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7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7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8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69" priority="58">
      <formula>F19&gt;0</formula>
    </cfRule>
    <cfRule type="expression" dxfId="166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67" priority="47">
      <formula>H25&gt;0</formula>
    </cfRule>
    <cfRule type="expression" dxfId="1666" priority="48">
      <formula>H25&lt;0</formula>
    </cfRule>
  </conditionalFormatting>
  <conditionalFormatting sqref="M39">
    <cfRule type="expression" dxfId="1665" priority="45">
      <formula>M39&gt;0</formula>
    </cfRule>
    <cfRule type="expression" dxfId="1664" priority="46">
      <formula>M39&lt;0</formula>
    </cfRule>
  </conditionalFormatting>
  <conditionalFormatting sqref="F61:F67">
    <cfRule type="expression" dxfId="1663" priority="43">
      <formula>F61&gt;0</formula>
    </cfRule>
    <cfRule type="expression" dxfId="1662" priority="44">
      <formula>F61&lt;0</formula>
    </cfRule>
  </conditionalFormatting>
  <conditionalFormatting sqref="H61:H67">
    <cfRule type="expression" dxfId="1661" priority="41">
      <formula>H61&gt;0</formula>
    </cfRule>
    <cfRule type="expression" dxfId="1660" priority="42">
      <formula>H61&lt;0</formula>
    </cfRule>
  </conditionalFormatting>
  <conditionalFormatting sqref="F21:F24">
    <cfRule type="expression" dxfId="1659" priority="39">
      <formula>F21&gt;0</formula>
    </cfRule>
    <cfRule type="expression" dxfId="1658" priority="40">
      <formula>F21&lt;0</formula>
    </cfRule>
  </conditionalFormatting>
  <conditionalFormatting sqref="H21:H24">
    <cfRule type="expression" dxfId="1657" priority="37">
      <formula>H21&gt;0</formula>
    </cfRule>
    <cfRule type="expression" dxfId="1656" priority="38">
      <formula>H21&lt;0</formula>
    </cfRule>
  </conditionalFormatting>
  <conditionalFormatting sqref="I25:I28">
    <cfRule type="expression" dxfId="1655" priority="31">
      <formula>I25&gt;0</formula>
    </cfRule>
    <cfRule type="expression" dxfId="1654" priority="32">
      <formula>I25&lt;0</formula>
    </cfRule>
  </conditionalFormatting>
  <conditionalFormatting sqref="I21:I24">
    <cfRule type="expression" dxfId="1653" priority="29">
      <formula>I21&gt;0</formula>
    </cfRule>
    <cfRule type="expression" dxfId="1652" priority="30">
      <formula>I21&lt;0</formula>
    </cfRule>
  </conditionalFormatting>
  <conditionalFormatting sqref="H29">
    <cfRule type="expression" dxfId="1651" priority="27">
      <formula>H29&gt;0</formula>
    </cfRule>
    <cfRule type="expression" dxfId="1650" priority="28">
      <formula>H29&lt;0</formula>
    </cfRule>
  </conditionalFormatting>
  <conditionalFormatting sqref="H30">
    <cfRule type="expression" dxfId="1649" priority="25">
      <formula>H30&gt;0</formula>
    </cfRule>
    <cfRule type="expression" dxfId="1648" priority="26">
      <formula>H30&lt;0</formula>
    </cfRule>
  </conditionalFormatting>
  <conditionalFormatting sqref="H31">
    <cfRule type="expression" dxfId="1647" priority="23">
      <formula>H31&gt;0</formula>
    </cfRule>
    <cfRule type="expression" dxfId="1646" priority="24">
      <formula>H31&lt;0</formula>
    </cfRule>
  </conditionalFormatting>
  <conditionalFormatting sqref="Q7">
    <cfRule type="expression" dxfId="1645" priority="21">
      <formula>Q7&gt;0</formula>
    </cfRule>
    <cfRule type="expression" dxfId="1644" priority="22">
      <formula>Q7&lt;0</formula>
    </cfRule>
  </conditionalFormatting>
  <conditionalFormatting sqref="Q8">
    <cfRule type="expression" dxfId="1643" priority="19">
      <formula>Q8&gt;0</formula>
    </cfRule>
    <cfRule type="expression" dxfId="1642" priority="20">
      <formula>Q8&lt;0</formula>
    </cfRule>
  </conditionalFormatting>
  <conditionalFormatting sqref="F73:F82">
    <cfRule type="expression" dxfId="1641" priority="17">
      <formula>F73&gt;0</formula>
    </cfRule>
    <cfRule type="expression" dxfId="1640" priority="18">
      <formula>F73&lt;0</formula>
    </cfRule>
  </conditionalFormatting>
  <conditionalFormatting sqref="H73:H76">
    <cfRule type="expression" dxfId="1639" priority="15">
      <formula>H73&gt;0</formula>
    </cfRule>
    <cfRule type="expression" dxfId="1638" priority="16">
      <formula>H73&lt;0</formula>
    </cfRule>
  </conditionalFormatting>
  <conditionalFormatting sqref="F69:F72">
    <cfRule type="expression" dxfId="1637" priority="13">
      <formula>F69&gt;0</formula>
    </cfRule>
    <cfRule type="expression" dxfId="1636" priority="14">
      <formula>F69&lt;0</formula>
    </cfRule>
  </conditionalFormatting>
  <conditionalFormatting sqref="H69:H72">
    <cfRule type="expression" dxfId="1635" priority="11">
      <formula>H69&gt;0</formula>
    </cfRule>
    <cfRule type="expression" dxfId="1634" priority="12">
      <formula>H69&lt;0</formula>
    </cfRule>
  </conditionalFormatting>
  <conditionalFormatting sqref="I73:I76">
    <cfRule type="expression" dxfId="1633" priority="9">
      <formula>I73&gt;0</formula>
    </cfRule>
    <cfRule type="expression" dxfId="1632" priority="10">
      <formula>I73&lt;0</formula>
    </cfRule>
  </conditionalFormatting>
  <conditionalFormatting sqref="I69:I72">
    <cfRule type="expression" dxfId="1631" priority="7">
      <formula>I69&gt;0</formula>
    </cfRule>
    <cfRule type="expression" dxfId="1630" priority="8">
      <formula>I69&lt;0</formula>
    </cfRule>
  </conditionalFormatting>
  <conditionalFormatting sqref="H77">
    <cfRule type="expression" dxfId="1629" priority="5">
      <formula>H77&gt;0</formula>
    </cfRule>
    <cfRule type="expression" dxfId="1628" priority="6">
      <formula>H77&lt;0</formula>
    </cfRule>
  </conditionalFormatting>
  <conditionalFormatting sqref="H78">
    <cfRule type="expression" dxfId="1627" priority="3">
      <formula>H78&gt;0</formula>
    </cfRule>
    <cfRule type="expression" dxfId="1626" priority="4">
      <formula>H78&lt;0</formula>
    </cfRule>
  </conditionalFormatting>
  <conditionalFormatting sqref="H79">
    <cfRule type="expression" dxfId="1625" priority="1">
      <formula>H79&gt;0</formula>
    </cfRule>
    <cfRule type="expression" dxfId="162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3" priority="29">
      <formula>N19&gt;0</formula>
    </cfRule>
    <cfRule type="expression" dxfId="162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21" priority="23">
      <formula>F22&gt;0</formula>
    </cfRule>
    <cfRule type="expression" dxfId="1620" priority="24">
      <formula>F22&lt;0</formula>
    </cfRule>
  </conditionalFormatting>
  <conditionalFormatting sqref="H22:H31">
    <cfRule type="expression" dxfId="1619" priority="21">
      <formula>H22&gt;0</formula>
    </cfRule>
    <cfRule type="expression" dxfId="1618" priority="22">
      <formula>H22&lt;0</formula>
    </cfRule>
  </conditionalFormatting>
  <conditionalFormatting sqref="I21:J31">
    <cfRule type="expression" dxfId="1617" priority="19">
      <formula>I21&gt;0</formula>
    </cfRule>
    <cfRule type="expression" dxfId="1616" priority="20">
      <formula>I21&lt;0</formula>
    </cfRule>
  </conditionalFormatting>
  <conditionalFormatting sqref="Q8">
    <cfRule type="expression" dxfId="1615" priority="11">
      <formula>Q8&gt;0</formula>
    </cfRule>
    <cfRule type="expression" dxfId="1614" priority="12">
      <formula>Q8&lt;0</formula>
    </cfRule>
  </conditionalFormatting>
  <conditionalFormatting sqref="Q7">
    <cfRule type="expression" dxfId="1613" priority="13">
      <formula>Q7&gt;0</formula>
    </cfRule>
    <cfRule type="expression" dxfId="1612" priority="14">
      <formula>Q7&lt;0</formula>
    </cfRule>
  </conditionalFormatting>
  <conditionalFormatting sqref="F56:F66">
    <cfRule type="expression" dxfId="1611" priority="9">
      <formula>F56&gt;0</formula>
    </cfRule>
    <cfRule type="expression" dxfId="1610" priority="10">
      <formula>F56&lt;0</formula>
    </cfRule>
  </conditionalFormatting>
  <conditionalFormatting sqref="H56:H66">
    <cfRule type="expression" dxfId="1609" priority="7">
      <formula>H56&gt;0</formula>
    </cfRule>
    <cfRule type="expression" dxfId="1608" priority="8">
      <formula>H56&lt;0</formula>
    </cfRule>
  </conditionalFormatting>
  <conditionalFormatting sqref="I56:I66">
    <cfRule type="expression" dxfId="1607" priority="5">
      <formula>I56&gt;0</formula>
    </cfRule>
    <cfRule type="expression" dxfId="1606" priority="6">
      <formula>I56&lt;0</formula>
    </cfRule>
  </conditionalFormatting>
  <conditionalFormatting sqref="F21">
    <cfRule type="expression" dxfId="1605" priority="3">
      <formula>F21&gt;0</formula>
    </cfRule>
    <cfRule type="expression" dxfId="1604" priority="4">
      <formula>F21&lt;0</formula>
    </cfRule>
  </conditionalFormatting>
  <conditionalFormatting sqref="H21">
    <cfRule type="expression" dxfId="1603" priority="1">
      <formula>H21&gt;0</formula>
    </cfRule>
    <cfRule type="expression" dxfId="160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75.84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7584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2347.7099999999955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1189.8400000000001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0.18608230009884022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83.424000000000007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82.665600000000012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81.907200000000003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81.148800000000008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80.390400000000014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79.632000000000005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78.87360000000001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78.115200000000002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77.356800000000007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76.598399999999998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75.84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75.081600000000009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74.3232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73.564800000000005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72.806399999999996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72.048000000000002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71.289599999999993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70.531200000000013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69.772800000000004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69.014400000000009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68.256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01" priority="52">
      <formula>N23&gt;0</formula>
    </cfRule>
    <cfRule type="expression" dxfId="1600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599" priority="46">
      <formula>F79&gt;0</formula>
    </cfRule>
    <cfRule type="expression" dxfId="1598" priority="47">
      <formula>F79&lt;0</formula>
    </cfRule>
  </conditionalFormatting>
  <conditionalFormatting sqref="H79:H97 H101:H118">
    <cfRule type="expression" dxfId="1597" priority="44">
      <formula>H79&gt;0</formula>
    </cfRule>
    <cfRule type="expression" dxfId="1596" priority="45">
      <formula>H79&lt;0</formula>
    </cfRule>
  </conditionalFormatting>
  <conditionalFormatting sqref="I75:I97 I100:I118">
    <cfRule type="expression" dxfId="1595" priority="42">
      <formula>I75&gt;0</formula>
    </cfRule>
    <cfRule type="expression" dxfId="1594" priority="43">
      <formula>I75&lt;0</formula>
    </cfRule>
  </conditionalFormatting>
  <conditionalFormatting sqref="Q7">
    <cfRule type="expression" dxfId="1593" priority="40">
      <formula>Q7&gt;0</formula>
    </cfRule>
    <cfRule type="expression" dxfId="1592" priority="41">
      <formula>Q7&lt;0</formula>
    </cfRule>
  </conditionalFormatting>
  <conditionalFormatting sqref="Q8">
    <cfRule type="expression" dxfId="1591" priority="38">
      <formula>Q8&gt;0</formula>
    </cfRule>
    <cfRule type="expression" dxfId="1590" priority="39">
      <formula>Q8&lt;0</formula>
    </cfRule>
  </conditionalFormatting>
  <conditionalFormatting sqref="F75:F78">
    <cfRule type="expression" dxfId="1589" priority="36">
      <formula>F75&gt;0</formula>
    </cfRule>
    <cfRule type="expression" dxfId="1588" priority="37">
      <formula>F75&lt;0</formula>
    </cfRule>
  </conditionalFormatting>
  <conditionalFormatting sqref="H75:H78">
    <cfRule type="expression" dxfId="1587" priority="34">
      <formula>H75&gt;0</formula>
    </cfRule>
    <cfRule type="expression" dxfId="1586" priority="35">
      <formula>H75&lt;0</formula>
    </cfRule>
  </conditionalFormatting>
  <conditionalFormatting sqref="F100:F114">
    <cfRule type="expression" dxfId="1585" priority="28">
      <formula>F100&gt;0</formula>
    </cfRule>
    <cfRule type="expression" dxfId="1584" priority="29">
      <formula>F100&lt;0</formula>
    </cfRule>
  </conditionalFormatting>
  <conditionalFormatting sqref="H100:H114">
    <cfRule type="expression" dxfId="1583" priority="26">
      <formula>H100&gt;0</formula>
    </cfRule>
    <cfRule type="expression" dxfId="1582" priority="27">
      <formula>H100&lt;0</formula>
    </cfRule>
  </conditionalFormatting>
  <conditionalFormatting sqref="F29:F61">
    <cfRule type="expression" dxfId="1581" priority="24">
      <formula>F29&gt;0</formula>
    </cfRule>
    <cfRule type="expression" dxfId="1580" priority="25">
      <formula>F29&lt;0</formula>
    </cfRule>
  </conditionalFormatting>
  <conditionalFormatting sqref="H29:H61">
    <cfRule type="expression" dxfId="1579" priority="22">
      <formula>H29&gt;0</formula>
    </cfRule>
    <cfRule type="expression" dxfId="1578" priority="23">
      <formula>H29&lt;0</formula>
    </cfRule>
  </conditionalFormatting>
  <conditionalFormatting sqref="J38:J68">
    <cfRule type="expression" dxfId="1577" priority="20">
      <formula>J38&gt;0</formula>
    </cfRule>
    <cfRule type="expression" dxfId="1576" priority="21">
      <formula>J38&lt;0</formula>
    </cfRule>
  </conditionalFormatting>
  <conditionalFormatting sqref="J43">
    <cfRule type="expression" dxfId="1575" priority="18">
      <formula>J43&gt;0</formula>
    </cfRule>
    <cfRule type="expression" dxfId="1574" priority="19">
      <formula>J43&lt;0</formula>
    </cfRule>
  </conditionalFormatting>
  <conditionalFormatting sqref="Q9">
    <cfRule type="expression" dxfId="1573" priority="12">
      <formula>Q9&gt;0</formula>
    </cfRule>
    <cfRule type="expression" dxfId="1572" priority="13">
      <formula>Q9&lt;0</formula>
    </cfRule>
  </conditionalFormatting>
  <conditionalFormatting sqref="R4">
    <cfRule type="expression" dxfId="1571" priority="14">
      <formula>R4&gt;0</formula>
    </cfRule>
    <cfRule type="expression" dxfId="1570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69" priority="9">
      <formula>F120&gt;0</formula>
    </cfRule>
    <cfRule type="expression" dxfId="1568" priority="10">
      <formula>F120&lt;0</formula>
    </cfRule>
  </conditionalFormatting>
  <conditionalFormatting sqref="H120:H160">
    <cfRule type="expression" dxfId="1567" priority="7">
      <formula>H120&gt;0</formula>
    </cfRule>
    <cfRule type="expression" dxfId="1566" priority="8">
      <formula>H120&lt;0</formula>
    </cfRule>
  </conditionalFormatting>
  <conditionalFormatting sqref="J129:J160">
    <cfRule type="expression" dxfId="1565" priority="5">
      <formula>J129&gt;0</formula>
    </cfRule>
    <cfRule type="expression" dxfId="1564" priority="6">
      <formula>J129&lt;0</formula>
    </cfRule>
  </conditionalFormatting>
  <conditionalFormatting sqref="J134">
    <cfRule type="expression" dxfId="1563" priority="3">
      <formula>J134&gt;0</formula>
    </cfRule>
    <cfRule type="expression" dxfId="1562" priority="4">
      <formula>J134&lt;0</formula>
    </cfRule>
  </conditionalFormatting>
  <conditionalFormatting sqref="J31:J35">
    <cfRule type="expression" dxfId="1561" priority="1">
      <formula>J31&gt;0</formula>
    </cfRule>
    <cfRule type="expression" dxfId="1560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59" priority="35">
      <formula>N19&gt;0</formula>
    </cfRule>
    <cfRule type="expression" dxfId="155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57" priority="21">
      <formula>F25&gt;0</formula>
    </cfRule>
    <cfRule type="expression" dxfId="1556" priority="22">
      <formula>F25&lt;0</formula>
    </cfRule>
  </conditionalFormatting>
  <conditionalFormatting sqref="H25:H47">
    <cfRule type="expression" dxfId="1555" priority="19">
      <formula>H25&gt;0</formula>
    </cfRule>
    <cfRule type="expression" dxfId="1554" priority="20">
      <formula>H25&lt;0</formula>
    </cfRule>
  </conditionalFormatting>
  <conditionalFormatting sqref="I25:I27">
    <cfRule type="expression" dxfId="1553" priority="15">
      <formula>I25&gt;0</formula>
    </cfRule>
    <cfRule type="expression" dxfId="1552" priority="16">
      <formula>I25&lt;0</formula>
    </cfRule>
  </conditionalFormatting>
  <conditionalFormatting sqref="Q7">
    <cfRule type="expression" dxfId="1551" priority="5">
      <formula>Q7&gt;0</formula>
    </cfRule>
    <cfRule type="expression" dxfId="1550" priority="6">
      <formula>Q7&lt;0</formula>
    </cfRule>
  </conditionalFormatting>
  <conditionalFormatting sqref="Q8">
    <cfRule type="expression" dxfId="1549" priority="3">
      <formula>Q8&gt;0</formula>
    </cfRule>
    <cfRule type="expression" dxfId="154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47" priority="9">
      <formula>F36&gt;0</formula>
    </cfRule>
    <cfRule type="expression" dxfId="1546" priority="10">
      <formula>F36&lt;0</formula>
    </cfRule>
  </conditionalFormatting>
  <conditionalFormatting sqref="F25:F35">
    <cfRule type="expression" dxfId="1545" priority="7">
      <formula>F25&gt;0</formula>
    </cfRule>
    <cfRule type="expression" dxfId="1544" priority="8">
      <formula>F25&lt;0</formula>
    </cfRule>
  </conditionalFormatting>
  <conditionalFormatting sqref="H25:H35">
    <cfRule type="expression" dxfId="1543" priority="5">
      <formula>H25&gt;0</formula>
    </cfRule>
    <cfRule type="expression" dxfId="1542" priority="6">
      <formula>H25&lt;0</formula>
    </cfRule>
  </conditionalFormatting>
  <conditionalFormatting sqref="Q7">
    <cfRule type="expression" dxfId="1541" priority="3">
      <formula>Q7&gt;0</formula>
    </cfRule>
    <cfRule type="expression" dxfId="1540" priority="4">
      <formula>Q7&lt;0</formula>
    </cfRule>
  </conditionalFormatting>
  <conditionalFormatting sqref="Q8">
    <cfRule type="expression" dxfId="1539" priority="1">
      <formula>Q8&gt;0</formula>
    </cfRule>
    <cfRule type="expression" dxfId="153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86.94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4347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1825.880000000001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541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0.1421439831844456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95.634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94.764600000000002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93.895200000000003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93.025800000000004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92.156400000000005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91.287000000000006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90.417600000000007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89.548199999999994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88.678799999999995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87.809399999999997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86.94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86.070599999999999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85.2012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84.331800000000001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83.462399999999988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82.592999999999989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81.72359999999999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80.854200000000006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79.984800000000007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79.115399999999994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78.245999999999995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37" priority="35">
      <formula>F25&gt;0</formula>
    </cfRule>
    <cfRule type="expression" dxfId="1536" priority="36">
      <formula>F25&lt;0</formula>
    </cfRule>
  </conditionalFormatting>
  <conditionalFormatting sqref="Q7">
    <cfRule type="expression" dxfId="1535" priority="33">
      <formula>Q7&gt;0</formula>
    </cfRule>
    <cfRule type="expression" dxfId="1534" priority="34">
      <formula>Q7&lt;0</formula>
    </cfRule>
  </conditionalFormatting>
  <conditionalFormatting sqref="Q8">
    <cfRule type="expression" dxfId="1533" priority="31">
      <formula>Q8&gt;0</formula>
    </cfRule>
    <cfRule type="expression" dxfId="1532" priority="32">
      <formula>Q8&lt;0</formula>
    </cfRule>
  </conditionalFormatting>
  <conditionalFormatting sqref="F44:F46">
    <cfRule type="expression" dxfId="1531" priority="29">
      <formula>F44&gt;0</formula>
    </cfRule>
    <cfRule type="expression" dxfId="1530" priority="30">
      <formula>F44&lt;0</formula>
    </cfRule>
  </conditionalFormatting>
  <conditionalFormatting sqref="H44:H46">
    <cfRule type="expression" dxfId="1529" priority="27">
      <formula>H44&gt;0</formula>
    </cfRule>
    <cfRule type="expression" dxfId="1528" priority="28">
      <formula>H44&lt;0</formula>
    </cfRule>
  </conditionalFormatting>
  <conditionalFormatting sqref="F89:F110">
    <cfRule type="expression" dxfId="1527" priority="25">
      <formula>F89&gt;0</formula>
    </cfRule>
    <cfRule type="expression" dxfId="1526" priority="26">
      <formula>F89&lt;0</formula>
    </cfRule>
  </conditionalFormatting>
  <conditionalFormatting sqref="H89:H110">
    <cfRule type="expression" dxfId="1525" priority="23">
      <formula>H89&gt;0</formula>
    </cfRule>
    <cfRule type="expression" dxfId="1524" priority="24">
      <formula>H89&lt;0</formula>
    </cfRule>
  </conditionalFormatting>
  <conditionalFormatting sqref="Q10">
    <cfRule type="expression" dxfId="1523" priority="21">
      <formula>Q10&gt;0</formula>
    </cfRule>
    <cfRule type="expression" dxfId="1522" priority="22">
      <formula>Q10&lt;0</formula>
    </cfRule>
  </conditionalFormatting>
  <conditionalFormatting sqref="J25:J38">
    <cfRule type="expression" dxfId="1521" priority="19">
      <formula>J25&gt;0</formula>
    </cfRule>
    <cfRule type="expression" dxfId="1520" priority="20">
      <formula>J25&lt;0</formula>
    </cfRule>
  </conditionalFormatting>
  <conditionalFormatting sqref="K25:K38">
    <cfRule type="expression" dxfId="1519" priority="17">
      <formula>K25&gt;0</formula>
    </cfRule>
    <cfRule type="expression" dxfId="1518" priority="18">
      <formula>K25&lt;0</formula>
    </cfRule>
  </conditionalFormatting>
  <conditionalFormatting sqref="L25:L38">
    <cfRule type="expression" dxfId="1517" priority="15">
      <formula>L25&gt;0</formula>
    </cfRule>
    <cfRule type="expression" dxfId="1516" priority="16">
      <formula>L25&lt;0</formula>
    </cfRule>
  </conditionalFormatting>
  <conditionalFormatting sqref="J40">
    <cfRule type="expression" dxfId="1515" priority="13">
      <formula>J40&gt;0</formula>
    </cfRule>
    <cfRule type="expression" dxfId="1514" priority="14">
      <formula>J40&lt;0</formula>
    </cfRule>
  </conditionalFormatting>
  <conditionalFormatting sqref="L39">
    <cfRule type="expression" dxfId="1513" priority="9">
      <formula>L39&gt;0</formula>
    </cfRule>
    <cfRule type="expression" dxfId="1512" priority="10">
      <formula>L39&lt;0</formula>
    </cfRule>
  </conditionalFormatting>
  <conditionalFormatting sqref="F39">
    <cfRule type="expression" dxfId="1511" priority="7">
      <formula>F39&gt;0</formula>
    </cfRule>
    <cfRule type="expression" dxfId="1510" priority="8">
      <formula>F39&lt;0</formula>
    </cfRule>
  </conditionalFormatting>
  <conditionalFormatting sqref="H39">
    <cfRule type="expression" dxfId="1509" priority="5">
      <formula>H39&gt;0</formula>
    </cfRule>
    <cfRule type="expression" dxfId="1508" priority="6">
      <formula>H39&lt;0</formula>
    </cfRule>
  </conditionalFormatting>
  <conditionalFormatting sqref="J41">
    <cfRule type="expression" dxfId="1507" priority="3">
      <formula>J41&gt;0</formula>
    </cfRule>
    <cfRule type="expression" dxfId="1506" priority="4">
      <formula>J41&lt;0</formula>
    </cfRule>
  </conditionalFormatting>
  <conditionalFormatting sqref="J43">
    <cfRule type="expression" dxfId="1505" priority="1">
      <formula>J43&gt;0</formula>
    </cfRule>
    <cfRule type="expression" dxfId="1504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03" priority="31">
      <formula>F29&gt;0</formula>
    </cfRule>
    <cfRule type="expression" dxfId="1502" priority="32">
      <formula>F29&lt;0</formula>
    </cfRule>
  </conditionalFormatting>
  <conditionalFormatting sqref="F29 F31:F35">
    <cfRule type="expression" dxfId="1501" priority="33">
      <formula>F29&gt;0</formula>
    </cfRule>
    <cfRule type="expression" dxfId="1500" priority="34">
      <formula>F29&lt;0</formula>
    </cfRule>
  </conditionalFormatting>
  <conditionalFormatting sqref="H29 H31:H35">
    <cfRule type="expression" dxfId="1499" priority="29">
      <formula>H29&gt;0</formula>
    </cfRule>
    <cfRule type="expression" dxfId="1498" priority="30">
      <formula>H29&lt;0</formula>
    </cfRule>
  </conditionalFormatting>
  <conditionalFormatting sqref="F21:F28">
    <cfRule type="expression" dxfId="1497" priority="27">
      <formula>F21&gt;0</formula>
    </cfRule>
    <cfRule type="expression" dxfId="1496" priority="28">
      <formula>F21&lt;0</formula>
    </cfRule>
  </conditionalFormatting>
  <conditionalFormatting sqref="H21:H28">
    <cfRule type="expression" dxfId="1495" priority="25">
      <formula>H21&gt;0</formula>
    </cfRule>
    <cfRule type="expression" dxfId="1494" priority="26">
      <formula>H21&lt;0</formula>
    </cfRule>
  </conditionalFormatting>
  <conditionalFormatting sqref="Q8">
    <cfRule type="expression" dxfId="1493" priority="21">
      <formula>Q8&gt;0</formula>
    </cfRule>
    <cfRule type="expression" dxfId="1492" priority="22">
      <formula>Q8&lt;0</formula>
    </cfRule>
  </conditionalFormatting>
  <conditionalFormatting sqref="Q7">
    <cfRule type="expression" dxfId="1491" priority="23">
      <formula>Q7&gt;0</formula>
    </cfRule>
    <cfRule type="expression" dxfId="1490" priority="24">
      <formula>Q7&lt;0</formula>
    </cfRule>
  </conditionalFormatting>
  <conditionalFormatting sqref="F30">
    <cfRule type="expression" dxfId="1489" priority="19">
      <formula>F30&gt;0</formula>
    </cfRule>
    <cfRule type="expression" dxfId="1488" priority="20">
      <formula>F30&lt;0</formula>
    </cfRule>
  </conditionalFormatting>
  <conditionalFormatting sqref="H30">
    <cfRule type="expression" dxfId="1487" priority="17">
      <formula>H30&gt;0</formula>
    </cfRule>
    <cfRule type="expression" dxfId="1486" priority="18">
      <formula>H30&lt;0</formula>
    </cfRule>
  </conditionalFormatting>
  <conditionalFormatting sqref="F68 F70:F74">
    <cfRule type="expression" dxfId="1485" priority="13">
      <formula>F68&gt;0</formula>
    </cfRule>
    <cfRule type="expression" dxfId="1484" priority="14">
      <formula>F68&lt;0</formula>
    </cfRule>
  </conditionalFormatting>
  <conditionalFormatting sqref="F68 F70:F74">
    <cfRule type="expression" dxfId="1483" priority="15">
      <formula>F68&gt;0</formula>
    </cfRule>
    <cfRule type="expression" dxfId="1482" priority="16">
      <formula>F68&lt;0</formula>
    </cfRule>
  </conditionalFormatting>
  <conditionalFormatting sqref="H68 H70:H74">
    <cfRule type="expression" dxfId="1481" priority="11">
      <formula>H68&gt;0</formula>
    </cfRule>
    <cfRule type="expression" dxfId="1480" priority="12">
      <formula>H68&lt;0</formula>
    </cfRule>
  </conditionalFormatting>
  <conditionalFormatting sqref="F60:F67">
    <cfRule type="expression" dxfId="1479" priority="9">
      <formula>F60&gt;0</formula>
    </cfRule>
    <cfRule type="expression" dxfId="1478" priority="10">
      <formula>F60&lt;0</formula>
    </cfRule>
  </conditionalFormatting>
  <conditionalFormatting sqref="H60:H67">
    <cfRule type="expression" dxfId="1477" priority="7">
      <formula>H60&gt;0</formula>
    </cfRule>
    <cfRule type="expression" dxfId="1476" priority="8">
      <formula>H60&lt;0</formula>
    </cfRule>
  </conditionalFormatting>
  <conditionalFormatting sqref="F69">
    <cfRule type="expression" dxfId="1475" priority="5">
      <formula>F69&gt;0</formula>
    </cfRule>
    <cfRule type="expression" dxfId="1474" priority="6">
      <formula>F69&lt;0</formula>
    </cfRule>
  </conditionalFormatting>
  <conditionalFormatting sqref="H69">
    <cfRule type="expression" dxfId="1473" priority="3">
      <formula>H69&gt;0</formula>
    </cfRule>
    <cfRule type="expression" dxfId="1472" priority="4">
      <formula>H69&lt;0</formula>
    </cfRule>
  </conditionalFormatting>
  <conditionalFormatting sqref="Q10">
    <cfRule type="expression" dxfId="1471" priority="1">
      <formula>Q10&gt;0</formula>
    </cfRule>
    <cfRule type="expression" dxfId="147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69" priority="11">
      <formula>F33&gt;0</formula>
    </cfRule>
    <cfRule type="expression" dxfId="1468" priority="12">
      <formula>F33&lt;0</formula>
    </cfRule>
  </conditionalFormatting>
  <conditionalFormatting sqref="Q7">
    <cfRule type="expression" dxfId="1467" priority="9">
      <formula>Q7&gt;0</formula>
    </cfRule>
    <cfRule type="expression" dxfId="1466" priority="10">
      <formula>Q7&lt;0</formula>
    </cfRule>
  </conditionalFormatting>
  <conditionalFormatting sqref="Q8">
    <cfRule type="expression" dxfId="1465" priority="7">
      <formula>Q8&gt;0</formula>
    </cfRule>
    <cfRule type="expression" dxfId="1464" priority="8">
      <formula>Q8&lt;0</formula>
    </cfRule>
  </conditionalFormatting>
  <conditionalFormatting sqref="F25:F32">
    <cfRule type="expression" dxfId="1463" priority="5">
      <formula>F25&gt;0</formula>
    </cfRule>
    <cfRule type="expression" dxfId="1462" priority="6">
      <formula>F25&lt;0</formula>
    </cfRule>
  </conditionalFormatting>
  <conditionalFormatting sqref="H25:H32">
    <cfRule type="expression" dxfId="1461" priority="3">
      <formula>H25&gt;0</formula>
    </cfRule>
    <cfRule type="expression" dxfId="1460" priority="4">
      <formula>H25&lt;0</formula>
    </cfRule>
  </conditionalFormatting>
  <conditionalFormatting sqref="Q10">
    <cfRule type="expression" dxfId="1459" priority="1">
      <formula>Q10&gt;0</formula>
    </cfRule>
    <cfRule type="expression" dxfId="145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13.23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3969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663.79999999999472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-619.61999999999989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-0.13503406252860334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14.553000000000001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14.420700000000002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14.288400000000001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14.156100000000002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14.023800000000001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13.891500000000001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13.759200000000002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13.626900000000001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13.4946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13.362300000000001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13.23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13.0977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12.965400000000001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12.8331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12.700799999999999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12.5685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12.436199999999999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12.303900000000001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12.171600000000002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12.039300000000001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11.907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57" priority="69">
      <formula>F32&gt;0</formula>
    </cfRule>
    <cfRule type="expression" dxfId="1456" priority="70">
      <formula>F32&lt;0</formula>
    </cfRule>
  </conditionalFormatting>
  <conditionalFormatting sqref="Q7">
    <cfRule type="expression" dxfId="1455" priority="67">
      <formula>Q7&gt;0</formula>
    </cfRule>
    <cfRule type="expression" dxfId="1454" priority="68">
      <formula>Q7&lt;0</formula>
    </cfRule>
  </conditionalFormatting>
  <conditionalFormatting sqref="Q8">
    <cfRule type="expression" dxfId="1453" priority="65">
      <formula>Q8&gt;0</formula>
    </cfRule>
    <cfRule type="expression" dxfId="1452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1" priority="57">
      <formula>M58&gt;0</formula>
    </cfRule>
    <cfRule type="expression" dxfId="1450" priority="58">
      <formula>M58&lt;0</formula>
    </cfRule>
  </conditionalFormatting>
  <conditionalFormatting sqref="Q10">
    <cfRule type="expression" dxfId="1449" priority="55">
      <formula>Q10&gt;0</formula>
    </cfRule>
    <cfRule type="expression" dxfId="1448" priority="56">
      <formula>Q10&lt;0</formula>
    </cfRule>
  </conditionalFormatting>
  <conditionalFormatting sqref="F29:F31">
    <cfRule type="expression" dxfId="1447" priority="53">
      <formula>F29&gt;0</formula>
    </cfRule>
    <cfRule type="expression" dxfId="1446" priority="54">
      <formula>F29&lt;0</formula>
    </cfRule>
  </conditionalFormatting>
  <conditionalFormatting sqref="H29:H31">
    <cfRule type="expression" dxfId="1445" priority="51">
      <formula>H29&gt;0</formula>
    </cfRule>
    <cfRule type="expression" dxfId="1444" priority="52">
      <formula>H29&lt;0</formula>
    </cfRule>
  </conditionalFormatting>
  <conditionalFormatting sqref="F83:F94">
    <cfRule type="expression" dxfId="1443" priority="49">
      <formula>F83&gt;0</formula>
    </cfRule>
    <cfRule type="expression" dxfId="1442" priority="50">
      <formula>F83&lt;0</formula>
    </cfRule>
  </conditionalFormatting>
  <conditionalFormatting sqref="H83:H94">
    <cfRule type="expression" dxfId="1441" priority="47">
      <formula>H83&gt;0</formula>
    </cfRule>
    <cfRule type="expression" dxfId="1440" priority="48">
      <formula>H83&lt;0</formula>
    </cfRule>
  </conditionalFormatting>
  <conditionalFormatting sqref="J41">
    <cfRule type="expression" dxfId="1439" priority="45">
      <formula>J41&gt;0</formula>
    </cfRule>
    <cfRule type="expression" dxfId="1438" priority="46">
      <formula>J41&lt;0</formula>
    </cfRule>
  </conditionalFormatting>
  <conditionalFormatting sqref="J39:J47 J49">
    <cfRule type="expression" dxfId="1437" priority="43">
      <formula>J39&gt;0</formula>
    </cfRule>
    <cfRule type="expression" dxfId="1436" priority="44">
      <formula>J39&lt;0</formula>
    </cfRule>
  </conditionalFormatting>
  <conditionalFormatting sqref="F48 H48">
    <cfRule type="expression" dxfId="1435" priority="41">
      <formula>F48&gt;0</formula>
    </cfRule>
    <cfRule type="expression" dxfId="1434" priority="42">
      <formula>F48&lt;0</formula>
    </cfRule>
  </conditionalFormatting>
  <conditionalFormatting sqref="J48">
    <cfRule type="expression" dxfId="1433" priority="39">
      <formula>J48&gt;0</formula>
    </cfRule>
    <cfRule type="expression" dxfId="1432" priority="40">
      <formula>J48&lt;0</formula>
    </cfRule>
  </conditionalFormatting>
  <conditionalFormatting sqref="K41:K52">
    <cfRule type="expression" dxfId="1431" priority="37">
      <formula>K41&gt;0</formula>
    </cfRule>
    <cfRule type="expression" dxfId="1430" priority="38">
      <formula>K41&lt;0</formula>
    </cfRule>
  </conditionalFormatting>
  <conditionalFormatting sqref="K39:K52">
    <cfRule type="expression" dxfId="1429" priority="35">
      <formula>K39&gt;0</formula>
    </cfRule>
    <cfRule type="expression" dxfId="1428" priority="36">
      <formula>K39&lt;0</formula>
    </cfRule>
  </conditionalFormatting>
  <conditionalFormatting sqref="F102:F118 H102:H118 H120:H128 F120:F128">
    <cfRule type="expression" dxfId="1427" priority="31">
      <formula>F102&gt;0</formula>
    </cfRule>
    <cfRule type="expression" dxfId="1426" priority="32">
      <formula>F102&lt;0</formula>
    </cfRule>
  </conditionalFormatting>
  <conditionalFormatting sqref="F96:F101">
    <cfRule type="expression" dxfId="1425" priority="29">
      <formula>F96&gt;0</formula>
    </cfRule>
    <cfRule type="expression" dxfId="1424" priority="30">
      <formula>F96&lt;0</formula>
    </cfRule>
  </conditionalFormatting>
  <conditionalFormatting sqref="H96:H101">
    <cfRule type="expression" dxfId="1423" priority="27">
      <formula>H96&gt;0</formula>
    </cfRule>
    <cfRule type="expression" dxfId="1422" priority="28">
      <formula>H96&lt;0</formula>
    </cfRule>
  </conditionalFormatting>
  <conditionalFormatting sqref="J112">
    <cfRule type="expression" dxfId="1421" priority="25">
      <formula>J112&gt;0</formula>
    </cfRule>
    <cfRule type="expression" dxfId="1420" priority="26">
      <formula>J112&lt;0</formula>
    </cfRule>
  </conditionalFormatting>
  <conditionalFormatting sqref="J110:J118 J120">
    <cfRule type="expression" dxfId="1419" priority="23">
      <formula>J110&gt;0</formula>
    </cfRule>
    <cfRule type="expression" dxfId="1418" priority="24">
      <formula>J110&lt;0</formula>
    </cfRule>
  </conditionalFormatting>
  <conditionalFormatting sqref="F119 H119">
    <cfRule type="expression" dxfId="1417" priority="21">
      <formula>F119&gt;0</formula>
    </cfRule>
    <cfRule type="expression" dxfId="1416" priority="22">
      <formula>F119&lt;0</formula>
    </cfRule>
  </conditionalFormatting>
  <conditionalFormatting sqref="J119">
    <cfRule type="expression" dxfId="1415" priority="19">
      <formula>J119&gt;0</formula>
    </cfRule>
    <cfRule type="expression" dxfId="1414" priority="20">
      <formula>J119&lt;0</formula>
    </cfRule>
  </conditionalFormatting>
  <conditionalFormatting sqref="K112:K123">
    <cfRule type="expression" dxfId="1413" priority="17">
      <formula>K112&gt;0</formula>
    </cfRule>
    <cfRule type="expression" dxfId="1412" priority="18">
      <formula>K112&lt;0</formula>
    </cfRule>
  </conditionalFormatting>
  <conditionalFormatting sqref="K110:K123">
    <cfRule type="expression" dxfId="1411" priority="15">
      <formula>K110&gt;0</formula>
    </cfRule>
    <cfRule type="expression" dxfId="1410" priority="16">
      <formula>K110&lt;0</formula>
    </cfRule>
  </conditionalFormatting>
  <conditionalFormatting sqref="J121">
    <cfRule type="expression" dxfId="1409" priority="13">
      <formula>J121&gt;0</formula>
    </cfRule>
    <cfRule type="expression" dxfId="1408" priority="14">
      <formula>J121&lt;0</formula>
    </cfRule>
  </conditionalFormatting>
  <conditionalFormatting sqref="F25:F28">
    <cfRule type="expression" dxfId="1407" priority="11">
      <formula>F25&gt;0</formula>
    </cfRule>
    <cfRule type="expression" dxfId="1406" priority="12">
      <formula>F25&lt;0</formula>
    </cfRule>
  </conditionalFormatting>
  <conditionalFormatting sqref="H25:H28">
    <cfRule type="expression" dxfId="1405" priority="9">
      <formula>H25&gt;0</formula>
    </cfRule>
    <cfRule type="expression" dxfId="1404" priority="10">
      <formula>H25&lt;0</formula>
    </cfRule>
  </conditionalFormatting>
  <conditionalFormatting sqref="J27:J29">
    <cfRule type="expression" dxfId="1403" priority="7">
      <formula>J27&gt;0</formula>
    </cfRule>
    <cfRule type="expression" dxfId="1402" priority="8">
      <formula>J27&lt;0</formula>
    </cfRule>
  </conditionalFormatting>
  <conditionalFormatting sqref="J30:J31">
    <cfRule type="expression" dxfId="1401" priority="5">
      <formula>J30&gt;0</formula>
    </cfRule>
    <cfRule type="expression" dxfId="1400" priority="6">
      <formula>J30&lt;0</formula>
    </cfRule>
  </conditionalFormatting>
  <conditionalFormatting sqref="J33">
    <cfRule type="expression" dxfId="1399" priority="3">
      <formula>J33&gt;0</formula>
    </cfRule>
    <cfRule type="expression" dxfId="1398" priority="4">
      <formula>J33&lt;0</formula>
    </cfRule>
  </conditionalFormatting>
  <conditionalFormatting sqref="J34">
    <cfRule type="expression" dxfId="1397" priority="1">
      <formula>J34&gt;0</formula>
    </cfRule>
    <cfRule type="expression" dxfId="1396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95" priority="15">
      <formula>F39&gt;0</formula>
    </cfRule>
    <cfRule type="expression" dxfId="1394" priority="16">
      <formula>F39&lt;0</formula>
    </cfRule>
  </conditionalFormatting>
  <conditionalFormatting sqref="Q7">
    <cfRule type="expression" dxfId="1393" priority="13">
      <formula>Q7&gt;0</formula>
    </cfRule>
    <cfRule type="expression" dxfId="1392" priority="14">
      <formula>Q7&lt;0</formula>
    </cfRule>
  </conditionalFormatting>
  <conditionalFormatting sqref="Q8">
    <cfRule type="expression" dxfId="1391" priority="11">
      <formula>Q8&gt;0</formula>
    </cfRule>
    <cfRule type="expression" dxfId="1390" priority="12">
      <formula>Q8&lt;0</formula>
    </cfRule>
  </conditionalFormatting>
  <conditionalFormatting sqref="F25:F38">
    <cfRule type="expression" dxfId="1389" priority="9">
      <formula>F25&gt;0</formula>
    </cfRule>
    <cfRule type="expression" dxfId="1388" priority="10">
      <formula>F25&lt;0</formula>
    </cfRule>
  </conditionalFormatting>
  <conditionalFormatting sqref="H25:H38">
    <cfRule type="expression" dxfId="1387" priority="7">
      <formula>H25&gt;0</formula>
    </cfRule>
    <cfRule type="expression" dxfId="13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85" priority="3">
      <formula>M55&gt;0</formula>
    </cfRule>
    <cfRule type="expression" dxfId="1384" priority="4">
      <formula>M55&lt;0</formula>
    </cfRule>
  </conditionalFormatting>
  <conditionalFormatting sqref="Q10">
    <cfRule type="expression" dxfId="1383" priority="1">
      <formula>Q10&gt;0</formula>
    </cfRule>
    <cfRule type="expression" dxfId="13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1" priority="27">
      <formula>F27&gt;0</formula>
    </cfRule>
    <cfRule type="expression" dxfId="13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79" priority="15">
      <formula>Q8&gt;0</formula>
    </cfRule>
    <cfRule type="expression" dxfId="1378" priority="16">
      <formula>Q8&lt;0</formula>
    </cfRule>
  </conditionalFormatting>
  <conditionalFormatting sqref="Q7">
    <cfRule type="expression" dxfId="1377" priority="17">
      <formula>Q7&gt;0</formula>
    </cfRule>
    <cfRule type="expression" dxfId="1376" priority="18">
      <formula>Q7&lt;0</formula>
    </cfRule>
  </conditionalFormatting>
  <conditionalFormatting sqref="F37:F38">
    <cfRule type="expression" dxfId="1375" priority="13">
      <formula>F37&gt;0</formula>
    </cfRule>
    <cfRule type="expression" dxfId="1374" priority="14">
      <formula>F37&lt;0</formula>
    </cfRule>
  </conditionalFormatting>
  <conditionalFormatting sqref="H37:H38">
    <cfRule type="expression" dxfId="1373" priority="11">
      <formula>H37&gt;0</formula>
    </cfRule>
    <cfRule type="expression" dxfId="1372" priority="12">
      <formula>H37&lt;0</formula>
    </cfRule>
  </conditionalFormatting>
  <conditionalFormatting sqref="F23:F26 H23:H26">
    <cfRule type="expression" dxfId="1371" priority="9">
      <formula>F23&gt;0</formula>
    </cfRule>
    <cfRule type="expression" dxfId="1370" priority="10">
      <formula>F23&lt;0</formula>
    </cfRule>
  </conditionalFormatting>
  <conditionalFormatting sqref="Q10">
    <cfRule type="expression" dxfId="1369" priority="3">
      <formula>Q10&gt;0</formula>
    </cfRule>
    <cfRule type="expression" dxfId="1368" priority="4">
      <formula>Q10&lt;0</formula>
    </cfRule>
  </conditionalFormatting>
  <conditionalFormatting sqref="F22 H22">
    <cfRule type="expression" dxfId="1367" priority="1">
      <formula>F22&gt;0</formula>
    </cfRule>
    <cfRule type="expression" dxfId="1366" priority="2">
      <formula>F22&lt;0</formula>
    </cfRule>
  </conditionalFormatting>
  <conditionalFormatting sqref="M41">
    <cfRule type="expression" dxfId="1365" priority="5">
      <formula>M41&gt;0</formula>
    </cfRule>
    <cfRule type="expression" dxfId="13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3" priority="29">
      <formula>F25&gt;0</formula>
    </cfRule>
    <cfRule type="expression" dxfId="1362" priority="30">
      <formula>F25&lt;0</formula>
    </cfRule>
  </conditionalFormatting>
  <conditionalFormatting sqref="Q7">
    <cfRule type="expression" dxfId="1361" priority="27">
      <formula>Q7&gt;0</formula>
    </cfRule>
    <cfRule type="expression" dxfId="1360" priority="28">
      <formula>Q7&lt;0</formula>
    </cfRule>
  </conditionalFormatting>
  <conditionalFormatting sqref="Q8">
    <cfRule type="expression" dxfId="1359" priority="25">
      <formula>Q8&gt;0</formula>
    </cfRule>
    <cfRule type="expression" dxfId="1358" priority="26">
      <formula>Q8&lt;0</formula>
    </cfRule>
  </conditionalFormatting>
  <conditionalFormatting sqref="Q10">
    <cfRule type="expression" dxfId="1357" priority="13">
      <formula>Q10&gt;0</formula>
    </cfRule>
    <cfRule type="expression" dxfId="1356" priority="14">
      <formula>Q10&lt;0</formula>
    </cfRule>
  </conditionalFormatting>
  <conditionalFormatting sqref="M46">
    <cfRule type="expression" dxfId="1355" priority="11">
      <formula>M46&gt;0</formula>
    </cfRule>
    <cfRule type="expression" dxfId="1354" priority="12">
      <formula>M46&lt;0</formula>
    </cfRule>
  </conditionalFormatting>
  <conditionalFormatting sqref="F80:F88 H80:H88">
    <cfRule type="expression" dxfId="1353" priority="9">
      <formula>F80&gt;0</formula>
    </cfRule>
    <cfRule type="expression" dxfId="1352" priority="10">
      <formula>F80&lt;0</formula>
    </cfRule>
  </conditionalFormatting>
  <conditionalFormatting sqref="F75:F79">
    <cfRule type="expression" dxfId="1351" priority="7">
      <formula>F75&gt;0</formula>
    </cfRule>
    <cfRule type="expression" dxfId="1350" priority="8">
      <formula>F75&lt;0</formula>
    </cfRule>
  </conditionalFormatting>
  <conditionalFormatting sqref="H75:H79">
    <cfRule type="expression" dxfId="1349" priority="5">
      <formula>H75&gt;0</formula>
    </cfRule>
    <cfRule type="expression" dxfId="1348" priority="6">
      <formula>H75&lt;0</formula>
    </cfRule>
  </conditionalFormatting>
  <conditionalFormatting sqref="F71:F74">
    <cfRule type="expression" dxfId="1347" priority="3">
      <formula>F71&gt;0</formula>
    </cfRule>
    <cfRule type="expression" dxfId="1346" priority="4">
      <formula>F71&lt;0</formula>
    </cfRule>
  </conditionalFormatting>
  <conditionalFormatting sqref="H71:H74">
    <cfRule type="expression" dxfId="1345" priority="1">
      <formula>H71&gt;0</formula>
    </cfRule>
    <cfRule type="expression" dxfId="13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3" priority="21">
      <formula>F47&gt;0</formula>
    </cfRule>
    <cfRule type="expression" dxfId="1342" priority="22">
      <formula>F47&lt;0</formula>
    </cfRule>
  </conditionalFormatting>
  <conditionalFormatting sqref="Q7">
    <cfRule type="expression" dxfId="1341" priority="19">
      <formula>Q7&gt;0</formula>
    </cfRule>
    <cfRule type="expression" dxfId="1340" priority="20">
      <formula>Q7&lt;0</formula>
    </cfRule>
  </conditionalFormatting>
  <conditionalFormatting sqref="Q8">
    <cfRule type="expression" dxfId="1339" priority="17">
      <formula>Q8&gt;0</formula>
    </cfRule>
    <cfRule type="expression" dxfId="1338" priority="18">
      <formula>Q8&lt;0</formula>
    </cfRule>
  </conditionalFormatting>
  <conditionalFormatting sqref="F25:F46">
    <cfRule type="expression" dxfId="1337" priority="15">
      <formula>F25&gt;0</formula>
    </cfRule>
    <cfRule type="expression" dxfId="1336" priority="16">
      <formula>F25&lt;0</formula>
    </cfRule>
  </conditionalFormatting>
  <conditionalFormatting sqref="H25:H46">
    <cfRule type="expression" dxfId="1335" priority="13">
      <formula>H25&gt;0</formula>
    </cfRule>
    <cfRule type="expression" dxfId="1334" priority="14">
      <formula>H25&lt;0</formula>
    </cfRule>
  </conditionalFormatting>
  <conditionalFormatting sqref="F89:F110">
    <cfRule type="expression" dxfId="1333" priority="11">
      <formula>F89&gt;0</formula>
    </cfRule>
    <cfRule type="expression" dxfId="1332" priority="12">
      <formula>F89&lt;0</formula>
    </cfRule>
  </conditionalFormatting>
  <conditionalFormatting sqref="H89:H110">
    <cfRule type="expression" dxfId="1331" priority="9">
      <formula>H89&gt;0</formula>
    </cfRule>
    <cfRule type="expression" dxfId="1330" priority="10">
      <formula>H89&lt;0</formula>
    </cfRule>
  </conditionalFormatting>
  <conditionalFormatting sqref="Q10">
    <cfRule type="expression" dxfId="1329" priority="7">
      <formula>Q10&gt;0</formula>
    </cfRule>
    <cfRule type="expression" dxfId="1328" priority="8">
      <formula>Q10&lt;0</formula>
    </cfRule>
  </conditionalFormatting>
  <conditionalFormatting sqref="J25:J38">
    <cfRule type="expression" dxfId="1327" priority="5">
      <formula>J25&gt;0</formula>
    </cfRule>
    <cfRule type="expression" dxfId="1326" priority="6">
      <formula>J25&lt;0</formula>
    </cfRule>
  </conditionalFormatting>
  <conditionalFormatting sqref="K25:K38">
    <cfRule type="expression" dxfId="1325" priority="3">
      <formula>K25&gt;0</formula>
    </cfRule>
    <cfRule type="expression" dxfId="1324" priority="4">
      <formula>K25&lt;0</formula>
    </cfRule>
  </conditionalFormatting>
  <conditionalFormatting sqref="L25:L38">
    <cfRule type="expression" dxfId="1323" priority="1">
      <formula>L25&gt;0</formula>
    </cfRule>
    <cfRule type="expression" dxfId="13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1" priority="23">
      <formula>F34&gt;0</formula>
    </cfRule>
    <cfRule type="expression" dxfId="1320" priority="24">
      <formula>F34&lt;0</formula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33">
    <cfRule type="expression" dxfId="1315" priority="17">
      <formula>F25&gt;0</formula>
    </cfRule>
    <cfRule type="expression" dxfId="1314" priority="18">
      <formula>F25&lt;0</formula>
    </cfRule>
  </conditionalFormatting>
  <conditionalFormatting sqref="H25:H33">
    <cfRule type="expression" dxfId="1313" priority="15">
      <formula>H25&gt;0</formula>
    </cfRule>
    <cfRule type="expression" dxfId="1312" priority="16">
      <formula>H25&lt;0</formula>
    </cfRule>
  </conditionalFormatting>
  <conditionalFormatting sqref="M46">
    <cfRule type="expression" dxfId="1311" priority="13">
      <formula>M46&gt;0</formula>
    </cfRule>
    <cfRule type="expression" dxfId="1310" priority="14">
      <formula>M46&lt;0</formula>
    </cfRule>
  </conditionalFormatting>
  <conditionalFormatting sqref="F79:F87 H79:H87">
    <cfRule type="expression" dxfId="1309" priority="11">
      <formula>F79&gt;0</formula>
    </cfRule>
    <cfRule type="expression" dxfId="1308" priority="12">
      <formula>F79&lt;0</formula>
    </cfRule>
  </conditionalFormatting>
  <conditionalFormatting sqref="F70:F78">
    <cfRule type="expression" dxfId="1307" priority="9">
      <formula>F70&gt;0</formula>
    </cfRule>
    <cfRule type="expression" dxfId="1306" priority="10">
      <formula>F70&lt;0</formula>
    </cfRule>
  </conditionalFormatting>
  <conditionalFormatting sqref="H70:H78">
    <cfRule type="expression" dxfId="1305" priority="7">
      <formula>H70&gt;0</formula>
    </cfRule>
    <cfRule type="expression" dxfId="1304" priority="8">
      <formula>H70&lt;0</formula>
    </cfRule>
  </conditionalFormatting>
  <conditionalFormatting sqref="J27:K27 J30:K30 J33:K33 J36:K36 J39:K39 J42:K42">
    <cfRule type="expression" dxfId="1303" priority="5">
      <formula>J27&gt;0</formula>
    </cfRule>
    <cfRule type="expression" dxfId="1302" priority="6">
      <formula>J27&lt;0</formula>
    </cfRule>
  </conditionalFormatting>
  <conditionalFormatting sqref="J28:K29 J31:K32 J34:K35 J37:K38 J40:K41">
    <cfRule type="expression" dxfId="1301" priority="3">
      <formula>J28&gt;0</formula>
    </cfRule>
    <cfRule type="expression" dxfId="1300" priority="4">
      <formula>J28&lt;0</formula>
    </cfRule>
  </conditionalFormatting>
  <conditionalFormatting sqref="L27:L42">
    <cfRule type="expression" dxfId="1299" priority="1">
      <formula>L27&gt;0</formula>
    </cfRule>
    <cfRule type="expression" dxfId="129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97" priority="9">
      <formula>F57&gt;0</formula>
    </cfRule>
    <cfRule type="expression" dxfId="1296" priority="10">
      <formula>F57&lt;0</formula>
    </cfRule>
  </conditionalFormatting>
  <conditionalFormatting sqref="Q7">
    <cfRule type="expression" dxfId="1295" priority="7">
      <formula>Q7&gt;0</formula>
    </cfRule>
    <cfRule type="expression" dxfId="1294" priority="8">
      <formula>Q7&lt;0</formula>
    </cfRule>
  </conditionalFormatting>
  <conditionalFormatting sqref="Q8">
    <cfRule type="expression" dxfId="1293" priority="5">
      <formula>Q8&gt;0</formula>
    </cfRule>
    <cfRule type="expression" dxfId="1292" priority="6">
      <formula>Q8&lt;0</formula>
    </cfRule>
  </conditionalFormatting>
  <conditionalFormatting sqref="F25:F56">
    <cfRule type="expression" dxfId="1291" priority="3">
      <formula>F25&gt;0</formula>
    </cfRule>
    <cfRule type="expression" dxfId="1290" priority="4">
      <formula>F25&lt;0</formula>
    </cfRule>
  </conditionalFormatting>
  <conditionalFormatting sqref="H25:H56">
    <cfRule type="expression" dxfId="1289" priority="1">
      <formula>H25&gt;0</formula>
    </cfRule>
    <cfRule type="expression" dxfId="128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87" priority="15">
      <formula>F57&gt;0</formula>
    </cfRule>
    <cfRule type="expression" dxfId="1286" priority="16">
      <formula>F57&lt;0</formula>
    </cfRule>
  </conditionalFormatting>
  <conditionalFormatting sqref="Q7">
    <cfRule type="expression" dxfId="1285" priority="13">
      <formula>Q7&gt;0</formula>
    </cfRule>
    <cfRule type="expression" dxfId="1284" priority="14">
      <formula>Q7&lt;0</formula>
    </cfRule>
  </conditionalFormatting>
  <conditionalFormatting sqref="Q8">
    <cfRule type="expression" dxfId="1283" priority="11">
      <formula>Q8&gt;0</formula>
    </cfRule>
    <cfRule type="expression" dxfId="1282" priority="12">
      <formula>Q8&lt;0</formula>
    </cfRule>
  </conditionalFormatting>
  <conditionalFormatting sqref="F25:F56">
    <cfRule type="expression" dxfId="1281" priority="9">
      <formula>F25&gt;0</formula>
    </cfRule>
    <cfRule type="expression" dxfId="1280" priority="10">
      <formula>F25&lt;0</formula>
    </cfRule>
  </conditionalFormatting>
  <conditionalFormatting sqref="H25:H56">
    <cfRule type="expression" dxfId="1279" priority="7">
      <formula>H25&gt;0</formula>
    </cfRule>
    <cfRule type="expression" dxfId="1278" priority="8">
      <formula>H25&lt;0</formula>
    </cfRule>
  </conditionalFormatting>
  <conditionalFormatting sqref="M58">
    <cfRule type="expression" dxfId="1277" priority="5">
      <formula>M58&gt;0</formula>
    </cfRule>
    <cfRule type="expression" dxfId="1276" priority="6">
      <formula>M58&lt;0</formula>
    </cfRule>
  </conditionalFormatting>
  <conditionalFormatting sqref="F84:F115">
    <cfRule type="expression" dxfId="1275" priority="3">
      <formula>F84&gt;0</formula>
    </cfRule>
    <cfRule type="expression" dxfId="1274" priority="4">
      <formula>F84&lt;0</formula>
    </cfRule>
  </conditionalFormatting>
  <conditionalFormatting sqref="H84:H115">
    <cfRule type="expression" dxfId="1273" priority="1">
      <formula>H84&gt;0</formula>
    </cfRule>
    <cfRule type="expression" dxfId="127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1" priority="21">
      <formula>F47&gt;0</formula>
    </cfRule>
    <cfRule type="expression" dxfId="1270" priority="22">
      <formula>F47&lt;0</formula>
    </cfRule>
  </conditionalFormatting>
  <conditionalFormatting sqref="Q7">
    <cfRule type="expression" dxfId="1269" priority="19">
      <formula>Q7&gt;0</formula>
    </cfRule>
    <cfRule type="expression" dxfId="1268" priority="20">
      <formula>Q7&lt;0</formula>
    </cfRule>
  </conditionalFormatting>
  <conditionalFormatting sqref="Q8">
    <cfRule type="expression" dxfId="1267" priority="17">
      <formula>Q8&gt;0</formula>
    </cfRule>
    <cfRule type="expression" dxfId="1266" priority="18">
      <formula>Q8&lt;0</formula>
    </cfRule>
  </conditionalFormatting>
  <conditionalFormatting sqref="F25:F46">
    <cfRule type="expression" dxfId="1265" priority="15">
      <formula>F25&gt;0</formula>
    </cfRule>
    <cfRule type="expression" dxfId="1264" priority="16">
      <formula>F25&lt;0</formula>
    </cfRule>
  </conditionalFormatting>
  <conditionalFormatting sqref="H25:H46">
    <cfRule type="expression" dxfId="1263" priority="13">
      <formula>H25&gt;0</formula>
    </cfRule>
    <cfRule type="expression" dxfId="1262" priority="14">
      <formula>H25&lt;0</formula>
    </cfRule>
  </conditionalFormatting>
  <conditionalFormatting sqref="F89:F110">
    <cfRule type="expression" dxfId="1261" priority="11">
      <formula>F89&gt;0</formula>
    </cfRule>
    <cfRule type="expression" dxfId="1260" priority="12">
      <formula>F89&lt;0</formula>
    </cfRule>
  </conditionalFormatting>
  <conditionalFormatting sqref="H89:H110">
    <cfRule type="expression" dxfId="1259" priority="9">
      <formula>H89&gt;0</formula>
    </cfRule>
    <cfRule type="expression" dxfId="1258" priority="10">
      <formula>H89&lt;0</formula>
    </cfRule>
  </conditionalFormatting>
  <conditionalFormatting sqref="Q10">
    <cfRule type="expression" dxfId="1257" priority="7">
      <formula>Q10&gt;0</formula>
    </cfRule>
    <cfRule type="expression" dxfId="1256" priority="8">
      <formula>Q10&lt;0</formula>
    </cfRule>
  </conditionalFormatting>
  <conditionalFormatting sqref="J25:J38">
    <cfRule type="expression" dxfId="1255" priority="5">
      <formula>J25&gt;0</formula>
    </cfRule>
    <cfRule type="expression" dxfId="1254" priority="6">
      <formula>J25&lt;0</formula>
    </cfRule>
  </conditionalFormatting>
  <conditionalFormatting sqref="K25:K38">
    <cfRule type="expression" dxfId="1253" priority="3">
      <formula>K25&gt;0</formula>
    </cfRule>
    <cfRule type="expression" dxfId="1252" priority="4">
      <formula>K25&lt;0</formula>
    </cfRule>
  </conditionalFormatting>
  <conditionalFormatting sqref="L25:L38">
    <cfRule type="expression" dxfId="1251" priority="1">
      <formula>L25&gt;0</formula>
    </cfRule>
    <cfRule type="expression" dxfId="125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8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6200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16.006737096774188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14.47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89714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99241.76999999996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5087.8010000016511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-9527.769999999975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-9.6005643591402887E-2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17.653400000000001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17.508700000000001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17.364000000000001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17.2193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17.0746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16.9299</v>
      </c>
    </row>
    <row r="48" spans="2:16" x14ac:dyDescent="0.25">
      <c r="B48" s="753">
        <v>43059</v>
      </c>
      <c r="C48" s="4">
        <v>200</v>
      </c>
      <c r="D48" s="236">
        <v>14.47</v>
      </c>
      <c r="E48" s="3">
        <v>0</v>
      </c>
      <c r="F48" s="3">
        <f t="shared" si="0"/>
        <v>2894</v>
      </c>
      <c r="O48" s="81">
        <v>1.1599999999999999</v>
      </c>
      <c r="P48" s="81">
        <f t="shared" si="2"/>
        <v>16.7852</v>
      </c>
    </row>
    <row r="49" spans="1:16" x14ac:dyDescent="0.25">
      <c r="C49" s="4"/>
      <c r="D49" s="236"/>
      <c r="E49" s="3"/>
      <c r="F49" s="3"/>
      <c r="O49" s="81">
        <v>1.1499999999999999</v>
      </c>
      <c r="P49" s="81">
        <f t="shared" si="2"/>
        <v>16.640499999999999</v>
      </c>
    </row>
    <row r="50" spans="1:16" x14ac:dyDescent="0.25">
      <c r="O50" s="81">
        <v>1.1399999999999999</v>
      </c>
      <c r="P50" s="81">
        <f t="shared" si="2"/>
        <v>16.495799999999999</v>
      </c>
    </row>
    <row r="51" spans="1:16" x14ac:dyDescent="0.25">
      <c r="O51" s="81">
        <v>1.1299999999999999</v>
      </c>
      <c r="P51" s="81">
        <f t="shared" si="2"/>
        <v>16.351099999999999</v>
      </c>
    </row>
    <row r="52" spans="1:16" x14ac:dyDescent="0.25">
      <c r="O52" s="81">
        <v>1.1200000000000001</v>
      </c>
      <c r="P52" s="81">
        <f t="shared" si="2"/>
        <v>16.206400000000002</v>
      </c>
    </row>
    <row r="53" spans="1:16" ht="15" customHeight="1" x14ac:dyDescent="0.25">
      <c r="O53" s="81">
        <v>1.1100000000000001</v>
      </c>
      <c r="P53" s="81">
        <f t="shared" si="2"/>
        <v>16.061700000000002</v>
      </c>
    </row>
    <row r="54" spans="1:16" x14ac:dyDescent="0.25">
      <c r="O54" s="81">
        <v>1.1000000000000001</v>
      </c>
      <c r="P54" s="81">
        <f>O54*$Q$4</f>
        <v>15.917000000000002</v>
      </c>
    </row>
    <row r="55" spans="1:16" x14ac:dyDescent="0.25">
      <c r="O55" s="81">
        <v>1.0900000000000001</v>
      </c>
      <c r="P55" s="81">
        <f t="shared" ref="P55:P74" si="3">O55*$Q$4</f>
        <v>15.772300000000001</v>
      </c>
    </row>
    <row r="56" spans="1:16" x14ac:dyDescent="0.25">
      <c r="O56" s="81">
        <v>1.08</v>
      </c>
      <c r="P56" s="81">
        <f t="shared" si="3"/>
        <v>15.627600000000001</v>
      </c>
    </row>
    <row r="57" spans="1:16" x14ac:dyDescent="0.25">
      <c r="O57" s="81">
        <v>1.07</v>
      </c>
      <c r="P57" s="81">
        <f t="shared" si="3"/>
        <v>15.482900000000001</v>
      </c>
    </row>
    <row r="58" spans="1:16" x14ac:dyDescent="0.25">
      <c r="O58" s="81">
        <v>1.06</v>
      </c>
      <c r="P58" s="81">
        <f t="shared" si="3"/>
        <v>15.338200000000002</v>
      </c>
    </row>
    <row r="59" spans="1:16" x14ac:dyDescent="0.25">
      <c r="G59" s="29"/>
      <c r="O59" s="81">
        <v>1.05</v>
      </c>
      <c r="P59" s="81">
        <f t="shared" si="3"/>
        <v>15.193500000000002</v>
      </c>
    </row>
    <row r="60" spans="1:16" x14ac:dyDescent="0.25">
      <c r="A60" s="31" t="s">
        <v>81</v>
      </c>
      <c r="B60" s="491"/>
      <c r="C60" s="71">
        <f>SUM(C2:C59)</f>
        <v>14300</v>
      </c>
      <c r="D60" s="18"/>
      <c r="E60" s="18"/>
      <c r="F60" s="18">
        <f>SUM(F2:F59)</f>
        <v>213919.84999999998</v>
      </c>
      <c r="G60" s="14"/>
      <c r="H60" s="71">
        <f>SUM(H2:H59)</f>
        <v>8100</v>
      </c>
      <c r="I60" s="79"/>
      <c r="J60" s="18"/>
      <c r="K60" s="18">
        <f>SUM(K2:K59)</f>
        <v>113624.83</v>
      </c>
      <c r="L60" s="14"/>
      <c r="M60" s="18">
        <f>SUM(M2:M59)</f>
        <v>1053.25</v>
      </c>
      <c r="O60" s="81">
        <v>1.04</v>
      </c>
      <c r="P60" s="81">
        <f t="shared" si="3"/>
        <v>15.048800000000002</v>
      </c>
    </row>
    <row r="61" spans="1:16" ht="15.75" thickBot="1" x14ac:dyDescent="0.3">
      <c r="A61" s="348" t="s">
        <v>195</v>
      </c>
      <c r="B61" s="492"/>
      <c r="C61" s="350">
        <f>SumByColor($A$61, C2:C59)</f>
        <v>8400</v>
      </c>
      <c r="D61" s="350"/>
      <c r="E61" s="350"/>
      <c r="F61" s="351">
        <f>SumByColor($A$61, F2:F59)</f>
        <v>113944</v>
      </c>
      <c r="G61" s="350"/>
      <c r="H61" s="350">
        <f>SumByColor($A$61, H2:H59)</f>
        <v>8100</v>
      </c>
      <c r="I61" s="350"/>
      <c r="J61" s="351"/>
      <c r="K61" s="351">
        <f>SumByColor($A$61, K2:K59)</f>
        <v>113627</v>
      </c>
      <c r="L61" s="350"/>
      <c r="M61" s="351">
        <f>SumByColor($A$61, M2:M59)</f>
        <v>1053</v>
      </c>
      <c r="O61" s="81">
        <v>1.03</v>
      </c>
      <c r="P61" s="81">
        <f t="shared" si="3"/>
        <v>14.904100000000001</v>
      </c>
    </row>
    <row r="62" spans="1:16" x14ac:dyDescent="0.25">
      <c r="O62" s="81">
        <v>1.02</v>
      </c>
      <c r="P62" s="81">
        <f t="shared" si="3"/>
        <v>14.759400000000001</v>
      </c>
    </row>
    <row r="63" spans="1:16" x14ac:dyDescent="0.25">
      <c r="O63" s="81">
        <v>1.01</v>
      </c>
      <c r="P63" s="81">
        <f t="shared" si="3"/>
        <v>14.614700000000001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14.47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14.3253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14.1806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14.0359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13.8912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13.746499999999999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13.601799999999999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13.457100000000001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13.312400000000002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13.167700000000002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13.023000000000001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12.878300000000001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12.733600000000001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12.588900000000001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12.4442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12.2995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1" si="73">C116*(E116-D116)</f>
        <v>-15103.999999999996</v>
      </c>
      <c r="G116" s="39">
        <f t="shared" ref="G116:G121" si="74">D116*C116</f>
        <v>102336</v>
      </c>
      <c r="H116" s="227">
        <f t="shared" ref="H116:H121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B122" s="153"/>
      <c r="C122" s="10"/>
      <c r="D122" s="238"/>
      <c r="E122" s="39"/>
      <c r="F122" s="39"/>
      <c r="G122" s="39"/>
      <c r="H122" s="227"/>
      <c r="I122" s="39"/>
      <c r="J122" s="39"/>
      <c r="K122" s="39"/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49" priority="109">
      <formula>F143&gt;0</formula>
    </cfRule>
    <cfRule type="expression" dxfId="1248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47" priority="102">
      <formula>F136&gt;0</formula>
    </cfRule>
    <cfRule type="expression" dxfId="1246" priority="103">
      <formula>F136&lt;0</formula>
    </cfRule>
  </conditionalFormatting>
  <conditionalFormatting sqref="H136:H142">
    <cfRule type="expression" dxfId="1245" priority="98">
      <formula>H136&gt;0</formula>
    </cfRule>
    <cfRule type="expression" dxfId="1244" priority="99">
      <formula>H136&lt;0</formula>
    </cfRule>
  </conditionalFormatting>
  <conditionalFormatting sqref="Q8">
    <cfRule type="expression" dxfId="1243" priority="84">
      <formula>Q8&gt;0</formula>
    </cfRule>
    <cfRule type="expression" dxfId="1242" priority="85">
      <formula>Q8&lt;0</formula>
    </cfRule>
  </conditionalFormatting>
  <conditionalFormatting sqref="Q7">
    <cfRule type="expression" dxfId="1241" priority="86">
      <formula>Q7&gt;0</formula>
    </cfRule>
    <cfRule type="expression" dxfId="1240" priority="87">
      <formula>Q7&lt;0</formula>
    </cfRule>
  </conditionalFormatting>
  <conditionalFormatting sqref="F244:F250">
    <cfRule type="expression" dxfId="1239" priority="58">
      <formula>F244&gt;0</formula>
    </cfRule>
    <cfRule type="expression" dxfId="1238" priority="59">
      <formula>F244&lt;0</formula>
    </cfRule>
  </conditionalFormatting>
  <conditionalFormatting sqref="F169:F187 H169:H187">
    <cfRule type="expression" dxfId="1237" priority="80">
      <formula>F169&gt;0</formula>
    </cfRule>
    <cfRule type="expression" dxfId="1236" priority="81">
      <formula>F169&lt;0</formula>
    </cfRule>
  </conditionalFormatting>
  <conditionalFormatting sqref="F162:F168">
    <cfRule type="expression" dxfId="1235" priority="78">
      <formula>F162&gt;0</formula>
    </cfRule>
    <cfRule type="expression" dxfId="1234" priority="79">
      <formula>F162&lt;0</formula>
    </cfRule>
  </conditionalFormatting>
  <conditionalFormatting sqref="H162:H168">
    <cfRule type="expression" dxfId="1233" priority="76">
      <formula>H162&gt;0</formula>
    </cfRule>
    <cfRule type="expression" dxfId="1232" priority="77">
      <formula>H162&lt;0</formula>
    </cfRule>
  </conditionalFormatting>
  <conditionalFormatting sqref="F195:F213 H195:H213">
    <cfRule type="expression" dxfId="1231" priority="74">
      <formula>F195&gt;0</formula>
    </cfRule>
    <cfRule type="expression" dxfId="1230" priority="75">
      <formula>F195&lt;0</formula>
    </cfRule>
  </conditionalFormatting>
  <conditionalFormatting sqref="F188:F194">
    <cfRule type="expression" dxfId="1229" priority="72">
      <formula>F188&gt;0</formula>
    </cfRule>
    <cfRule type="expression" dxfId="1228" priority="73">
      <formula>F188&lt;0</formula>
    </cfRule>
  </conditionalFormatting>
  <conditionalFormatting sqref="H188:H194">
    <cfRule type="expression" dxfId="1227" priority="70">
      <formula>H188&gt;0</formula>
    </cfRule>
    <cfRule type="expression" dxfId="1226" priority="71">
      <formula>H188&lt;0</formula>
    </cfRule>
  </conditionalFormatting>
  <conditionalFormatting sqref="F221:F238 H221:H238">
    <cfRule type="expression" dxfId="1225" priority="68">
      <formula>F221&gt;0</formula>
    </cfRule>
    <cfRule type="expression" dxfId="1224" priority="69">
      <formula>F221&lt;0</formula>
    </cfRule>
  </conditionalFormatting>
  <conditionalFormatting sqref="F214:F220">
    <cfRule type="expression" dxfId="1223" priority="66">
      <formula>F214&gt;0</formula>
    </cfRule>
    <cfRule type="expression" dxfId="1222" priority="67">
      <formula>F214&lt;0</formula>
    </cfRule>
  </conditionalFormatting>
  <conditionalFormatting sqref="H214:H220">
    <cfRule type="expression" dxfId="1221" priority="64">
      <formula>H214&gt;0</formula>
    </cfRule>
    <cfRule type="expression" dxfId="1220" priority="65">
      <formula>H214&lt;0</formula>
    </cfRule>
  </conditionalFormatting>
  <conditionalFormatting sqref="F239:F243 H239:H243">
    <cfRule type="expression" dxfId="1219" priority="62">
      <formula>F239&gt;0</formula>
    </cfRule>
    <cfRule type="expression" dxfId="1218" priority="63">
      <formula>F239&lt;0</formula>
    </cfRule>
  </conditionalFormatting>
  <conditionalFormatting sqref="F251:F266 H251:H266">
    <cfRule type="expression" dxfId="1217" priority="60">
      <formula>F251&gt;0</formula>
    </cfRule>
    <cfRule type="expression" dxfId="1216" priority="61">
      <formula>F251&lt;0</formula>
    </cfRule>
  </conditionalFormatting>
  <conditionalFormatting sqref="H244:H250">
    <cfRule type="expression" dxfId="1215" priority="56">
      <formula>H244&gt;0</formula>
    </cfRule>
    <cfRule type="expression" dxfId="1214" priority="57">
      <formula>H244&lt;0</formula>
    </cfRule>
  </conditionalFormatting>
  <conditionalFormatting sqref="F267 H267">
    <cfRule type="expression" dxfId="1213" priority="54">
      <formula>F267&gt;0</formula>
    </cfRule>
    <cfRule type="expression" dxfId="1212" priority="55">
      <formula>F267&lt;0</formula>
    </cfRule>
  </conditionalFormatting>
  <conditionalFormatting sqref="F268:F272 H268:H272">
    <cfRule type="expression" dxfId="1211" priority="52">
      <formula>F268&gt;0</formula>
    </cfRule>
    <cfRule type="expression" dxfId="1210" priority="53">
      <formula>F268&lt;0</formula>
    </cfRule>
  </conditionalFormatting>
  <conditionalFormatting sqref="F280:F295 H280:H295">
    <cfRule type="expression" dxfId="1209" priority="50">
      <formula>F280&gt;0</formula>
    </cfRule>
    <cfRule type="expression" dxfId="1208" priority="51">
      <formula>F280&lt;0</formula>
    </cfRule>
  </conditionalFormatting>
  <conditionalFormatting sqref="F273:F279">
    <cfRule type="expression" dxfId="1207" priority="48">
      <formula>F273&gt;0</formula>
    </cfRule>
    <cfRule type="expression" dxfId="1206" priority="49">
      <formula>F273&lt;0</formula>
    </cfRule>
  </conditionalFormatting>
  <conditionalFormatting sqref="H273:H279">
    <cfRule type="expression" dxfId="1205" priority="46">
      <formula>H273&gt;0</formula>
    </cfRule>
    <cfRule type="expression" dxfId="1204" priority="47">
      <formula>H273&lt;0</formula>
    </cfRule>
  </conditionalFormatting>
  <conditionalFormatting sqref="F297:F302 H297:H302">
    <cfRule type="expression" dxfId="1203" priority="44">
      <formula>F297&gt;0</formula>
    </cfRule>
    <cfRule type="expression" dxfId="1202" priority="45">
      <formula>F297&lt;0</formula>
    </cfRule>
  </conditionalFormatting>
  <conditionalFormatting sqref="F303 H303">
    <cfRule type="expression" dxfId="1201" priority="42">
      <formula>F303&gt;0</formula>
    </cfRule>
    <cfRule type="expression" dxfId="1200" priority="43">
      <formula>F303&lt;0</formula>
    </cfRule>
  </conditionalFormatting>
  <conditionalFormatting sqref="F304:F308 H304:H308">
    <cfRule type="expression" dxfId="1199" priority="40">
      <formula>F304&gt;0</formula>
    </cfRule>
    <cfRule type="expression" dxfId="1198" priority="41">
      <formula>F304&lt;0</formula>
    </cfRule>
  </conditionalFormatting>
  <conditionalFormatting sqref="F316:F331 H316:H331">
    <cfRule type="expression" dxfId="1197" priority="38">
      <formula>F316&gt;0</formula>
    </cfRule>
    <cfRule type="expression" dxfId="1196" priority="39">
      <formula>F316&lt;0</formula>
    </cfRule>
  </conditionalFormatting>
  <conditionalFormatting sqref="F309:F315">
    <cfRule type="expression" dxfId="1195" priority="36">
      <formula>F309&gt;0</formula>
    </cfRule>
    <cfRule type="expression" dxfId="1194" priority="37">
      <formula>F309&lt;0</formula>
    </cfRule>
  </conditionalFormatting>
  <conditionalFormatting sqref="H309:H315">
    <cfRule type="expression" dxfId="1193" priority="34">
      <formula>H309&gt;0</formula>
    </cfRule>
    <cfRule type="expression" dxfId="1192" priority="35">
      <formula>H309&lt;0</formula>
    </cfRule>
  </conditionalFormatting>
  <conditionalFormatting sqref="F332:F337 H332:H337">
    <cfRule type="expression" dxfId="1191" priority="32">
      <formula>F332&gt;0</formula>
    </cfRule>
    <cfRule type="expression" dxfId="1190" priority="33">
      <formula>F332&lt;0</formula>
    </cfRule>
  </conditionalFormatting>
  <conditionalFormatting sqref="F338 H338">
    <cfRule type="expression" dxfId="1189" priority="30">
      <formula>F338&gt;0</formula>
    </cfRule>
    <cfRule type="expression" dxfId="1188" priority="31">
      <formula>F338&lt;0</formula>
    </cfRule>
  </conditionalFormatting>
  <conditionalFormatting sqref="F339:F343 H339:H343">
    <cfRule type="expression" dxfId="1187" priority="28">
      <formula>F339&gt;0</formula>
    </cfRule>
    <cfRule type="expression" dxfId="1186" priority="29">
      <formula>F339&lt;0</formula>
    </cfRule>
  </conditionalFormatting>
  <conditionalFormatting sqref="F351:F366 H351:H366">
    <cfRule type="expression" dxfId="1185" priority="26">
      <formula>F351&gt;0</formula>
    </cfRule>
    <cfRule type="expression" dxfId="1184" priority="27">
      <formula>F351&lt;0</formula>
    </cfRule>
  </conditionalFormatting>
  <conditionalFormatting sqref="F344:F350">
    <cfRule type="expression" dxfId="1183" priority="24">
      <formula>F344&gt;0</formula>
    </cfRule>
    <cfRule type="expression" dxfId="1182" priority="25">
      <formula>F344&lt;0</formula>
    </cfRule>
  </conditionalFormatting>
  <conditionalFormatting sqref="H344:H350">
    <cfRule type="expression" dxfId="1181" priority="22">
      <formula>H344&gt;0</formula>
    </cfRule>
    <cfRule type="expression" dxfId="1180" priority="23">
      <formula>H344&lt;0</formula>
    </cfRule>
  </conditionalFormatting>
  <conditionalFormatting sqref="M395">
    <cfRule type="expression" dxfId="1179" priority="20">
      <formula>M395&gt;0</formula>
    </cfRule>
    <cfRule type="expression" dxfId="1178" priority="21">
      <formula>M395&lt;0</formula>
    </cfRule>
  </conditionalFormatting>
  <conditionalFormatting sqref="F83:F131 H83:H131">
    <cfRule type="expression" dxfId="1177" priority="18">
      <formula>F83&gt;0</formula>
    </cfRule>
    <cfRule type="expression" dxfId="1176" priority="19">
      <formula>F83&lt;0</formula>
    </cfRule>
  </conditionalFormatting>
  <conditionalFormatting sqref="F71:F82">
    <cfRule type="expression" dxfId="1175" priority="16">
      <formula>F71&gt;0</formula>
    </cfRule>
    <cfRule type="expression" dxfId="1174" priority="17">
      <formula>F71&lt;0</formula>
    </cfRule>
  </conditionalFormatting>
  <conditionalFormatting sqref="H71:H82">
    <cfRule type="expression" dxfId="1173" priority="14">
      <formula>H71&gt;0</formula>
    </cfRule>
    <cfRule type="expression" dxfId="1172" priority="15">
      <formula>H71&lt;0</formula>
    </cfRule>
  </conditionalFormatting>
  <conditionalFormatting sqref="F65:F70 H65:H70">
    <cfRule type="expression" dxfId="1171" priority="12">
      <formula>F65&gt;0</formula>
    </cfRule>
    <cfRule type="expression" dxfId="1170" priority="13">
      <formula>F65&lt;0</formula>
    </cfRule>
  </conditionalFormatting>
  <conditionalFormatting sqref="J67:K67">
    <cfRule type="expression" dxfId="1169" priority="10">
      <formula>J67&gt;0</formula>
    </cfRule>
    <cfRule type="expression" dxfId="1168" priority="11">
      <formula>J67&lt;0</formula>
    </cfRule>
  </conditionalFormatting>
  <conditionalFormatting sqref="J68:K74 K73:K131">
    <cfRule type="expression" dxfId="1167" priority="8">
      <formula>J68&gt;0</formula>
    </cfRule>
    <cfRule type="expression" dxfId="1166" priority="9">
      <formula>J68&lt;0</formula>
    </cfRule>
  </conditionalFormatting>
  <conditionalFormatting sqref="L67:L131">
    <cfRule type="expression" dxfId="1165" priority="4">
      <formula>L67&gt;0</formula>
    </cfRule>
    <cfRule type="expression" dxfId="1164" priority="5">
      <formula>L67&lt;0</formula>
    </cfRule>
  </conditionalFormatting>
  <conditionalFormatting sqref="Q10">
    <cfRule type="expression" dxfId="1163" priority="2">
      <formula>Q10&gt;0</formula>
    </cfRule>
    <cfRule type="expression" dxfId="116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7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1800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30.171594444444445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23.2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41760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O6" s="11" t="s">
        <v>64</v>
      </c>
      <c r="Q6" s="2">
        <f>Q3*Q2</f>
        <v>54308.87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-10800.900000000009</v>
      </c>
      <c r="R7">
        <v>1800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-12548.870000000003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-0.23106483342407974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1900</v>
      </c>
      <c r="I28" s="18"/>
      <c r="J28" s="18"/>
      <c r="K28" s="18">
        <f>SUM(K2:K27)</f>
        <v>44833.97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1900</v>
      </c>
      <c r="D29" s="350"/>
      <c r="E29" s="350"/>
      <c r="F29" s="351">
        <f>SumByColor($A$29,F2:F27)</f>
        <v>43955</v>
      </c>
      <c r="G29" s="350"/>
      <c r="H29" s="350">
        <f>SumByColor($A$29,H2:H27)</f>
        <v>1900</v>
      </c>
      <c r="I29" s="350"/>
      <c r="J29" s="350"/>
      <c r="K29" s="351">
        <f>SumByColor($A$29,K2:K27)</f>
        <v>44835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25.52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25.288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25.056000000000001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24.824000000000002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24.591999999999999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24.36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24.128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23.896000000000001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23.663999999999998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23.431999999999999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23.2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22.968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22.736000000000001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22.503999999999998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22.271999999999998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22.04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21.808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21.576000000000001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21.344000000000001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21.111999999999998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20.88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1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2">C84*(E84-D84)</f>
        <v>-33.800000000000097</v>
      </c>
      <c r="G84" s="373">
        <f t="shared" ref="G84:G97" si="73">D84*C84</f>
        <v>3591.7999999999997</v>
      </c>
      <c r="H84" s="374">
        <f t="shared" ref="H84:H97" si="74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2"/>
        <v>85.200000000000387</v>
      </c>
      <c r="G85" s="373">
        <f t="shared" si="73"/>
        <v>3591.7999999999997</v>
      </c>
      <c r="H85" s="374">
        <f t="shared" si="74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2"/>
        <v>-136.80000000000021</v>
      </c>
      <c r="G86" s="373">
        <f t="shared" si="73"/>
        <v>3591.7999999999997</v>
      </c>
      <c r="H86" s="374">
        <f t="shared" si="74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2"/>
        <v>-147.56000000000029</v>
      </c>
      <c r="G87" s="373">
        <f t="shared" si="73"/>
        <v>4959.3599999999997</v>
      </c>
      <c r="H87" s="374">
        <f t="shared" si="74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2"/>
        <v>-49.199999999999591</v>
      </c>
      <c r="G88" s="373">
        <f t="shared" si="73"/>
        <v>8408.4</v>
      </c>
      <c r="H88" s="374">
        <f t="shared" si="74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2"/>
        <v>109.60000000000036</v>
      </c>
      <c r="G89" s="373">
        <f t="shared" si="73"/>
        <v>6994.4000000000005</v>
      </c>
      <c r="H89" s="374">
        <f t="shared" si="74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2"/>
        <v>-6.4000000000007162</v>
      </c>
      <c r="G90" s="373">
        <f t="shared" si="73"/>
        <v>6994.4000000000005</v>
      </c>
      <c r="H90" s="374">
        <f t="shared" si="74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2"/>
        <v>166.71999999999912</v>
      </c>
      <c r="G91" s="373">
        <f t="shared" si="73"/>
        <v>5554.880000000001</v>
      </c>
      <c r="H91" s="374">
        <f t="shared" si="74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2"/>
        <v>218.88000000000034</v>
      </c>
      <c r="G92" s="373">
        <f t="shared" si="73"/>
        <v>5544.32</v>
      </c>
      <c r="H92" s="374">
        <f t="shared" si="74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2"/>
        <v>298.88000000000034</v>
      </c>
      <c r="G93" s="373">
        <f t="shared" si="73"/>
        <v>5544.32</v>
      </c>
      <c r="H93" s="374">
        <f t="shared" si="74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2"/>
        <v>363.18000000000006</v>
      </c>
      <c r="G94" s="373">
        <f t="shared" si="73"/>
        <v>1845.42</v>
      </c>
      <c r="H94" s="374">
        <f t="shared" si="74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2"/>
        <v>329.12000000000035</v>
      </c>
      <c r="G95" s="373">
        <f t="shared" si="73"/>
        <v>5384.48</v>
      </c>
      <c r="H95" s="374">
        <f t="shared" si="74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2"/>
        <v>169.60000000000036</v>
      </c>
      <c r="G96" s="373">
        <f t="shared" si="73"/>
        <v>5384</v>
      </c>
      <c r="H96" s="374">
        <f t="shared" si="74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2"/>
        <v>474.7199999999998</v>
      </c>
      <c r="G97" s="373">
        <f t="shared" si="73"/>
        <v>5384.48</v>
      </c>
      <c r="H97" s="374">
        <f t="shared" si="74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5">C98*(E98-D98)</f>
        <v>588.31999999999994</v>
      </c>
      <c r="G98" s="373">
        <f t="shared" ref="G98:G111" si="76">D98*C98</f>
        <v>5384.48</v>
      </c>
      <c r="H98" s="374">
        <f t="shared" ref="H98:H140" si="77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5"/>
        <v>673.12000000000012</v>
      </c>
      <c r="G99" s="373">
        <f t="shared" si="76"/>
        <v>5384.48</v>
      </c>
      <c r="H99" s="374">
        <f t="shared" si="77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5"/>
        <v>597.9200000000003</v>
      </c>
      <c r="G100" s="373">
        <f t="shared" si="76"/>
        <v>5384.48</v>
      </c>
      <c r="H100" s="374">
        <f t="shared" si="77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5"/>
        <v>489.12000000000035</v>
      </c>
      <c r="G101" s="373">
        <f t="shared" si="76"/>
        <v>5384.48</v>
      </c>
      <c r="H101" s="374">
        <f t="shared" si="77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5"/>
        <v>409.12000000000035</v>
      </c>
      <c r="G102" s="373">
        <f t="shared" si="76"/>
        <v>5384.48</v>
      </c>
      <c r="H102" s="374">
        <f t="shared" si="77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5"/>
        <v>439.52</v>
      </c>
      <c r="G103" s="373">
        <f t="shared" si="76"/>
        <v>5384.48</v>
      </c>
      <c r="H103" s="374">
        <f t="shared" si="77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5"/>
        <v>369.12000000000035</v>
      </c>
      <c r="G104" s="373">
        <f t="shared" si="76"/>
        <v>5384.48</v>
      </c>
      <c r="H104" s="374">
        <f t="shared" si="77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5"/>
        <v>341.92000000000007</v>
      </c>
      <c r="G105" s="373">
        <f t="shared" si="76"/>
        <v>5384.48</v>
      </c>
      <c r="H105" s="374">
        <f t="shared" si="77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5"/>
        <v>442.72000000000048</v>
      </c>
      <c r="G106" s="373">
        <f t="shared" si="76"/>
        <v>5384.48</v>
      </c>
      <c r="H106" s="374">
        <f t="shared" si="77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5"/>
        <v>90.619999999999621</v>
      </c>
      <c r="G107" s="373">
        <f t="shared" si="76"/>
        <v>7821.38</v>
      </c>
      <c r="H107" s="374">
        <f t="shared" si="77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5"/>
        <v>51.480000000000103</v>
      </c>
      <c r="G108" s="373">
        <f t="shared" si="76"/>
        <v>8837.92</v>
      </c>
      <c r="H108" s="374">
        <f t="shared" si="77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5"/>
        <v>-376.80000000000007</v>
      </c>
      <c r="G109" s="373">
        <f t="shared" si="76"/>
        <v>10159.799999999999</v>
      </c>
      <c r="H109" s="374">
        <f t="shared" si="77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5"/>
        <v>-388.00000000000239</v>
      </c>
      <c r="G110" s="373">
        <f t="shared" si="76"/>
        <v>13408.000000000002</v>
      </c>
      <c r="H110" s="374">
        <f t="shared" si="77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5"/>
        <v>-262.9400000000004</v>
      </c>
      <c r="G111" s="373">
        <f t="shared" si="76"/>
        <v>13354.939999999999</v>
      </c>
      <c r="H111" s="374">
        <f t="shared" si="77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5"/>
        <v>-514.93999999999858</v>
      </c>
      <c r="G112" s="373">
        <f t="shared" ref="G112:G117" si="78">D112*C112</f>
        <v>13354.939999999999</v>
      </c>
      <c r="H112" s="374">
        <f t="shared" si="77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5"/>
        <v>-582.93999999999892</v>
      </c>
      <c r="G113" s="373">
        <f t="shared" si="78"/>
        <v>16522.939999999999</v>
      </c>
      <c r="H113" s="374">
        <f t="shared" si="77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5"/>
        <v>-292.93999999999801</v>
      </c>
      <c r="G114" s="373">
        <f t="shared" si="78"/>
        <v>16522.939999999999</v>
      </c>
      <c r="H114" s="374">
        <f t="shared" si="77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5"/>
        <v>-217.93999999999869</v>
      </c>
      <c r="G115" s="373">
        <f t="shared" si="78"/>
        <v>16522.939999999999</v>
      </c>
      <c r="H115" s="374">
        <f t="shared" si="77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5"/>
        <v>-92.93999999999869</v>
      </c>
      <c r="G116" s="373">
        <f t="shared" si="78"/>
        <v>16522.939999999999</v>
      </c>
      <c r="H116" s="374">
        <f t="shared" si="77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5"/>
        <v>-397.93999999999841</v>
      </c>
      <c r="G117" s="373">
        <f t="shared" si="78"/>
        <v>16522.939999999999</v>
      </c>
      <c r="H117" s="374">
        <f t="shared" si="77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5"/>
        <v>-27.939999999997411</v>
      </c>
      <c r="G118" s="373">
        <f t="shared" ref="G118:G140" si="79">D118*C118</f>
        <v>16522.939999999999</v>
      </c>
      <c r="H118" s="374">
        <f t="shared" si="77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5"/>
        <v>-142.9399999999994</v>
      </c>
      <c r="G119" s="373">
        <f t="shared" si="79"/>
        <v>16522.939999999999</v>
      </c>
      <c r="H119" s="374">
        <f t="shared" si="77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5"/>
        <v>-357.93999999999926</v>
      </c>
      <c r="G120" s="373">
        <f t="shared" si="79"/>
        <v>16522.939999999999</v>
      </c>
      <c r="H120" s="374">
        <f t="shared" si="77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5"/>
        <v>-442.94000000000011</v>
      </c>
      <c r="G121" s="373">
        <f t="shared" si="79"/>
        <v>16522.939999999999</v>
      </c>
      <c r="H121" s="374">
        <f t="shared" si="77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5"/>
        <v>-542.93999999999801</v>
      </c>
      <c r="G122" s="373">
        <f t="shared" si="79"/>
        <v>16522.939999999999</v>
      </c>
      <c r="H122" s="374">
        <f t="shared" si="77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5"/>
        <v>-224.94000000000014</v>
      </c>
      <c r="G123" s="373">
        <f t="shared" si="79"/>
        <v>16474.939999999999</v>
      </c>
      <c r="H123" s="374">
        <f t="shared" si="77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5"/>
        <v>-139.93999999999929</v>
      </c>
      <c r="G124" s="373">
        <f t="shared" si="79"/>
        <v>16474.939999999999</v>
      </c>
      <c r="H124" s="374">
        <f t="shared" si="77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5"/>
        <v>-847.93799999999919</v>
      </c>
      <c r="G125" s="373">
        <f t="shared" si="79"/>
        <v>19639.937999999998</v>
      </c>
      <c r="H125" s="374">
        <f t="shared" si="77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5"/>
        <v>-833.93799999999771</v>
      </c>
      <c r="G126" s="373">
        <f t="shared" si="79"/>
        <v>22757.937999999998</v>
      </c>
      <c r="H126" s="374">
        <f t="shared" si="77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5"/>
        <v>-840.93799999999885</v>
      </c>
      <c r="G127" s="373">
        <f t="shared" si="79"/>
        <v>22757.937999999998</v>
      </c>
      <c r="H127" s="374">
        <f t="shared" si="77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5"/>
        <v>-700.9379999999968</v>
      </c>
      <c r="G128" s="373">
        <f t="shared" si="79"/>
        <v>22757.937999999998</v>
      </c>
      <c r="H128" s="374">
        <f t="shared" si="77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5"/>
        <v>-1125.9439999999984</v>
      </c>
      <c r="G129" s="373">
        <f t="shared" si="79"/>
        <v>25837.944</v>
      </c>
      <c r="H129" s="374">
        <f t="shared" si="77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5"/>
        <v>-1205.9439999999995</v>
      </c>
      <c r="G130" s="373">
        <f t="shared" si="79"/>
        <v>25837.944</v>
      </c>
      <c r="H130" s="374">
        <f t="shared" si="77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5"/>
        <v>-965.94399999999894</v>
      </c>
      <c r="G131" s="373">
        <f t="shared" si="79"/>
        <v>25837.944</v>
      </c>
      <c r="H131" s="374">
        <f t="shared" si="77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5"/>
        <v>-1477.9439999999995</v>
      </c>
      <c r="G132" s="373">
        <f t="shared" si="79"/>
        <v>25837.944</v>
      </c>
      <c r="H132" s="374">
        <f t="shared" si="77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5"/>
        <v>-1773.936000000002</v>
      </c>
      <c r="G133" s="373">
        <f t="shared" si="79"/>
        <v>28845.936000000002</v>
      </c>
      <c r="H133" s="374">
        <f t="shared" si="77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5"/>
        <v>-1935.9360000000017</v>
      </c>
      <c r="G134" s="373">
        <f t="shared" si="79"/>
        <v>28845.936000000002</v>
      </c>
      <c r="H134" s="374">
        <f t="shared" si="77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5"/>
        <v>-1989.9360000000006</v>
      </c>
      <c r="G135" s="373">
        <f t="shared" si="79"/>
        <v>28845.936000000002</v>
      </c>
      <c r="H135" s="374">
        <f t="shared" si="77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5"/>
        <v>-2133.9360000000006</v>
      </c>
      <c r="G136" s="373">
        <f t="shared" si="79"/>
        <v>28845.936000000002</v>
      </c>
      <c r="H136" s="374">
        <f t="shared" si="77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5"/>
        <v>-2505.9399999999991</v>
      </c>
      <c r="G137" s="373">
        <f t="shared" si="79"/>
        <v>31785.94</v>
      </c>
      <c r="H137" s="374">
        <f t="shared" si="77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5"/>
        <v>-2945.94</v>
      </c>
      <c r="G138" s="373">
        <f t="shared" si="79"/>
        <v>31785.94</v>
      </c>
      <c r="H138" s="374">
        <f t="shared" si="77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5"/>
        <v>-2415.9399999999991</v>
      </c>
      <c r="G139" s="373">
        <f t="shared" si="79"/>
        <v>31785.94</v>
      </c>
      <c r="H139" s="374">
        <f t="shared" si="77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5"/>
        <v>-2785.94</v>
      </c>
      <c r="G140" s="373">
        <f t="shared" si="79"/>
        <v>31785.94</v>
      </c>
      <c r="H140" s="374">
        <f t="shared" si="77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0">C141*(E141-D141)</f>
        <v>-1145.9399999999996</v>
      </c>
      <c r="G141" s="373">
        <f t="shared" ref="G141:G146" si="81">D141*C141</f>
        <v>31785.94</v>
      </c>
      <c r="H141" s="374">
        <f t="shared" ref="H141:H146" si="82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0"/>
        <v>-520.01099999999701</v>
      </c>
      <c r="G142" s="373">
        <f t="shared" si="81"/>
        <v>28654.010999999999</v>
      </c>
      <c r="H142" s="374">
        <f t="shared" si="82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0"/>
        <v>-783.99999999999886</v>
      </c>
      <c r="G143" s="373">
        <f t="shared" si="81"/>
        <v>31764</v>
      </c>
      <c r="H143" s="374">
        <f t="shared" si="82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0"/>
        <v>350.64000000000027</v>
      </c>
      <c r="G144" s="373">
        <f t="shared" si="81"/>
        <v>15759.359999999999</v>
      </c>
      <c r="H144" s="374">
        <f t="shared" si="82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0"/>
        <v>-398.86400000000037</v>
      </c>
      <c r="G145" s="373">
        <f t="shared" si="81"/>
        <v>25214.864000000001</v>
      </c>
      <c r="H145" s="374">
        <f t="shared" si="82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0"/>
        <v>1280.8600000000013</v>
      </c>
      <c r="G146" s="373">
        <f t="shared" si="81"/>
        <v>12271.14</v>
      </c>
      <c r="H146" s="374">
        <f t="shared" si="82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3">C147*(E147-D147)</f>
        <v>648.8599999999991</v>
      </c>
      <c r="G147" s="373">
        <f t="shared" ref="G147:G153" si="84">D147*C147</f>
        <v>12271.14</v>
      </c>
      <c r="H147" s="374">
        <f t="shared" ref="H147:H153" si="85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3"/>
        <v>1108.8599999999985</v>
      </c>
      <c r="G148" s="373">
        <f t="shared" si="84"/>
        <v>12211.14</v>
      </c>
      <c r="H148" s="374">
        <f t="shared" si="85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3"/>
        <v>1467.7889999999991</v>
      </c>
      <c r="G149" s="373">
        <f t="shared" si="84"/>
        <v>8789.2109999999993</v>
      </c>
      <c r="H149" s="374">
        <f t="shared" si="85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3"/>
        <v>1645.7100000000005</v>
      </c>
      <c r="G150" s="373">
        <f t="shared" si="84"/>
        <v>5310.29</v>
      </c>
      <c r="H150" s="374">
        <f t="shared" si="85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3"/>
        <v>1537.7099999999996</v>
      </c>
      <c r="G151" s="373">
        <f t="shared" si="84"/>
        <v>8728.2900000000009</v>
      </c>
      <c r="H151" s="374">
        <f t="shared" si="85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3"/>
        <v>1754.0499999999997</v>
      </c>
      <c r="G152" s="373">
        <f t="shared" si="84"/>
        <v>1717.95</v>
      </c>
      <c r="H152" s="374">
        <f t="shared" si="85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3"/>
        <v>1742.0399999999997</v>
      </c>
      <c r="G153" s="373">
        <f t="shared" si="84"/>
        <v>8673.9599999999991</v>
      </c>
      <c r="H153" s="374">
        <f t="shared" si="85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6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6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6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7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6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7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6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7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6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7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6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7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6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7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6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7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6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7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6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7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6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7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6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7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6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7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6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7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6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7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6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7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6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7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6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6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6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1" priority="63">
      <formula>F88&gt;0</formula>
    </cfRule>
    <cfRule type="expression" dxfId="1160" priority="64">
      <formula>F88&lt;0</formula>
    </cfRule>
  </conditionalFormatting>
  <conditionalFormatting sqref="F93:F106 F109:F153 F156:F157">
    <cfRule type="expression" dxfId="1159" priority="59">
      <formula>F93&gt;0</formula>
    </cfRule>
    <cfRule type="expression" dxfId="1158" priority="60">
      <formula>F93&lt;0</formula>
    </cfRule>
  </conditionalFormatting>
  <conditionalFormatting sqref="F93:F106 F109:F153 F156:F157">
    <cfRule type="expression" dxfId="1157" priority="61">
      <formula>F93&gt;0</formula>
    </cfRule>
    <cfRule type="expression" dxfId="1156" priority="62">
      <formula>F93&lt;0</formula>
    </cfRule>
  </conditionalFormatting>
  <conditionalFormatting sqref="H88:H106 H109:H153 H156:H157">
    <cfRule type="expression" dxfId="1155" priority="57">
      <formula>H88&gt;0</formula>
    </cfRule>
    <cfRule type="expression" dxfId="1154" priority="58">
      <formula>H88&lt;0</formula>
    </cfRule>
  </conditionalFormatting>
  <conditionalFormatting sqref="F84:F87">
    <cfRule type="expression" dxfId="1153" priority="51">
      <formula>F84&gt;0</formula>
    </cfRule>
    <cfRule type="expression" dxfId="1152" priority="52">
      <formula>F84&lt;0</formula>
    </cfRule>
  </conditionalFormatting>
  <conditionalFormatting sqref="H84:H87">
    <cfRule type="expression" dxfId="1151" priority="49">
      <formula>H84&gt;0</formula>
    </cfRule>
    <cfRule type="expression" dxfId="1150" priority="50">
      <formula>H84&lt;0</formula>
    </cfRule>
  </conditionalFormatting>
  <conditionalFormatting sqref="Q8">
    <cfRule type="expression" dxfId="1149" priority="45">
      <formula>Q8&gt;0</formula>
    </cfRule>
    <cfRule type="expression" dxfId="1148" priority="46">
      <formula>Q8&lt;0</formula>
    </cfRule>
  </conditionalFormatting>
  <conditionalFormatting sqref="Q7">
    <cfRule type="expression" dxfId="1147" priority="47">
      <formula>Q7&gt;0</formula>
    </cfRule>
    <cfRule type="expression" dxfId="1146" priority="48">
      <formula>Q7&lt;0</formula>
    </cfRule>
  </conditionalFormatting>
  <conditionalFormatting sqref="F107">
    <cfRule type="expression" dxfId="1145" priority="41">
      <formula>F107&gt;0</formula>
    </cfRule>
    <cfRule type="expression" dxfId="1144" priority="42">
      <formula>F107&lt;0</formula>
    </cfRule>
  </conditionalFormatting>
  <conditionalFormatting sqref="F107">
    <cfRule type="expression" dxfId="1143" priority="43">
      <formula>F107&gt;0</formula>
    </cfRule>
    <cfRule type="expression" dxfId="1142" priority="44">
      <formula>F107&lt;0</formula>
    </cfRule>
  </conditionalFormatting>
  <conditionalFormatting sqref="H107">
    <cfRule type="expression" dxfId="1141" priority="39">
      <formula>H107&gt;0</formula>
    </cfRule>
    <cfRule type="expression" dxfId="1140" priority="40">
      <formula>H107&lt;0</formula>
    </cfRule>
  </conditionalFormatting>
  <conditionalFormatting sqref="F108">
    <cfRule type="expression" dxfId="1139" priority="35">
      <formula>F108&gt;0</formula>
    </cfRule>
    <cfRule type="expression" dxfId="1138" priority="36">
      <formula>F108&lt;0</formula>
    </cfRule>
  </conditionalFormatting>
  <conditionalFormatting sqref="F108">
    <cfRule type="expression" dxfId="1137" priority="37">
      <formula>F108&gt;0</formula>
    </cfRule>
    <cfRule type="expression" dxfId="1136" priority="38">
      <formula>F108&lt;0</formula>
    </cfRule>
  </conditionalFormatting>
  <conditionalFormatting sqref="H108">
    <cfRule type="expression" dxfId="1135" priority="33">
      <formula>H108&gt;0</formula>
    </cfRule>
    <cfRule type="expression" dxfId="1134" priority="34">
      <formula>H108&lt;0</formula>
    </cfRule>
  </conditionalFormatting>
  <conditionalFormatting sqref="F154:F155">
    <cfRule type="expression" dxfId="1133" priority="29">
      <formula>F154&gt;0</formula>
    </cfRule>
    <cfRule type="expression" dxfId="1132" priority="30">
      <formula>F154&lt;0</formula>
    </cfRule>
  </conditionalFormatting>
  <conditionalFormatting sqref="F154:F155">
    <cfRule type="expression" dxfId="1131" priority="31">
      <formula>F154&gt;0</formula>
    </cfRule>
    <cfRule type="expression" dxfId="1130" priority="32">
      <formula>F154&lt;0</formula>
    </cfRule>
  </conditionalFormatting>
  <conditionalFormatting sqref="H154:H155">
    <cfRule type="expression" dxfId="1129" priority="27">
      <formula>H154&gt;0</formula>
    </cfRule>
    <cfRule type="expression" dxfId="1128" priority="28">
      <formula>H154&lt;0</formula>
    </cfRule>
  </conditionalFormatting>
  <conditionalFormatting sqref="F35:F50">
    <cfRule type="expression" dxfId="1127" priority="25">
      <formula>F35&gt;0</formula>
    </cfRule>
    <cfRule type="expression" dxfId="1126" priority="26">
      <formula>F35&lt;0</formula>
    </cfRule>
  </conditionalFormatting>
  <conditionalFormatting sqref="H35:H50">
    <cfRule type="expression" dxfId="1125" priority="23">
      <formula>H35&gt;0</formula>
    </cfRule>
    <cfRule type="expression" dxfId="1124" priority="24">
      <formula>H35&lt;0</formula>
    </cfRule>
  </conditionalFormatting>
  <conditionalFormatting sqref="Q10">
    <cfRule type="expression" dxfId="1123" priority="21">
      <formula>Q10&gt;0</formula>
    </cfRule>
    <cfRule type="expression" dxfId="1122" priority="22">
      <formula>Q10&lt;0</formula>
    </cfRule>
  </conditionalFormatting>
  <conditionalFormatting sqref="J45:K45">
    <cfRule type="expression" dxfId="1121" priority="19">
      <formula>J45&gt;0</formula>
    </cfRule>
    <cfRule type="expression" dxfId="1120" priority="20">
      <formula>J45&lt;0</formula>
    </cfRule>
  </conditionalFormatting>
  <conditionalFormatting sqref="K46">
    <cfRule type="expression" dxfId="1119" priority="17">
      <formula>K46&gt;0</formula>
    </cfRule>
    <cfRule type="expression" dxfId="1118" priority="18">
      <formula>K46&lt;0</formula>
    </cfRule>
  </conditionalFormatting>
  <conditionalFormatting sqref="K47:K60 K65:K76">
    <cfRule type="expression" dxfId="1117" priority="15">
      <formula>K47&gt;0</formula>
    </cfRule>
    <cfRule type="expression" dxfId="1116" priority="16">
      <formula>K47&lt;0</formula>
    </cfRule>
  </conditionalFormatting>
  <conditionalFormatting sqref="F52:F60">
    <cfRule type="expression" dxfId="1115" priority="13">
      <formula>F52&gt;0</formula>
    </cfRule>
    <cfRule type="expression" dxfId="1114" priority="14">
      <formula>F52&lt;0</formula>
    </cfRule>
  </conditionalFormatting>
  <conditionalFormatting sqref="H52:H60">
    <cfRule type="expression" dxfId="1113" priority="11">
      <formula>H52&gt;0</formula>
    </cfRule>
    <cfRule type="expression" dxfId="1112" priority="12">
      <formula>H52&lt;0</formula>
    </cfRule>
  </conditionalFormatting>
  <conditionalFormatting sqref="R4">
    <cfRule type="expression" dxfId="1111" priority="9">
      <formula>R4&gt;0</formula>
    </cfRule>
    <cfRule type="expression" dxfId="1110" priority="10">
      <formula>R4&lt;0</formula>
    </cfRule>
  </conditionalFormatting>
  <conditionalFormatting sqref="Q9">
    <cfRule type="expression" dxfId="1109" priority="7">
      <formula>Q9&gt;0</formula>
    </cfRule>
    <cfRule type="expression" dxfId="1108" priority="8">
      <formula>Q9&lt;0</formula>
    </cfRule>
  </conditionalFormatting>
  <conditionalFormatting sqref="K61:K64">
    <cfRule type="expression" dxfId="1107" priority="5">
      <formula>K61&gt;0</formula>
    </cfRule>
    <cfRule type="expression" dxfId="1106" priority="6">
      <formula>K61&lt;0</formula>
    </cfRule>
  </conditionalFormatting>
  <conditionalFormatting sqref="F61:F65">
    <cfRule type="expression" dxfId="1105" priority="3">
      <formula>F61&gt;0</formula>
    </cfRule>
    <cfRule type="expression" dxfId="1104" priority="4">
      <formula>F61&lt;0</formula>
    </cfRule>
  </conditionalFormatting>
  <conditionalFormatting sqref="H61:H65">
    <cfRule type="expression" dxfId="1103" priority="1">
      <formula>H61&gt;0</formula>
    </cfRule>
    <cfRule type="expression" dxfId="110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1" priority="31">
      <formula>Q7&gt;0</formula>
    </cfRule>
    <cfRule type="expression" dxfId="1100" priority="32">
      <formula>Q7&lt;0</formula>
    </cfRule>
  </conditionalFormatting>
  <conditionalFormatting sqref="Q8">
    <cfRule type="expression" dxfId="1099" priority="29">
      <formula>Q8&gt;0</formula>
    </cfRule>
    <cfRule type="expression" dxfId="1098" priority="30">
      <formula>Q8&lt;0</formula>
    </cfRule>
  </conditionalFormatting>
  <conditionalFormatting sqref="F62:F65">
    <cfRule type="expression" dxfId="1097" priority="21">
      <formula>F62&gt;0</formula>
    </cfRule>
    <cfRule type="expression" dxfId="1096" priority="22">
      <formula>F62&lt;0</formula>
    </cfRule>
  </conditionalFormatting>
  <conditionalFormatting sqref="F66:F74 F78:F98 F102:F106">
    <cfRule type="expression" dxfId="1095" priority="17">
      <formula>F66&gt;0</formula>
    </cfRule>
    <cfRule type="expression" dxfId="1094" priority="18">
      <formula>F66&lt;0</formula>
    </cfRule>
  </conditionalFormatting>
  <conditionalFormatting sqref="F66:F74 F78:F98 F102:F106">
    <cfRule type="expression" dxfId="1093" priority="19">
      <formula>F66&gt;0</formula>
    </cfRule>
    <cfRule type="expression" dxfId="1092" priority="20">
      <formula>F66&lt;0</formula>
    </cfRule>
  </conditionalFormatting>
  <conditionalFormatting sqref="H62:H74 H78:H98 H102:H106">
    <cfRule type="expression" dxfId="1091" priority="15">
      <formula>H62&gt;0</formula>
    </cfRule>
    <cfRule type="expression" dxfId="1090" priority="16">
      <formula>H62&lt;0</formula>
    </cfRule>
  </conditionalFormatting>
  <conditionalFormatting sqref="F57:F61">
    <cfRule type="expression" dxfId="1089" priority="13">
      <formula>F57&gt;0</formula>
    </cfRule>
    <cfRule type="expression" dxfId="1088" priority="14">
      <formula>F57&lt;0</formula>
    </cfRule>
  </conditionalFormatting>
  <conditionalFormatting sqref="H57:H61">
    <cfRule type="expression" dxfId="1087" priority="11">
      <formula>H57&gt;0</formula>
    </cfRule>
    <cfRule type="expression" dxfId="1086" priority="12">
      <formula>H57&lt;0</formula>
    </cfRule>
  </conditionalFormatting>
  <conditionalFormatting sqref="F75:F77">
    <cfRule type="expression" dxfId="1085" priority="7">
      <formula>F75&gt;0</formula>
    </cfRule>
    <cfRule type="expression" dxfId="1084" priority="8">
      <formula>F75&lt;0</formula>
    </cfRule>
  </conditionalFormatting>
  <conditionalFormatting sqref="F75:F77">
    <cfRule type="expression" dxfId="1083" priority="9">
      <formula>F75&gt;0</formula>
    </cfRule>
    <cfRule type="expression" dxfId="1082" priority="10">
      <formula>F75&lt;0</formula>
    </cfRule>
  </conditionalFormatting>
  <conditionalFormatting sqref="H75:H77">
    <cfRule type="expression" dxfId="1081" priority="5">
      <formula>H75&gt;0</formula>
    </cfRule>
    <cfRule type="expression" dxfId="1080" priority="6">
      <formula>H75&lt;0</formula>
    </cfRule>
  </conditionalFormatting>
  <conditionalFormatting sqref="F22:F30">
    <cfRule type="expression" dxfId="1079" priority="3">
      <formula>F22&gt;0</formula>
    </cfRule>
    <cfRule type="expression" dxfId="1078" priority="4">
      <formula>F22&lt;0</formula>
    </cfRule>
  </conditionalFormatting>
  <conditionalFormatting sqref="F99:F101">
    <cfRule type="expression" dxfId="1077" priority="1">
      <formula>F99&gt;0</formula>
    </cfRule>
    <cfRule type="expression" dxfId="107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75" priority="19">
      <formula>F25&gt;0</formula>
    </cfRule>
    <cfRule type="expression" dxfId="1074" priority="20">
      <formula>F25&lt;0</formula>
    </cfRule>
  </conditionalFormatting>
  <conditionalFormatting sqref="Q7">
    <cfRule type="expression" dxfId="1073" priority="17">
      <formula>Q7&gt;0</formula>
    </cfRule>
    <cfRule type="expression" dxfId="1072" priority="18">
      <formula>Q7&lt;0</formula>
    </cfRule>
  </conditionalFormatting>
  <conditionalFormatting sqref="Q8">
    <cfRule type="expression" dxfId="1071" priority="15">
      <formula>Q8&gt;0</formula>
    </cfRule>
    <cfRule type="expression" dxfId="1070" priority="16">
      <formula>Q8&lt;0</formula>
    </cfRule>
  </conditionalFormatting>
  <conditionalFormatting sqref="M74">
    <cfRule type="expression" dxfId="1069" priority="9">
      <formula>M74&gt;0</formula>
    </cfRule>
    <cfRule type="expression" dxfId="1068" priority="10">
      <formula>M74&lt;0</formula>
    </cfRule>
  </conditionalFormatting>
  <conditionalFormatting sqref="F113:F149 H113:H149">
    <cfRule type="expression" dxfId="1067" priority="7">
      <formula>F113&gt;0</formula>
    </cfRule>
    <cfRule type="expression" dxfId="1066" priority="8">
      <formula>F113&lt;0</formula>
    </cfRule>
  </conditionalFormatting>
  <conditionalFormatting sqref="F105:F112">
    <cfRule type="expression" dxfId="1065" priority="5">
      <formula>F105&gt;0</formula>
    </cfRule>
    <cfRule type="expression" dxfId="1064" priority="6">
      <formula>F105&lt;0</formula>
    </cfRule>
  </conditionalFormatting>
  <conditionalFormatting sqref="H105:H112">
    <cfRule type="expression" dxfId="1063" priority="3">
      <formula>H105&gt;0</formula>
    </cfRule>
    <cfRule type="expression" dxfId="1062" priority="4">
      <formula>H105&lt;0</formula>
    </cfRule>
  </conditionalFormatting>
  <conditionalFormatting sqref="Q10">
    <cfRule type="expression" dxfId="1061" priority="1">
      <formula>Q10&gt;0</formula>
    </cfRule>
    <cfRule type="expression" dxfId="10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209.16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6274.8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819.97000000000025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595.19999999999982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0.10479611240228182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230.07600000000002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227.98440000000002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225.89280000000002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223.80120000000002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221.70959999999999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219.61799999999999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217.5264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215.4348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213.3432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211.2516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209.16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207.0684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204.9768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202.8852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200.7936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198.702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196.6104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194.5188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192.4272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190.3356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188.244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9" priority="35">
      <formula>F47&gt;0</formula>
    </cfRule>
    <cfRule type="expression" dxfId="1058" priority="36">
      <formula>F47&lt;0</formula>
    </cfRule>
  </conditionalFormatting>
  <conditionalFormatting sqref="Q7">
    <cfRule type="expression" dxfId="1057" priority="33">
      <formula>Q7&gt;0</formula>
    </cfRule>
    <cfRule type="expression" dxfId="1056" priority="34">
      <formula>Q7&lt;0</formula>
    </cfRule>
  </conditionalFormatting>
  <conditionalFormatting sqref="Q8">
    <cfRule type="expression" dxfId="1055" priority="31">
      <formula>Q8&gt;0</formula>
    </cfRule>
    <cfRule type="expression" dxfId="1054" priority="32">
      <formula>Q8&lt;0</formula>
    </cfRule>
  </conditionalFormatting>
  <conditionalFormatting sqref="F27:F46">
    <cfRule type="expression" dxfId="1053" priority="29">
      <formula>F27&gt;0</formula>
    </cfRule>
    <cfRule type="expression" dxfId="1052" priority="30">
      <formula>F27&lt;0</formula>
    </cfRule>
  </conditionalFormatting>
  <conditionalFormatting sqref="H27:H46">
    <cfRule type="expression" dxfId="1051" priority="27">
      <formula>H27&gt;0</formula>
    </cfRule>
    <cfRule type="expression" dxfId="1050" priority="28">
      <formula>H27&lt;0</formula>
    </cfRule>
  </conditionalFormatting>
  <conditionalFormatting sqref="Q10">
    <cfRule type="expression" dxfId="1049" priority="21">
      <formula>Q10&gt;0</formula>
    </cfRule>
    <cfRule type="expression" dxfId="1048" priority="22">
      <formula>Q10&lt;0</formula>
    </cfRule>
  </conditionalFormatting>
  <conditionalFormatting sqref="J25:J38">
    <cfRule type="expression" dxfId="1047" priority="19">
      <formula>J25&gt;0</formula>
    </cfRule>
    <cfRule type="expression" dxfId="1046" priority="20">
      <formula>J25&lt;0</formula>
    </cfRule>
  </conditionalFormatting>
  <conditionalFormatting sqref="K25:K38">
    <cfRule type="expression" dxfId="1045" priority="17">
      <formula>K25&gt;0</formula>
    </cfRule>
    <cfRule type="expression" dxfId="1044" priority="18">
      <formula>K25&lt;0</formula>
    </cfRule>
  </conditionalFormatting>
  <conditionalFormatting sqref="L25:L38">
    <cfRule type="expression" dxfId="1043" priority="15">
      <formula>L25&gt;0</formula>
    </cfRule>
    <cfRule type="expression" dxfId="1042" priority="16">
      <formula>L25&lt;0</formula>
    </cfRule>
  </conditionalFormatting>
  <conditionalFormatting sqref="F89:F110">
    <cfRule type="expression" dxfId="1041" priority="13">
      <formula>F89&gt;0</formula>
    </cfRule>
    <cfRule type="expression" dxfId="1040" priority="14">
      <formula>F89&lt;0</formula>
    </cfRule>
  </conditionalFormatting>
  <conditionalFormatting sqref="H89:H110">
    <cfRule type="expression" dxfId="1039" priority="11">
      <formula>H89&gt;0</formula>
    </cfRule>
    <cfRule type="expression" dxfId="1038" priority="12">
      <formula>H89&lt;0</formula>
    </cfRule>
  </conditionalFormatting>
  <conditionalFormatting sqref="J89:J102">
    <cfRule type="expression" dxfId="1037" priority="9">
      <formula>J89&gt;0</formula>
    </cfRule>
    <cfRule type="expression" dxfId="1036" priority="10">
      <formula>J89&lt;0</formula>
    </cfRule>
  </conditionalFormatting>
  <conditionalFormatting sqref="K89:K102">
    <cfRule type="expression" dxfId="1035" priority="7">
      <formula>K89&gt;0</formula>
    </cfRule>
    <cfRule type="expression" dxfId="1034" priority="8">
      <formula>K89&lt;0</formula>
    </cfRule>
  </conditionalFormatting>
  <conditionalFormatting sqref="L89:L102">
    <cfRule type="expression" dxfId="1033" priority="5">
      <formula>L89&gt;0</formula>
    </cfRule>
    <cfRule type="expression" dxfId="1032" priority="6">
      <formula>L89&lt;0</formula>
    </cfRule>
  </conditionalFormatting>
  <conditionalFormatting sqref="F25:F26">
    <cfRule type="expression" dxfId="1031" priority="3">
      <formula>F25&gt;0</formula>
    </cfRule>
    <cfRule type="expression" dxfId="1030" priority="4">
      <formula>F25&lt;0</formula>
    </cfRule>
  </conditionalFormatting>
  <conditionalFormatting sqref="H25:H26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91.43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11428.75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-822.61999999999898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-822.61999999999898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-6.7145143767594895E-2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125</v>
      </c>
      <c r="D19" s="350"/>
      <c r="E19" s="350"/>
      <c r="F19" s="351">
        <f>SumByColor($A$19,F2:F17)</f>
        <v>11272</v>
      </c>
      <c r="G19" s="350"/>
      <c r="H19" s="350">
        <f>SumByColor($A$19,H2:H17)</f>
        <v>125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100.57300000000002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" si="30">C42*(E42-D42)</f>
        <v>-1092.5000000000011</v>
      </c>
      <c r="G42" s="39">
        <f t="shared" ref="G42" si="31">D42*C42</f>
        <v>12251.25</v>
      </c>
      <c r="H42" s="227">
        <f t="shared" ref="H42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99.65870000000001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3"/>
        <v>98.744400000000013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97.830100000000016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96.915800000000019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96.001500000000007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95.08720000000001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94.172900000000013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93.258600000000015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92.344300000000004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91.43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90.51570000000001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89.601399999999998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88.687100000000001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87.772800000000004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86.858500000000006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85.944199999999995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85.029900000000012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84.115600000000015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83.201300000000003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82.287000000000006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27" priority="21">
      <formula>F56&gt;0</formula>
    </cfRule>
    <cfRule type="expression" dxfId="1026" priority="22">
      <formula>F56&lt;0</formula>
    </cfRule>
  </conditionalFormatting>
  <conditionalFormatting sqref="Q7">
    <cfRule type="expression" dxfId="1025" priority="19">
      <formula>Q7&gt;0</formula>
    </cfRule>
    <cfRule type="expression" dxfId="1024" priority="20">
      <formula>Q7&lt;0</formula>
    </cfRule>
  </conditionalFormatting>
  <conditionalFormatting sqref="Q8">
    <cfRule type="expression" dxfId="1023" priority="17">
      <formula>Q8&gt;0</formula>
    </cfRule>
    <cfRule type="expression" dxfId="1022" priority="18">
      <formula>Q8&lt;0</formula>
    </cfRule>
  </conditionalFormatting>
  <conditionalFormatting sqref="F25:F55">
    <cfRule type="expression" dxfId="1021" priority="15">
      <formula>F25&gt;0</formula>
    </cfRule>
    <cfRule type="expression" dxfId="1020" priority="16">
      <formula>F25&lt;0</formula>
    </cfRule>
  </conditionalFormatting>
  <conditionalFormatting sqref="H25:H55">
    <cfRule type="expression" dxfId="1019" priority="13">
      <formula>H25&gt;0</formula>
    </cfRule>
    <cfRule type="expression" dxfId="1018" priority="14">
      <formula>H25&lt;0</formula>
    </cfRule>
  </conditionalFormatting>
  <conditionalFormatting sqref="F89:F110">
    <cfRule type="expression" dxfId="1017" priority="11">
      <formula>F89&gt;0</formula>
    </cfRule>
    <cfRule type="expression" dxfId="1016" priority="12">
      <formula>F89&lt;0</formula>
    </cfRule>
  </conditionalFormatting>
  <conditionalFormatting sqref="H89:H110">
    <cfRule type="expression" dxfId="1015" priority="9">
      <formula>H89&gt;0</formula>
    </cfRule>
    <cfRule type="expression" dxfId="1014" priority="10">
      <formula>H89&lt;0</formula>
    </cfRule>
  </conditionalFormatting>
  <conditionalFormatting sqref="Q10">
    <cfRule type="expression" dxfId="1013" priority="7">
      <formula>Q10&gt;0</formula>
    </cfRule>
    <cfRule type="expression" dxfId="1012" priority="8">
      <formula>Q10&lt;0</formula>
    </cfRule>
  </conditionalFormatting>
  <conditionalFormatting sqref="J25:J38">
    <cfRule type="expression" dxfId="1011" priority="5">
      <formula>J25&gt;0</formula>
    </cfRule>
    <cfRule type="expression" dxfId="1010" priority="6">
      <formula>J25&lt;0</formula>
    </cfRule>
  </conditionalFormatting>
  <conditionalFormatting sqref="K25:K38">
    <cfRule type="expression" dxfId="1009" priority="3">
      <formula>K25&gt;0</formula>
    </cfRule>
    <cfRule type="expression" dxfId="1008" priority="4">
      <formula>K25&lt;0</formula>
    </cfRule>
  </conditionalFormatting>
  <conditionalFormatting sqref="L25:L34">
    <cfRule type="expression" dxfId="1007" priority="1">
      <formula>L25&gt;0</formula>
    </cfRule>
    <cfRule type="expression" dxfId="100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172.28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3445.6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597.52000000000044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454.49000000000024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0.15194693608727206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2.9022521476665892E-3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189.50800000000001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187.7852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186.06240000000003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184.33960000000002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182.61680000000001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180.89400000000001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179.1712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177.44839999999999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175.72560000000001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174.00280000000001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172.28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170.55719999999999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168.83439999999999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167.11160000000001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165.3888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163.666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161.94319999999999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160.22040000000001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158.49760000000001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156.7748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155.05199999999999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5" priority="22">
      <formula>F47&gt;0</formula>
    </cfRule>
    <cfRule type="expression" dxfId="1004" priority="23">
      <formula>F47&lt;0</formula>
    </cfRule>
  </conditionalFormatting>
  <conditionalFormatting sqref="Q7">
    <cfRule type="expression" dxfId="1003" priority="20">
      <formula>Q7&gt;0</formula>
    </cfRule>
    <cfRule type="expression" dxfId="1002" priority="21">
      <formula>Q7&lt;0</formula>
    </cfRule>
  </conditionalFormatting>
  <conditionalFormatting sqref="Q8">
    <cfRule type="expression" dxfId="1001" priority="18">
      <formula>Q8&gt;0</formula>
    </cfRule>
    <cfRule type="expression" dxfId="1000" priority="19">
      <formula>Q8&lt;0</formula>
    </cfRule>
  </conditionalFormatting>
  <conditionalFormatting sqref="F25:F46">
    <cfRule type="expression" dxfId="999" priority="16">
      <formula>F25&gt;0</formula>
    </cfRule>
    <cfRule type="expression" dxfId="998" priority="17">
      <formula>F25&lt;0</formula>
    </cfRule>
  </conditionalFormatting>
  <conditionalFormatting sqref="H25:H46">
    <cfRule type="expression" dxfId="997" priority="14">
      <formula>H25&gt;0</formula>
    </cfRule>
    <cfRule type="expression" dxfId="996" priority="15">
      <formula>H25&lt;0</formula>
    </cfRule>
  </conditionalFormatting>
  <conditionalFormatting sqref="F89:F110">
    <cfRule type="expression" dxfId="995" priority="12">
      <formula>F89&gt;0</formula>
    </cfRule>
    <cfRule type="expression" dxfId="994" priority="13">
      <formula>F89&lt;0</formula>
    </cfRule>
  </conditionalFormatting>
  <conditionalFormatting sqref="H89:H110">
    <cfRule type="expression" dxfId="993" priority="10">
      <formula>H89&gt;0</formula>
    </cfRule>
    <cfRule type="expression" dxfId="992" priority="11">
      <formula>H89&lt;0</formula>
    </cfRule>
  </conditionalFormatting>
  <conditionalFormatting sqref="Q10">
    <cfRule type="expression" dxfId="991" priority="8">
      <formula>Q10&gt;0</formula>
    </cfRule>
    <cfRule type="expression" dxfId="990" priority="9">
      <formula>Q10&lt;0</formula>
    </cfRule>
  </conditionalFormatting>
  <conditionalFormatting sqref="J25:J38">
    <cfRule type="expression" dxfId="989" priority="6">
      <formula>J25&gt;0</formula>
    </cfRule>
    <cfRule type="expression" dxfId="988" priority="7">
      <formula>J25&lt;0</formula>
    </cfRule>
  </conditionalFormatting>
  <conditionalFormatting sqref="K25:K38">
    <cfRule type="expression" dxfId="987" priority="4">
      <formula>K25&gt;0</formula>
    </cfRule>
    <cfRule type="expression" dxfId="986" priority="5">
      <formula>K25&lt;0</formula>
    </cfRule>
  </conditionalFormatting>
  <conditionalFormatting sqref="L25:L38">
    <cfRule type="expression" dxfId="985" priority="2">
      <formula>L25&gt;0</formula>
    </cfRule>
    <cfRule type="expression" dxfId="984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3" priority="74">
      <formula>F12&gt;0</formula>
    </cfRule>
    <cfRule type="expression" dxfId="9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1" priority="67">
      <formula>F124&gt;0</formula>
    </cfRule>
    <cfRule type="expression" dxfId="980" priority="68">
      <formula>F124&lt;0</formula>
    </cfRule>
  </conditionalFormatting>
  <conditionalFormatting sqref="H124:H130">
    <cfRule type="expression" dxfId="979" priority="55">
      <formula>H124&gt;0</formula>
    </cfRule>
    <cfRule type="expression" dxfId="978" priority="56">
      <formula>H124&lt;0</formula>
    </cfRule>
  </conditionalFormatting>
  <conditionalFormatting sqref="H131">
    <cfRule type="expression" dxfId="977" priority="53">
      <formula>H131&gt;0</formula>
    </cfRule>
    <cfRule type="expression" dxfId="976" priority="54">
      <formula>H131&lt;0</formula>
    </cfRule>
  </conditionalFormatting>
  <conditionalFormatting sqref="H132">
    <cfRule type="expression" dxfId="975" priority="51">
      <formula>H132&gt;0</formula>
    </cfRule>
    <cfRule type="expression" dxfId="974" priority="52">
      <formula>H132&lt;0</formula>
    </cfRule>
  </conditionalFormatting>
  <conditionalFormatting sqref="H133:H135">
    <cfRule type="expression" dxfId="973" priority="49">
      <formula>H133&gt;0</formula>
    </cfRule>
    <cfRule type="expression" dxfId="972" priority="50">
      <formula>H133&lt;0</formula>
    </cfRule>
  </conditionalFormatting>
  <conditionalFormatting sqref="H136">
    <cfRule type="expression" dxfId="971" priority="45">
      <formula>H136&gt;0</formula>
    </cfRule>
    <cfRule type="expression" dxfId="970" priority="46">
      <formula>H136&lt;0</formula>
    </cfRule>
  </conditionalFormatting>
  <conditionalFormatting sqref="Q7">
    <cfRule type="expression" dxfId="969" priority="39">
      <formula>Q7&gt;0</formula>
    </cfRule>
    <cfRule type="expression" dxfId="968" priority="40">
      <formula>Q7&lt;0</formula>
    </cfRule>
  </conditionalFormatting>
  <conditionalFormatting sqref="Q8">
    <cfRule type="expression" dxfId="967" priority="37">
      <formula>Q8&gt;0</formula>
    </cfRule>
    <cfRule type="expression" dxfId="966" priority="38">
      <formula>Q8&lt;0</formula>
    </cfRule>
  </conditionalFormatting>
  <conditionalFormatting sqref="F167:F178 H167:H178">
    <cfRule type="expression" dxfId="965" priority="35">
      <formula>F167&gt;0</formula>
    </cfRule>
    <cfRule type="expression" dxfId="964" priority="36">
      <formula>F167&lt;0</formula>
    </cfRule>
  </conditionalFormatting>
  <conditionalFormatting sqref="F183:F197 H183:H197">
    <cfRule type="expression" dxfId="963" priority="33">
      <formula>F183&gt;0</formula>
    </cfRule>
    <cfRule type="expression" dxfId="962" priority="34">
      <formula>F183&lt;0</formula>
    </cfRule>
  </conditionalFormatting>
  <conditionalFormatting sqref="F198:F206 H198:H206">
    <cfRule type="expression" dxfId="961" priority="31">
      <formula>F198&gt;0</formula>
    </cfRule>
    <cfRule type="expression" dxfId="960" priority="32">
      <formula>F198&lt;0</formula>
    </cfRule>
  </conditionalFormatting>
  <conditionalFormatting sqref="F141:F147 H141:H147">
    <cfRule type="expression" dxfId="959" priority="29">
      <formula>F141&gt;0</formula>
    </cfRule>
    <cfRule type="expression" dxfId="958" priority="30">
      <formula>F141&lt;0</formula>
    </cfRule>
  </conditionalFormatting>
  <conditionalFormatting sqref="H149:H152 F149:F152">
    <cfRule type="expression" dxfId="957" priority="27">
      <formula>F149&gt;0</formula>
    </cfRule>
    <cfRule type="expression" dxfId="956" priority="28">
      <formula>F149&lt;0</formula>
    </cfRule>
  </conditionalFormatting>
  <conditionalFormatting sqref="F226 H215:H218 H257:H260 F257:F260 H226 H231:H233 F231:F233 F235:F244 H235:H244">
    <cfRule type="expression" dxfId="955" priority="25">
      <formula>F215&gt;0</formula>
    </cfRule>
    <cfRule type="expression" dxfId="954" priority="26">
      <formula>F215&lt;0</formula>
    </cfRule>
  </conditionalFormatting>
  <conditionalFormatting sqref="F207:F218">
    <cfRule type="expression" dxfId="953" priority="23">
      <formula>F207&gt;0</formula>
    </cfRule>
    <cfRule type="expression" dxfId="952" priority="24">
      <formula>F207&lt;0</formula>
    </cfRule>
  </conditionalFormatting>
  <conditionalFormatting sqref="H207:H208">
    <cfRule type="expression" dxfId="951" priority="21">
      <formula>H207&gt;0</formula>
    </cfRule>
    <cfRule type="expression" dxfId="950" priority="22">
      <formula>H207&lt;0</formula>
    </cfRule>
  </conditionalFormatting>
  <conditionalFormatting sqref="H209">
    <cfRule type="expression" dxfId="949" priority="19">
      <formula>H209&gt;0</formula>
    </cfRule>
    <cfRule type="expression" dxfId="948" priority="20">
      <formula>H209&lt;0</formula>
    </cfRule>
  </conditionalFormatting>
  <conditionalFormatting sqref="H210">
    <cfRule type="expression" dxfId="947" priority="17">
      <formula>H210&gt;0</formula>
    </cfRule>
    <cfRule type="expression" dxfId="946" priority="18">
      <formula>H210&lt;0</formula>
    </cfRule>
  </conditionalFormatting>
  <conditionalFormatting sqref="H211:H213">
    <cfRule type="expression" dxfId="945" priority="15">
      <formula>H211&gt;0</formula>
    </cfRule>
    <cfRule type="expression" dxfId="944" priority="16">
      <formula>H211&lt;0</formula>
    </cfRule>
  </conditionalFormatting>
  <conditionalFormatting sqref="H214">
    <cfRule type="expression" dxfId="943" priority="13">
      <formula>H214&gt;0</formula>
    </cfRule>
    <cfRule type="expression" dxfId="942" priority="14">
      <formula>H214&lt;0</formula>
    </cfRule>
  </conditionalFormatting>
  <conditionalFormatting sqref="F245:F256 H245:H256">
    <cfRule type="expression" dxfId="941" priority="11">
      <formula>F245&gt;0</formula>
    </cfRule>
    <cfRule type="expression" dxfId="940" priority="12">
      <formula>F245&lt;0</formula>
    </cfRule>
  </conditionalFormatting>
  <conditionalFormatting sqref="F261:F275 H261:H275">
    <cfRule type="expression" dxfId="939" priority="9">
      <formula>F261&gt;0</formula>
    </cfRule>
    <cfRule type="expression" dxfId="938" priority="10">
      <formula>F261&lt;0</formula>
    </cfRule>
  </conditionalFormatting>
  <conditionalFormatting sqref="F276:F283 H276:H283">
    <cfRule type="expression" dxfId="937" priority="7">
      <formula>F276&gt;0</formula>
    </cfRule>
    <cfRule type="expression" dxfId="936" priority="8">
      <formula>F276&lt;0</formula>
    </cfRule>
  </conditionalFormatting>
  <conditionalFormatting sqref="F219:F225 H219:H225">
    <cfRule type="expression" dxfId="935" priority="5">
      <formula>F219&gt;0</formula>
    </cfRule>
    <cfRule type="expression" dxfId="934" priority="6">
      <formula>F219&lt;0</formula>
    </cfRule>
  </conditionalFormatting>
  <conditionalFormatting sqref="H227:H230 F227:F230">
    <cfRule type="expression" dxfId="933" priority="3">
      <formula>F227&gt;0</formula>
    </cfRule>
    <cfRule type="expression" dxfId="932" priority="4">
      <formula>F227&lt;0</formula>
    </cfRule>
  </conditionalFormatting>
  <conditionalFormatting sqref="H234 F234">
    <cfRule type="expression" dxfId="931" priority="1">
      <formula>F234&gt;0</formula>
    </cfRule>
    <cfRule type="expression" dxfId="9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29" priority="43">
      <formula>F33&gt;0</formula>
    </cfRule>
    <cfRule type="expression" dxfId="928" priority="44">
      <formula>F33&lt;0</formula>
    </cfRule>
  </conditionalFormatting>
  <conditionalFormatting sqref="Q7">
    <cfRule type="expression" dxfId="927" priority="41">
      <formula>Q7&gt;0</formula>
    </cfRule>
    <cfRule type="expression" dxfId="926" priority="42">
      <formula>Q7&lt;0</formula>
    </cfRule>
  </conditionalFormatting>
  <conditionalFormatting sqref="Q8">
    <cfRule type="expression" dxfId="925" priority="39">
      <formula>Q8&gt;0</formula>
    </cfRule>
    <cfRule type="expression" dxfId="924" priority="40">
      <formula>Q8&lt;0</formula>
    </cfRule>
  </conditionalFormatting>
  <conditionalFormatting sqref="F29 F32">
    <cfRule type="expression" dxfId="923" priority="37">
      <formula>F29&gt;0</formula>
    </cfRule>
    <cfRule type="expression" dxfId="922" priority="38">
      <formula>F29&lt;0</formula>
    </cfRule>
  </conditionalFormatting>
  <conditionalFormatting sqref="H29 H32">
    <cfRule type="expression" dxfId="921" priority="35">
      <formula>H29&gt;0</formula>
    </cfRule>
    <cfRule type="expression" dxfId="920" priority="36">
      <formula>H29&lt;0</formula>
    </cfRule>
  </conditionalFormatting>
  <conditionalFormatting sqref="F30:F31">
    <cfRule type="expression" dxfId="919" priority="33">
      <formula>F30&gt;0</formula>
    </cfRule>
    <cfRule type="expression" dxfId="918" priority="34">
      <formula>F30&lt;0</formula>
    </cfRule>
  </conditionalFormatting>
  <conditionalFormatting sqref="H30:H31">
    <cfRule type="expression" dxfId="917" priority="31">
      <formula>H30&gt;0</formula>
    </cfRule>
    <cfRule type="expression" dxfId="916" priority="32">
      <formula>H30&lt;0</formula>
    </cfRule>
  </conditionalFormatting>
  <conditionalFormatting sqref="F105:F140 H105:H140">
    <cfRule type="expression" dxfId="915" priority="29">
      <formula>F105&gt;0</formula>
    </cfRule>
    <cfRule type="expression" dxfId="914" priority="30">
      <formula>F105&lt;0</formula>
    </cfRule>
  </conditionalFormatting>
  <conditionalFormatting sqref="F96:F99">
    <cfRule type="expression" dxfId="913" priority="27">
      <formula>F96&gt;0</formula>
    </cfRule>
    <cfRule type="expression" dxfId="912" priority="28">
      <formula>F96&lt;0</formula>
    </cfRule>
  </conditionalFormatting>
  <conditionalFormatting sqref="H96:H99">
    <cfRule type="expression" dxfId="911" priority="25">
      <formula>H96&gt;0</formula>
    </cfRule>
    <cfRule type="expression" dxfId="910" priority="26">
      <formula>H96&lt;0</formula>
    </cfRule>
  </conditionalFormatting>
  <conditionalFormatting sqref="F25:F28">
    <cfRule type="expression" dxfId="909" priority="19">
      <formula>F25&gt;0</formula>
    </cfRule>
    <cfRule type="expression" dxfId="908" priority="20">
      <formula>F25&lt;0</formula>
    </cfRule>
  </conditionalFormatting>
  <conditionalFormatting sqref="H25:H28">
    <cfRule type="expression" dxfId="907" priority="17">
      <formula>H25&gt;0</formula>
    </cfRule>
    <cfRule type="expression" dxfId="906" priority="18">
      <formula>H25&lt;0</formula>
    </cfRule>
  </conditionalFormatting>
  <conditionalFormatting sqref="J27">
    <cfRule type="expression" dxfId="905" priority="15">
      <formula>J27&gt;0</formula>
    </cfRule>
    <cfRule type="expression" dxfId="904" priority="16">
      <formula>J27&lt;0</formula>
    </cfRule>
  </conditionalFormatting>
  <conditionalFormatting sqref="F104">
    <cfRule type="expression" dxfId="903" priority="13">
      <formula>F104&gt;0</formula>
    </cfRule>
    <cfRule type="expression" dxfId="902" priority="14">
      <formula>F104&lt;0</formula>
    </cfRule>
  </conditionalFormatting>
  <conditionalFormatting sqref="H104">
    <cfRule type="expression" dxfId="901" priority="11">
      <formula>H104&gt;0</formula>
    </cfRule>
    <cfRule type="expression" dxfId="900" priority="12">
      <formula>H104&lt;0</formula>
    </cfRule>
  </conditionalFormatting>
  <conditionalFormatting sqref="F100:F103">
    <cfRule type="expression" dxfId="899" priority="9">
      <formula>F100&gt;0</formula>
    </cfRule>
    <cfRule type="expression" dxfId="898" priority="10">
      <formula>F100&lt;0</formula>
    </cfRule>
  </conditionalFormatting>
  <conditionalFormatting sqref="H100:H103">
    <cfRule type="expression" dxfId="897" priority="7">
      <formula>H100&gt;0</formula>
    </cfRule>
    <cfRule type="expression" dxfId="896" priority="8">
      <formula>H100&lt;0</formula>
    </cfRule>
  </conditionalFormatting>
  <conditionalFormatting sqref="J102">
    <cfRule type="expression" dxfId="895" priority="5">
      <formula>J102&gt;0</formula>
    </cfRule>
    <cfRule type="expression" dxfId="894" priority="6">
      <formula>J102&lt;0</formula>
    </cfRule>
  </conditionalFormatting>
  <conditionalFormatting sqref="Q10">
    <cfRule type="expression" dxfId="893" priority="3">
      <formula>Q10&gt;0</formula>
    </cfRule>
    <cfRule type="expression" dxfId="892" priority="4">
      <formula>Q10&lt;0</formula>
    </cfRule>
  </conditionalFormatting>
  <conditionalFormatting sqref="M71">
    <cfRule type="expression" dxfId="891" priority="1">
      <formula>M71&gt;0</formula>
    </cfRule>
    <cfRule type="expression" dxfId="8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71.19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2847.6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87.529999999999291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-38.400000000000091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-1.3305613305613338E-2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78.308999999999997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77.597099999999998</v>
      </c>
      <c r="Q42" s="2"/>
      <c r="T42" s="89"/>
    </row>
    <row r="43" spans="1:21" ht="15.75" thickTop="1" x14ac:dyDescent="0.25">
      <c r="O43" s="81">
        <v>1.08</v>
      </c>
      <c r="P43" s="81">
        <f t="shared" si="0"/>
        <v>76.885199999999998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76.173299999999998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75.461399999999998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74.749499999999998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74.037599999999998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73.325699999999998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72.613799999999998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71.901899999999998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71.19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70.478099999999998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69.766199999999998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69.054299999999998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68.342399999999998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67.630499999999998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66.918599999999998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66.206699999999998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65.494799999999998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64.782899999999998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64.070999999999998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89" priority="25">
      <formula>F34&gt;0</formula>
    </cfRule>
    <cfRule type="expression" dxfId="888" priority="26">
      <formula>F34&lt;0</formula>
    </cfRule>
  </conditionalFormatting>
  <conditionalFormatting sqref="Q7">
    <cfRule type="expression" dxfId="887" priority="23">
      <formula>Q7&gt;0</formula>
    </cfRule>
    <cfRule type="expression" dxfId="886" priority="24">
      <formula>Q7&lt;0</formula>
    </cfRule>
  </conditionalFormatting>
  <conditionalFormatting sqref="Q8">
    <cfRule type="expression" dxfId="885" priority="21">
      <formula>Q8&gt;0</formula>
    </cfRule>
    <cfRule type="expression" dxfId="884" priority="22">
      <formula>Q8&lt;0</formula>
    </cfRule>
  </conditionalFormatting>
  <conditionalFormatting sqref="F26:F33">
    <cfRule type="expression" dxfId="883" priority="19">
      <formula>F26&gt;0</formula>
    </cfRule>
    <cfRule type="expression" dxfId="882" priority="20">
      <formula>F26&lt;0</formula>
    </cfRule>
  </conditionalFormatting>
  <conditionalFormatting sqref="H26:H33">
    <cfRule type="expression" dxfId="881" priority="17">
      <formula>H26&gt;0</formula>
    </cfRule>
    <cfRule type="expression" dxfId="880" priority="18">
      <formula>H26&lt;0</formula>
    </cfRule>
  </conditionalFormatting>
  <conditionalFormatting sqref="M46">
    <cfRule type="expression" dxfId="879" priority="15">
      <formula>M46&gt;0</formula>
    </cfRule>
    <cfRule type="expression" dxfId="878" priority="16">
      <formula>M46&lt;0</formula>
    </cfRule>
  </conditionalFormatting>
  <conditionalFormatting sqref="F79:F87 H79:H87">
    <cfRule type="expression" dxfId="877" priority="13">
      <formula>F79&gt;0</formula>
    </cfRule>
    <cfRule type="expression" dxfId="876" priority="14">
      <formula>F79&lt;0</formula>
    </cfRule>
  </conditionalFormatting>
  <conditionalFormatting sqref="F73:F78">
    <cfRule type="expression" dxfId="875" priority="11">
      <formula>F73&gt;0</formula>
    </cfRule>
    <cfRule type="expression" dxfId="874" priority="12">
      <formula>F73&lt;0</formula>
    </cfRule>
  </conditionalFormatting>
  <conditionalFormatting sqref="H73:H78">
    <cfRule type="expression" dxfId="873" priority="9">
      <formula>H73&gt;0</formula>
    </cfRule>
    <cfRule type="expression" dxfId="872" priority="10">
      <formula>H73&lt;0</formula>
    </cfRule>
  </conditionalFormatting>
  <conditionalFormatting sqref="F70:F72">
    <cfRule type="expression" dxfId="871" priority="7">
      <formula>F70&gt;0</formula>
    </cfRule>
    <cfRule type="expression" dxfId="870" priority="8">
      <formula>F70&lt;0</formula>
    </cfRule>
  </conditionalFormatting>
  <conditionalFormatting sqref="H70:H72">
    <cfRule type="expression" dxfId="869" priority="5">
      <formula>H70&gt;0</formula>
    </cfRule>
    <cfRule type="expression" dxfId="868" priority="6">
      <formula>H70&lt;0</formula>
    </cfRule>
  </conditionalFormatting>
  <conditionalFormatting sqref="F25">
    <cfRule type="expression" dxfId="867" priority="3">
      <formula>F25&gt;0</formula>
    </cfRule>
    <cfRule type="expression" dxfId="866" priority="4">
      <formula>F25&lt;0</formula>
    </cfRule>
  </conditionalFormatting>
  <conditionalFormatting sqref="H25">
    <cfRule type="expression" dxfId="865" priority="1">
      <formula>H25&gt;0</formula>
    </cfRule>
    <cfRule type="expression" dxfId="86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73.506199999999993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70.78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14156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14701.239999999998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-545.23999999999978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4">
        <v>50</v>
      </c>
      <c r="D8" s="3">
        <v>69.88</v>
      </c>
      <c r="E8" s="3">
        <v>0</v>
      </c>
      <c r="F8" s="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-545.23999999999978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-3.7088027948662824E-2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10232</v>
      </c>
      <c r="G19" s="350"/>
      <c r="H19" s="350">
        <f>SumByColor($A$19,H2:H17)</f>
        <v>150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5" si="16">C30*(E30-D30)</f>
        <v>-1534.0000000000005</v>
      </c>
      <c r="G30" s="39">
        <f t="shared" ref="G30:G35" si="17">D30*C30</f>
        <v>15046</v>
      </c>
      <c r="H30" s="227">
        <f t="shared" ref="H30:H35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77.858000000000004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77.150200000000012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76.442400000000006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75.7346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75.026800000000009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74.319000000000003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73.611199999999997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72.903400000000005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72.195599999999999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71.487800000000007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70.78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70.072199999999995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69.364400000000003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68.656599999999997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67.948800000000006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67.241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66.533199999999994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65.825400000000002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65.11760000000001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64.409800000000004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63.702000000000005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3" priority="21">
      <formula>F47&gt;0</formula>
    </cfRule>
    <cfRule type="expression" dxfId="862" priority="22">
      <formula>F47&lt;0</formula>
    </cfRule>
  </conditionalFormatting>
  <conditionalFormatting sqref="Q7">
    <cfRule type="expression" dxfId="861" priority="19">
      <formula>Q7&gt;0</formula>
    </cfRule>
    <cfRule type="expression" dxfId="860" priority="20">
      <formula>Q7&lt;0</formula>
    </cfRule>
  </conditionalFormatting>
  <conditionalFormatting sqref="Q8">
    <cfRule type="expression" dxfId="859" priority="17">
      <formula>Q8&gt;0</formula>
    </cfRule>
    <cfRule type="expression" dxfId="858" priority="18">
      <formula>Q8&lt;0</formula>
    </cfRule>
  </conditionalFormatting>
  <conditionalFormatting sqref="F25:F46">
    <cfRule type="expression" dxfId="857" priority="15">
      <formula>F25&gt;0</formula>
    </cfRule>
    <cfRule type="expression" dxfId="856" priority="16">
      <formula>F25&lt;0</formula>
    </cfRule>
  </conditionalFormatting>
  <conditionalFormatting sqref="H25:H46">
    <cfRule type="expression" dxfId="855" priority="13">
      <formula>H25&gt;0</formula>
    </cfRule>
    <cfRule type="expression" dxfId="854" priority="14">
      <formula>H25&lt;0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1" priority="21">
      <formula>F47&gt;0</formula>
    </cfRule>
    <cfRule type="expression" dxfId="840" priority="22">
      <formula>F47&lt;0</formula>
    </cfRule>
  </conditionalFormatting>
  <conditionalFormatting sqref="Q7">
    <cfRule type="expression" dxfId="839" priority="19">
      <formula>Q7&gt;0</formula>
    </cfRule>
    <cfRule type="expression" dxfId="838" priority="20">
      <formula>Q7&lt;0</formula>
    </cfRule>
  </conditionalFormatting>
  <conditionalFormatting sqref="Q8">
    <cfRule type="expression" dxfId="837" priority="17">
      <formula>Q8&gt;0</formula>
    </cfRule>
    <cfRule type="expression" dxfId="836" priority="18">
      <formula>Q8&lt;0</formula>
    </cfRule>
  </conditionalFormatting>
  <conditionalFormatting sqref="F25:F46">
    <cfRule type="expression" dxfId="835" priority="15">
      <formula>F25&gt;0</formula>
    </cfRule>
    <cfRule type="expression" dxfId="834" priority="16">
      <formula>F25&lt;0</formula>
    </cfRule>
  </conditionalFormatting>
  <conditionalFormatting sqref="H25:H46">
    <cfRule type="expression" dxfId="833" priority="13">
      <formula>H25&gt;0</formula>
    </cfRule>
    <cfRule type="expression" dxfId="832" priority="14">
      <formula>H25&lt;0</formula>
    </cfRule>
  </conditionalFormatting>
  <conditionalFormatting sqref="F89:F110">
    <cfRule type="expression" dxfId="831" priority="11">
      <formula>F89&gt;0</formula>
    </cfRule>
    <cfRule type="expression" dxfId="830" priority="12">
      <formula>F89&lt;0</formula>
    </cfRule>
  </conditionalFormatting>
  <conditionalFormatting sqref="H89:H110">
    <cfRule type="expression" dxfId="829" priority="9">
      <formula>H89&gt;0</formula>
    </cfRule>
    <cfRule type="expression" dxfId="828" priority="10">
      <formula>H89&lt;0</formula>
    </cfRule>
  </conditionalFormatting>
  <conditionalFormatting sqref="Q10">
    <cfRule type="expression" dxfId="827" priority="7">
      <formula>Q10&gt;0</formula>
    </cfRule>
    <cfRule type="expression" dxfId="826" priority="8">
      <formula>Q10&lt;0</formula>
    </cfRule>
  </conditionalFormatting>
  <conditionalFormatting sqref="J25:J38">
    <cfRule type="expression" dxfId="825" priority="5">
      <formula>J25&gt;0</formula>
    </cfRule>
    <cfRule type="expression" dxfId="824" priority="6">
      <formula>J25&lt;0</formula>
    </cfRule>
  </conditionalFormatting>
  <conditionalFormatting sqref="K25:K38">
    <cfRule type="expression" dxfId="823" priority="3">
      <formula>K25&gt;0</formula>
    </cfRule>
    <cfRule type="expression" dxfId="822" priority="4">
      <formula>K25&lt;0</formula>
    </cfRule>
  </conditionalFormatting>
  <conditionalFormatting sqref="L25:L38">
    <cfRule type="expression" dxfId="821" priority="1">
      <formula>L25&gt;0</formula>
    </cfRule>
    <cfRule type="expression" dxfId="8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19" priority="57">
      <formula>F27&gt;0</formula>
    </cfRule>
    <cfRule type="expression" dxfId="818" priority="58">
      <formula>F27&lt;0</formula>
    </cfRule>
  </conditionalFormatting>
  <conditionalFormatting sqref="H28:H33">
    <cfRule type="expression" dxfId="817" priority="53">
      <formula>H28&gt;0</formula>
    </cfRule>
    <cfRule type="expression" dxfId="816" priority="54">
      <formula>H28&lt;0</formula>
    </cfRule>
  </conditionalFormatting>
  <conditionalFormatting sqref="F24:F26">
    <cfRule type="expression" dxfId="815" priority="39">
      <formula>F24&gt;0</formula>
    </cfRule>
    <cfRule type="expression" dxfId="814" priority="40">
      <formula>F24&lt;0</formula>
    </cfRule>
  </conditionalFormatting>
  <conditionalFormatting sqref="Q8">
    <cfRule type="expression" dxfId="813" priority="33">
      <formula>Q8&gt;0</formula>
    </cfRule>
    <cfRule type="expression" dxfId="812" priority="34">
      <formula>Q8&lt;0</formula>
    </cfRule>
  </conditionalFormatting>
  <conditionalFormatting sqref="Q7">
    <cfRule type="expression" dxfId="811" priority="35">
      <formula>Q7&gt;0</formula>
    </cfRule>
    <cfRule type="expression" dxfId="810" priority="36">
      <formula>Q7&lt;0</formula>
    </cfRule>
  </conditionalFormatting>
  <conditionalFormatting sqref="F34">
    <cfRule type="expression" dxfId="809" priority="31">
      <formula>F34&gt;0</formula>
    </cfRule>
    <cfRule type="expression" dxfId="808" priority="32">
      <formula>F34&lt;0</formula>
    </cfRule>
  </conditionalFormatting>
  <conditionalFormatting sqref="H34">
    <cfRule type="expression" dxfId="807" priority="29">
      <formula>H34&gt;0</formula>
    </cfRule>
    <cfRule type="expression" dxfId="806" priority="30">
      <formula>H34&lt;0</formula>
    </cfRule>
  </conditionalFormatting>
  <conditionalFormatting sqref="M36">
    <cfRule type="expression" dxfId="805" priority="19">
      <formula>M36&gt;0</formula>
    </cfRule>
    <cfRule type="expression" dxfId="804" priority="20">
      <formula>M36&lt;0</formula>
    </cfRule>
  </conditionalFormatting>
  <conditionalFormatting sqref="Q10">
    <cfRule type="expression" dxfId="803" priority="15">
      <formula>Q10&gt;0</formula>
    </cfRule>
    <cfRule type="expression" dxfId="802" priority="16">
      <formula>Q10&lt;0</formula>
    </cfRule>
  </conditionalFormatting>
  <conditionalFormatting sqref="F23">
    <cfRule type="expression" dxfId="801" priority="13">
      <formula>F23&gt;0</formula>
    </cfRule>
    <cfRule type="expression" dxfId="800" priority="14">
      <formula>F23&lt;0</formula>
    </cfRule>
  </conditionalFormatting>
  <conditionalFormatting sqref="I25:J25">
    <cfRule type="expression" dxfId="799" priority="9">
      <formula>I25&gt;0</formula>
    </cfRule>
    <cfRule type="expression" dxfId="798" priority="10">
      <formula>I25&lt;0</formula>
    </cfRule>
  </conditionalFormatting>
  <conditionalFormatting sqref="I26:J27">
    <cfRule type="expression" dxfId="797" priority="7">
      <formula>I26&gt;0</formula>
    </cfRule>
    <cfRule type="expression" dxfId="796" priority="8">
      <formula>I26&lt;0</formula>
    </cfRule>
  </conditionalFormatting>
  <conditionalFormatting sqref="K25:K27">
    <cfRule type="expression" dxfId="795" priority="5">
      <formula>K25&gt;0</formula>
    </cfRule>
    <cfRule type="expression" dxfId="794" priority="6">
      <formula>K25&lt;0</formula>
    </cfRule>
  </conditionalFormatting>
  <conditionalFormatting sqref="I23:J23">
    <cfRule type="expression" dxfId="793" priority="3">
      <formula>I23&gt;0</formula>
    </cfRule>
    <cfRule type="expression" dxfId="7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23.03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18424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758.68999999999869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-693.56999999999971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-3.6279192386898529E-2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2.6052974381241857E-2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SUM(H2:H7)</f>
        <v>800</v>
      </c>
      <c r="I18" s="18"/>
      <c r="J18" s="18"/>
      <c r="K18" s="18">
        <f>SUM(K2:K7)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25.333000000000002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25.102700000000002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24.872400000000003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24.642100000000003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24.411800000000003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24.181500000000003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23.951200000000004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23.7209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23.490600000000001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0"/>
        <v>23.260300000000001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23.03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22.799700000000001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22.569400000000002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22.339100000000002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22.108799999999999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21.878499999999999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21.648199999999999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21.417900000000003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21.187600000000003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20.9573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20.727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1" priority="40">
      <formula>F81&gt;0</formula>
    </cfRule>
    <cfRule type="expression" dxfId="790" priority="41">
      <formula>F81&lt;0</formula>
    </cfRule>
  </conditionalFormatting>
  <conditionalFormatting sqref="Q7">
    <cfRule type="expression" dxfId="789" priority="28">
      <formula>Q7&gt;0</formula>
    </cfRule>
    <cfRule type="expression" dxfId="788" priority="29">
      <formula>Q7&lt;0</formula>
    </cfRule>
  </conditionalFormatting>
  <conditionalFormatting sqref="Q8">
    <cfRule type="expression" dxfId="787" priority="26">
      <formula>Q8&gt;0</formula>
    </cfRule>
    <cfRule type="expression" dxfId="786" priority="27">
      <formula>Q8&lt;0</formula>
    </cfRule>
  </conditionalFormatting>
  <conditionalFormatting sqref="F68:F80">
    <cfRule type="expression" dxfId="785" priority="24">
      <formula>F68&gt;0</formula>
    </cfRule>
    <cfRule type="expression" dxfId="784" priority="25">
      <formula>F68&lt;0</formula>
    </cfRule>
  </conditionalFormatting>
  <conditionalFormatting sqref="H68:H80">
    <cfRule type="expression" dxfId="783" priority="22">
      <formula>H68&gt;0</formula>
    </cfRule>
    <cfRule type="expression" dxfId="782" priority="23">
      <formula>H68&lt;0</formula>
    </cfRule>
  </conditionalFormatting>
  <conditionalFormatting sqref="H84:H87">
    <cfRule type="expression" dxfId="781" priority="18">
      <formula>H84&gt;0</formula>
    </cfRule>
    <cfRule type="expression" dxfId="780" priority="19">
      <formula>H84&lt;0</formula>
    </cfRule>
  </conditionalFormatting>
  <conditionalFormatting sqref="F84:F87">
    <cfRule type="expression" dxfId="779" priority="20">
      <formula>F84&gt;0</formula>
    </cfRule>
    <cfRule type="expression" dxfId="778" priority="21">
      <formula>F84&lt;0</formula>
    </cfRule>
  </conditionalFormatting>
  <conditionalFormatting sqref="M110">
    <cfRule type="expression" dxfId="777" priority="16">
      <formula>M110&gt;0</formula>
    </cfRule>
    <cfRule type="expression" dxfId="776" priority="17">
      <formula>M110&lt;0</formula>
    </cfRule>
  </conditionalFormatting>
  <conditionalFormatting sqref="F23:F24 F31:F60">
    <cfRule type="expression" dxfId="775" priority="14">
      <formula>F23&gt;0</formula>
    </cfRule>
    <cfRule type="expression" dxfId="774" priority="15">
      <formula>F23&lt;0</formula>
    </cfRule>
  </conditionalFormatting>
  <conditionalFormatting sqref="H23:H24 H31:H60">
    <cfRule type="expression" dxfId="773" priority="12">
      <formula>H23&gt;0</formula>
    </cfRule>
    <cfRule type="expression" dxfId="772" priority="13">
      <formula>H23&lt;0</formula>
    </cfRule>
  </conditionalFormatting>
  <conditionalFormatting sqref="Q10">
    <cfRule type="expression" dxfId="771" priority="10">
      <formula>Q10&gt;0</formula>
    </cfRule>
    <cfRule type="expression" dxfId="770" priority="11">
      <formula>Q10&lt;0</formula>
    </cfRule>
  </conditionalFormatting>
  <conditionalFormatting sqref="F25:F30">
    <cfRule type="expression" dxfId="769" priority="8">
      <formula>F25&gt;0</formula>
    </cfRule>
    <cfRule type="expression" dxfId="768" priority="9">
      <formula>F25&lt;0</formula>
    </cfRule>
  </conditionalFormatting>
  <conditionalFormatting sqref="H25:H30">
    <cfRule type="expression" dxfId="767" priority="6">
      <formula>H25&gt;0</formula>
    </cfRule>
    <cfRule type="expression" dxfId="766" priority="7">
      <formula>H25&lt;0</formula>
    </cfRule>
  </conditionalFormatting>
  <conditionalFormatting sqref="K28:K35">
    <cfRule type="expression" dxfId="765" priority="4">
      <formula>K28&gt;0</formula>
    </cfRule>
    <cfRule type="expression" dxfId="764" priority="5">
      <formula>K28&lt;0</formula>
    </cfRule>
  </conditionalFormatting>
  <conditionalFormatting sqref="K36:K60">
    <cfRule type="expression" dxfId="763" priority="2">
      <formula>K36&gt;0</formula>
    </cfRule>
    <cfRule type="expression" dxfId="76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1" priority="9">
      <formula>F39&gt;0</formula>
    </cfRule>
    <cfRule type="expression" dxfId="760" priority="10">
      <formula>F39&lt;0</formula>
    </cfRule>
  </conditionalFormatting>
  <conditionalFormatting sqref="F25:F38">
    <cfRule type="expression" dxfId="759" priority="7">
      <formula>F25&gt;0</formula>
    </cfRule>
    <cfRule type="expression" dxfId="758" priority="8">
      <formula>F25&lt;0</formula>
    </cfRule>
  </conditionalFormatting>
  <conditionalFormatting sqref="H25:H38">
    <cfRule type="expression" dxfId="757" priority="5">
      <formula>H25&gt;0</formula>
    </cfRule>
    <cfRule type="expression" dxfId="756" priority="6">
      <formula>H25&lt;0</formula>
    </cfRule>
  </conditionalFormatting>
  <conditionalFormatting sqref="Q7">
    <cfRule type="expression" dxfId="755" priority="3">
      <formula>Q7&gt;0</formula>
    </cfRule>
    <cfRule type="expression" dxfId="754" priority="4">
      <formula>Q7&lt;0</formula>
    </cfRule>
  </conditionalFormatting>
  <conditionalFormatting sqref="Q8">
    <cfRule type="expression" dxfId="753" priority="1">
      <formula>Q8&gt;0</formula>
    </cfRule>
    <cfRule type="expression" dxfId="75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73.987499999999997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13500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14797.5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-1297.5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-1297.5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-8.7683730359858089E-2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74.25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73.575000000000003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72.900000000000006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72.225000000000009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71.55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70.875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9"/>
        <v>70.2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9"/>
        <v>69.525000000000006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9"/>
        <v>68.849999999999994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9"/>
        <v>68.174999999999997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9"/>
        <v>67.5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9"/>
        <v>66.825000000000003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9"/>
        <v>66.150000000000006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9"/>
        <v>65.474999999999994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9"/>
        <v>64.8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9"/>
        <v>64.125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9"/>
        <v>63.449999999999996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9"/>
        <v>62.775000000000006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9"/>
        <v>62.1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9"/>
        <v>61.425000000000004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9"/>
        <v>60.75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1" priority="21">
      <formula>F47&gt;0</formula>
    </cfRule>
    <cfRule type="expression" dxfId="750" priority="22">
      <formula>F47&lt;0</formula>
    </cfRule>
  </conditionalFormatting>
  <conditionalFormatting sqref="Q7">
    <cfRule type="expression" dxfId="749" priority="19">
      <formula>Q7&gt;0</formula>
    </cfRule>
    <cfRule type="expression" dxfId="748" priority="20">
      <formula>Q7&lt;0</formula>
    </cfRule>
  </conditionalFormatting>
  <conditionalFormatting sqref="Q8">
    <cfRule type="expression" dxfId="747" priority="17">
      <formula>Q8&gt;0</formula>
    </cfRule>
    <cfRule type="expression" dxfId="746" priority="18">
      <formula>Q8&lt;0</formula>
    </cfRule>
  </conditionalFormatting>
  <conditionalFormatting sqref="F25:F46">
    <cfRule type="expression" dxfId="745" priority="15">
      <formula>F25&gt;0</formula>
    </cfRule>
    <cfRule type="expression" dxfId="744" priority="16">
      <formula>F25&lt;0</formula>
    </cfRule>
  </conditionalFormatting>
  <conditionalFormatting sqref="H25:H46">
    <cfRule type="expression" dxfId="743" priority="13">
      <formula>H25&gt;0</formula>
    </cfRule>
    <cfRule type="expression" dxfId="742" priority="14">
      <formula>H25&lt;0</formula>
    </cfRule>
  </conditionalFormatting>
  <conditionalFormatting sqref="F89:F110">
    <cfRule type="expression" dxfId="741" priority="11">
      <formula>F89&gt;0</formula>
    </cfRule>
    <cfRule type="expression" dxfId="740" priority="12">
      <formula>F89&lt;0</formula>
    </cfRule>
  </conditionalFormatting>
  <conditionalFormatting sqref="H89:H110">
    <cfRule type="expression" dxfId="739" priority="9">
      <formula>H89&gt;0</formula>
    </cfRule>
    <cfRule type="expression" dxfId="738" priority="10">
      <formula>H89&lt;0</formula>
    </cfRule>
  </conditionalFormatting>
  <conditionalFormatting sqref="Q10">
    <cfRule type="expression" dxfId="737" priority="7">
      <formula>Q10&gt;0</formula>
    </cfRule>
    <cfRule type="expression" dxfId="736" priority="8">
      <formula>Q10&lt;0</formula>
    </cfRule>
  </conditionalFormatting>
  <conditionalFormatting sqref="J25:J38">
    <cfRule type="expression" dxfId="735" priority="5">
      <formula>J25&gt;0</formula>
    </cfRule>
    <cfRule type="expression" dxfId="734" priority="6">
      <formula>J25&lt;0</formula>
    </cfRule>
  </conditionalFormatting>
  <conditionalFormatting sqref="K25:K38">
    <cfRule type="expression" dxfId="733" priority="3">
      <formula>K25&gt;0</formula>
    </cfRule>
    <cfRule type="expression" dxfId="732" priority="4">
      <formula>K25&lt;0</formula>
    </cfRule>
  </conditionalFormatting>
  <conditionalFormatting sqref="L25:L38">
    <cfRule type="expression" dxfId="731" priority="1">
      <formula>L25&gt;0</formula>
    </cfRule>
    <cfRule type="expression" dxfId="7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29" priority="137">
      <formula>F30&gt;0</formula>
    </cfRule>
    <cfRule type="expression" dxfId="728" priority="138">
      <formula>F30&lt;0</formula>
    </cfRule>
  </conditionalFormatting>
  <conditionalFormatting sqref="H47:H58">
    <cfRule type="expression" dxfId="727" priority="129">
      <formula>H47&gt;0</formula>
    </cfRule>
    <cfRule type="expression" dxfId="726" priority="130">
      <formula>H47&lt;0</formula>
    </cfRule>
  </conditionalFormatting>
  <conditionalFormatting sqref="H59">
    <cfRule type="expression" dxfId="725" priority="119">
      <formula>H59&gt;0</formula>
    </cfRule>
    <cfRule type="expression" dxfId="724" priority="120">
      <formula>H59&lt;0</formula>
    </cfRule>
  </conditionalFormatting>
  <conditionalFormatting sqref="H60">
    <cfRule type="expression" dxfId="723" priority="115">
      <formula>H60&gt;0</formula>
    </cfRule>
    <cfRule type="expression" dxfId="722" priority="116">
      <formula>H60&lt;0</formula>
    </cfRule>
  </conditionalFormatting>
  <conditionalFormatting sqref="H61:H66">
    <cfRule type="expression" dxfId="721" priority="111">
      <formula>H61&gt;0</formula>
    </cfRule>
    <cfRule type="expression" dxfId="720" priority="112">
      <formula>H61&lt;0</formula>
    </cfRule>
  </conditionalFormatting>
  <conditionalFormatting sqref="Q8">
    <cfRule type="expression" dxfId="719" priority="95">
      <formula>Q8&gt;0</formula>
    </cfRule>
    <cfRule type="expression" dxfId="718" priority="96">
      <formula>Q8&lt;0</formula>
    </cfRule>
  </conditionalFormatting>
  <conditionalFormatting sqref="Q7">
    <cfRule type="expression" dxfId="717" priority="97">
      <formula>Q7&gt;0</formula>
    </cfRule>
    <cfRule type="expression" dxfId="716" priority="98">
      <formula>Q7&lt;0</formula>
    </cfRule>
  </conditionalFormatting>
  <conditionalFormatting sqref="F178 H178">
    <cfRule type="expression" dxfId="715" priority="93">
      <formula>F178&gt;0</formula>
    </cfRule>
    <cfRule type="expression" dxfId="714" priority="94">
      <formula>F178&lt;0</formula>
    </cfRule>
  </conditionalFormatting>
  <conditionalFormatting sqref="Q10">
    <cfRule type="expression" dxfId="713" priority="87">
      <formula>Q10&gt;0</formula>
    </cfRule>
    <cfRule type="expression" dxfId="712" priority="88">
      <formula>Q10&lt;0</formula>
    </cfRule>
  </conditionalFormatting>
  <conditionalFormatting sqref="Q9">
    <cfRule type="expression" dxfId="711" priority="81">
      <formula>Q9&gt;0</formula>
    </cfRule>
    <cfRule type="expression" dxfId="710" priority="82">
      <formula>Q9&lt;0</formula>
    </cfRule>
  </conditionalFormatting>
  <conditionalFormatting sqref="F201:F248">
    <cfRule type="expression" dxfId="709" priority="41">
      <formula>F201&gt;0</formula>
    </cfRule>
    <cfRule type="expression" dxfId="708" priority="42">
      <formula>F201&lt;0</formula>
    </cfRule>
  </conditionalFormatting>
  <conditionalFormatting sqref="H201:H248">
    <cfRule type="expression" dxfId="707" priority="39">
      <formula>H201&gt;0</formula>
    </cfRule>
    <cfRule type="expression" dxfId="706" priority="40">
      <formula>H201&lt;0</formula>
    </cfRule>
  </conditionalFormatting>
  <conditionalFormatting sqref="J208">
    <cfRule type="expression" dxfId="705" priority="37">
      <formula>J208&gt;0</formula>
    </cfRule>
    <cfRule type="expression" dxfId="704" priority="38">
      <formula>J208&lt;0</formula>
    </cfRule>
  </conditionalFormatting>
  <conditionalFormatting sqref="J214:J215">
    <cfRule type="expression" dxfId="703" priority="35">
      <formula>J214&gt;0</formula>
    </cfRule>
    <cfRule type="expression" dxfId="702" priority="36">
      <formula>J214&lt;0</formula>
    </cfRule>
  </conditionalFormatting>
  <conditionalFormatting sqref="J216">
    <cfRule type="expression" dxfId="701" priority="33">
      <formula>J216&gt;0</formula>
    </cfRule>
    <cfRule type="expression" dxfId="700" priority="34">
      <formula>J216&lt;0</formula>
    </cfRule>
  </conditionalFormatting>
  <conditionalFormatting sqref="J217:J219 J221:J224">
    <cfRule type="expression" dxfId="699" priority="31">
      <formula>J217&gt;0</formula>
    </cfRule>
    <cfRule type="expression" dxfId="698" priority="32">
      <formula>J217&lt;0</formula>
    </cfRule>
  </conditionalFormatting>
  <conditionalFormatting sqref="K208">
    <cfRule type="expression" dxfId="697" priority="29">
      <formula>K208&gt;0</formula>
    </cfRule>
    <cfRule type="expression" dxfId="696" priority="30">
      <formula>K208&lt;0</formula>
    </cfRule>
  </conditionalFormatting>
  <conditionalFormatting sqref="K214:K215">
    <cfRule type="expression" dxfId="695" priority="27">
      <formula>K214&gt;0</formula>
    </cfRule>
    <cfRule type="expression" dxfId="694" priority="28">
      <formula>K214&lt;0</formula>
    </cfRule>
  </conditionalFormatting>
  <conditionalFormatting sqref="K216">
    <cfRule type="expression" dxfId="693" priority="25">
      <formula>K216&gt;0</formula>
    </cfRule>
    <cfRule type="expression" dxfId="692" priority="26">
      <formula>K216&lt;0</formula>
    </cfRule>
  </conditionalFormatting>
  <conditionalFormatting sqref="K217:K224">
    <cfRule type="expression" dxfId="691" priority="23">
      <formula>K217&gt;0</formula>
    </cfRule>
    <cfRule type="expression" dxfId="690" priority="24">
      <formula>K217&lt;0</formula>
    </cfRule>
  </conditionalFormatting>
  <conditionalFormatting sqref="L208">
    <cfRule type="expression" dxfId="689" priority="21">
      <formula>L208&gt;0</formula>
    </cfRule>
    <cfRule type="expression" dxfId="688" priority="22">
      <formula>L208&lt;0</formula>
    </cfRule>
  </conditionalFormatting>
  <conditionalFormatting sqref="L214:L215">
    <cfRule type="expression" dxfId="687" priority="19">
      <formula>L214&gt;0</formula>
    </cfRule>
    <cfRule type="expression" dxfId="686" priority="20">
      <formula>L214&lt;0</formula>
    </cfRule>
  </conditionalFormatting>
  <conditionalFormatting sqref="L216">
    <cfRule type="expression" dxfId="685" priority="17">
      <formula>L216&gt;0</formula>
    </cfRule>
    <cfRule type="expression" dxfId="684" priority="18">
      <formula>L216&lt;0</formula>
    </cfRule>
  </conditionalFormatting>
  <conditionalFormatting sqref="L217:L224">
    <cfRule type="expression" dxfId="683" priority="15">
      <formula>L217&gt;0</formula>
    </cfRule>
    <cfRule type="expression" dxfId="682" priority="16">
      <formula>L217&lt;0</formula>
    </cfRule>
  </conditionalFormatting>
  <conditionalFormatting sqref="K225">
    <cfRule type="expression" dxfId="681" priority="13">
      <formula>K225&gt;0</formula>
    </cfRule>
    <cfRule type="expression" dxfId="680" priority="14">
      <formula>K225&lt;0</formula>
    </cfRule>
  </conditionalFormatting>
  <conditionalFormatting sqref="L225:L232">
    <cfRule type="expression" dxfId="679" priority="11">
      <formula>L225&gt;0</formula>
    </cfRule>
    <cfRule type="expression" dxfId="678" priority="12">
      <formula>L225&lt;0</formula>
    </cfRule>
  </conditionalFormatting>
  <conditionalFormatting sqref="K226">
    <cfRule type="expression" dxfId="677" priority="9">
      <formula>K226&gt;0</formula>
    </cfRule>
    <cfRule type="expression" dxfId="676" priority="10">
      <formula>K226&lt;0</formula>
    </cfRule>
  </conditionalFormatting>
  <conditionalFormatting sqref="K227">
    <cfRule type="expression" dxfId="675" priority="7">
      <formula>K227&gt;0</formula>
    </cfRule>
    <cfRule type="expression" dxfId="674" priority="8">
      <formula>K227&lt;0</formula>
    </cfRule>
  </conditionalFormatting>
  <conditionalFormatting sqref="K228:K248">
    <cfRule type="expression" dxfId="673" priority="5">
      <formula>K228&gt;0</formula>
    </cfRule>
    <cfRule type="expression" dxfId="672" priority="6">
      <formula>K228&lt;0</formula>
    </cfRule>
  </conditionalFormatting>
  <conditionalFormatting sqref="L233:L237">
    <cfRule type="expression" dxfId="671" priority="3">
      <formula>L233&gt;0</formula>
    </cfRule>
    <cfRule type="expression" dxfId="670" priority="4">
      <formula>L233&lt;0</formula>
    </cfRule>
  </conditionalFormatting>
  <conditionalFormatting sqref="L238:L243">
    <cfRule type="expression" dxfId="669" priority="1">
      <formula>L238&gt;0</formula>
    </cfRule>
    <cfRule type="expression" dxfId="66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67" priority="11">
      <formula>F27&gt;0</formula>
    </cfRule>
    <cfRule type="expression" dxfId="666" priority="12">
      <formula>F27&lt;0</formula>
    </cfRule>
  </conditionalFormatting>
  <conditionalFormatting sqref="H27:H29">
    <cfRule type="expression" dxfId="665" priority="9">
      <formula>H27&gt;0</formula>
    </cfRule>
    <cfRule type="expression" dxfId="664" priority="10">
      <formula>H27&lt;0</formula>
    </cfRule>
  </conditionalFormatting>
  <conditionalFormatting sqref="F23:F26">
    <cfRule type="expression" dxfId="663" priority="7">
      <formula>F23&gt;0</formula>
    </cfRule>
    <cfRule type="expression" dxfId="662" priority="8">
      <formula>F23&lt;0</formula>
    </cfRule>
  </conditionalFormatting>
  <conditionalFormatting sqref="H23:H26">
    <cfRule type="expression" dxfId="661" priority="5">
      <formula>H23&gt;0</formula>
    </cfRule>
    <cfRule type="expression" dxfId="660" priority="6">
      <formula>H23&lt;0</formula>
    </cfRule>
  </conditionalFormatting>
  <conditionalFormatting sqref="Q8">
    <cfRule type="expression" dxfId="659" priority="1">
      <formula>Q8&gt;0</formula>
    </cfRule>
    <cfRule type="expression" dxfId="658" priority="2">
      <formula>Q8&lt;0</formula>
    </cfRule>
  </conditionalFormatting>
  <conditionalFormatting sqref="Q7">
    <cfRule type="expression" dxfId="657" priority="3">
      <formula>Q7&gt;0</formula>
    </cfRule>
    <cfRule type="expression" dxfId="65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5" priority="7">
      <formula>F21&gt;0</formula>
    </cfRule>
    <cfRule type="expression" dxfId="654" priority="8">
      <formula>F21&lt;0</formula>
    </cfRule>
  </conditionalFormatting>
  <conditionalFormatting sqref="F22">
    <cfRule type="expression" dxfId="653" priority="5">
      <formula>F22&gt;0</formula>
    </cfRule>
    <cfRule type="expression" dxfId="652" priority="6">
      <formula>F22&lt;0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47" priority="17">
      <formula>F38&gt;0</formula>
    </cfRule>
    <cfRule type="expression" dxfId="646" priority="18">
      <formula>F38&lt;0</formula>
    </cfRule>
  </conditionalFormatting>
  <conditionalFormatting sqref="H38:H72">
    <cfRule type="expression" dxfId="645" priority="9">
      <formula>H38&gt;0</formula>
    </cfRule>
    <cfRule type="expression" dxfId="644" priority="10">
      <formula>H38&lt;0</formula>
    </cfRule>
  </conditionalFormatting>
  <conditionalFormatting sqref="F21:F37">
    <cfRule type="expression" dxfId="643" priority="7">
      <formula>F21&gt;0</formula>
    </cfRule>
    <cfRule type="expression" dxfId="642" priority="8">
      <formula>F21&lt;0</formula>
    </cfRule>
  </conditionalFormatting>
  <conditionalFormatting sqref="H21:H37">
    <cfRule type="expression" dxfId="641" priority="5">
      <formula>H21&gt;0</formula>
    </cfRule>
    <cfRule type="expression" dxfId="640" priority="6">
      <formula>H21&lt;0</formula>
    </cfRule>
  </conditionalFormatting>
  <conditionalFormatting sqref="Q8">
    <cfRule type="expression" dxfId="639" priority="1">
      <formula>Q8&gt;0</formula>
    </cfRule>
    <cfRule type="expression" dxfId="638" priority="2">
      <formula>Q8&lt;0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5" priority="11">
      <formula>F24&gt;0</formula>
    </cfRule>
    <cfRule type="expression" dxfId="634" priority="12">
      <formula>F24&lt;0</formula>
    </cfRule>
  </conditionalFormatting>
  <conditionalFormatting sqref="H27:H30">
    <cfRule type="expression" dxfId="633" priority="9">
      <formula>H27&gt;0</formula>
    </cfRule>
    <cfRule type="expression" dxfId="632" priority="10">
      <formula>H27&lt;0</formula>
    </cfRule>
  </conditionalFormatting>
  <conditionalFormatting sqref="F25">
    <cfRule type="expression" dxfId="631" priority="7">
      <formula>F25&gt;0</formula>
    </cfRule>
    <cfRule type="expression" dxfId="630" priority="8">
      <formula>F25&lt;0</formula>
    </cfRule>
  </conditionalFormatting>
  <conditionalFormatting sqref="H24:H26">
    <cfRule type="expression" dxfId="629" priority="5">
      <formula>H24&gt;0</formula>
    </cfRule>
    <cfRule type="expression" dxfId="628" priority="6">
      <formula>H24&lt;0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3" priority="17">
      <formula>F28&gt;0</formula>
    </cfRule>
    <cfRule type="expression" dxfId="622" priority="18">
      <formula>F28&lt;0</formula>
    </cfRule>
  </conditionalFormatting>
  <conditionalFormatting sqref="F28 F33:F35">
    <cfRule type="expression" dxfId="621" priority="19">
      <formula>F28&gt;0</formula>
    </cfRule>
    <cfRule type="expression" dxfId="620" priority="20">
      <formula>F28&lt;0</formula>
    </cfRule>
  </conditionalFormatting>
  <conditionalFormatting sqref="H28 H33:H35">
    <cfRule type="expression" dxfId="619" priority="15">
      <formula>H28&gt;0</formula>
    </cfRule>
    <cfRule type="expression" dxfId="618" priority="16">
      <formula>H28&lt;0</formula>
    </cfRule>
  </conditionalFormatting>
  <conditionalFormatting sqref="F21:F27">
    <cfRule type="expression" dxfId="617" priority="13">
      <formula>F21&gt;0</formula>
    </cfRule>
    <cfRule type="expression" dxfId="616" priority="14">
      <formula>F21&lt;0</formula>
    </cfRule>
  </conditionalFormatting>
  <conditionalFormatting sqref="H21:H27">
    <cfRule type="expression" dxfId="615" priority="11">
      <formula>H21&gt;0</formula>
    </cfRule>
    <cfRule type="expression" dxfId="614" priority="12">
      <formula>H21&lt;0</formula>
    </cfRule>
  </conditionalFormatting>
  <conditionalFormatting sqref="Q8">
    <cfRule type="expression" dxfId="613" priority="7">
      <formula>Q8&gt;0</formula>
    </cfRule>
    <cfRule type="expression" dxfId="612" priority="8">
      <formula>Q8&lt;0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F29:F32">
    <cfRule type="expression" dxfId="609" priority="5">
      <formula>F29&gt;0</formula>
    </cfRule>
    <cfRule type="expression" dxfId="608" priority="6">
      <formula>F29&lt;0</formula>
    </cfRule>
  </conditionalFormatting>
  <conditionalFormatting sqref="H29:H32">
    <cfRule type="expression" dxfId="607" priority="3">
      <formula>H29&gt;0</formula>
    </cfRule>
    <cfRule type="expression" dxfId="606" priority="4">
      <formula>H29&lt;0</formula>
    </cfRule>
  </conditionalFormatting>
  <conditionalFormatting sqref="M37">
    <cfRule type="expression" dxfId="605" priority="1">
      <formula>M37&gt;0</formula>
    </cfRule>
    <cfRule type="expression" dxfId="60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3" priority="19">
      <formula>F25&gt;0</formula>
    </cfRule>
    <cfRule type="expression" dxfId="60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1" priority="11">
      <formula>F28&gt;0</formula>
    </cfRule>
    <cfRule type="expression" dxfId="600" priority="12">
      <formula>F28&lt;0</formula>
    </cfRule>
  </conditionalFormatting>
  <conditionalFormatting sqref="F28:F35">
    <cfRule type="expression" dxfId="599" priority="13">
      <formula>F28&gt;0</formula>
    </cfRule>
    <cfRule type="expression" dxfId="598" priority="14">
      <formula>F28&lt;0</formula>
    </cfRule>
  </conditionalFormatting>
  <conditionalFormatting sqref="H25:H35">
    <cfRule type="expression" dxfId="597" priority="9">
      <formula>H25&gt;0</formula>
    </cfRule>
    <cfRule type="expression" dxfId="596" priority="10">
      <formula>H25&lt;0</formula>
    </cfRule>
  </conditionalFormatting>
  <conditionalFormatting sqref="F21:F24">
    <cfRule type="expression" dxfId="595" priority="7">
      <formula>F21&gt;0</formula>
    </cfRule>
    <cfRule type="expression" dxfId="594" priority="8">
      <formula>F21&lt;0</formula>
    </cfRule>
  </conditionalFormatting>
  <conditionalFormatting sqref="H21:H24">
    <cfRule type="expression" dxfId="593" priority="5">
      <formula>H21&gt;0</formula>
    </cfRule>
    <cfRule type="expression" dxfId="592" priority="6">
      <formula>H21&lt;0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87" priority="29">
      <formula>F40&gt;0</formula>
    </cfRule>
    <cfRule type="expression" dxfId="586" priority="30">
      <formula>F40&lt;0</formula>
    </cfRule>
  </conditionalFormatting>
  <conditionalFormatting sqref="F40:F45">
    <cfRule type="expression" dxfId="585" priority="31">
      <formula>F40&gt;0</formula>
    </cfRule>
    <cfRule type="expression" dxfId="584" priority="32">
      <formula>F40&lt;0</formula>
    </cfRule>
  </conditionalFormatting>
  <conditionalFormatting sqref="H40:H45">
    <cfRule type="expression" dxfId="583" priority="27">
      <formula>H40&gt;0</formula>
    </cfRule>
    <cfRule type="expression" dxfId="582" priority="28">
      <formula>H40&lt;0</formula>
    </cfRule>
  </conditionalFormatting>
  <conditionalFormatting sqref="F23:F39">
    <cfRule type="expression" dxfId="581" priority="13">
      <formula>F23&gt;0</formula>
    </cfRule>
    <cfRule type="expression" dxfId="580" priority="14">
      <formula>F23&lt;0</formula>
    </cfRule>
  </conditionalFormatting>
  <conditionalFormatting sqref="H23:H39">
    <cfRule type="expression" dxfId="579" priority="11">
      <formula>H23&gt;0</formula>
    </cfRule>
    <cfRule type="expression" dxfId="578" priority="12">
      <formula>H23&lt;0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Q10">
    <cfRule type="expression" dxfId="573" priority="1">
      <formula>Q10&gt;0</formula>
    </cfRule>
    <cfRule type="expression" dxfId="57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1" priority="39">
      <formula>Q12&gt;0</formula>
    </cfRule>
    <cfRule type="expression" dxfId="57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69" priority="33">
      <formula>F25&gt;0</formula>
    </cfRule>
    <cfRule type="expression" dxfId="568" priority="34">
      <formula>F25&lt;0</formula>
    </cfRule>
  </conditionalFormatting>
  <conditionalFormatting sqref="F30">
    <cfRule type="expression" dxfId="567" priority="31">
      <formula>F30&gt;0</formula>
    </cfRule>
    <cfRule type="expression" dxfId="566" priority="32">
      <formula>F30&lt;0</formula>
    </cfRule>
  </conditionalFormatting>
  <conditionalFormatting sqref="F31">
    <cfRule type="expression" dxfId="565" priority="29">
      <formula>F31&gt;0</formula>
    </cfRule>
    <cfRule type="expression" dxfId="564" priority="30">
      <formula>F31&lt;0</formula>
    </cfRule>
  </conditionalFormatting>
  <conditionalFormatting sqref="F32:F34">
    <cfRule type="expression" dxfId="563" priority="27">
      <formula>F32&gt;0</formula>
    </cfRule>
    <cfRule type="expression" dxfId="562" priority="28">
      <formula>F32&lt;0</formula>
    </cfRule>
  </conditionalFormatting>
  <conditionalFormatting sqref="H25:H29">
    <cfRule type="expression" dxfId="561" priority="25">
      <formula>H25&gt;0</formula>
    </cfRule>
    <cfRule type="expression" dxfId="560" priority="26">
      <formula>H25&lt;0</formula>
    </cfRule>
  </conditionalFormatting>
  <conditionalFormatting sqref="H30">
    <cfRule type="expression" dxfId="559" priority="23">
      <formula>H30&gt;0</formula>
    </cfRule>
    <cfRule type="expression" dxfId="558" priority="24">
      <formula>H30&lt;0</formula>
    </cfRule>
  </conditionalFormatting>
  <conditionalFormatting sqref="H31">
    <cfRule type="expression" dxfId="557" priority="21">
      <formula>H31&gt;0</formula>
    </cfRule>
    <cfRule type="expression" dxfId="556" priority="22">
      <formula>H31&lt;0</formula>
    </cfRule>
  </conditionalFormatting>
  <conditionalFormatting sqref="H32:H34">
    <cfRule type="expression" dxfId="555" priority="19">
      <formula>H32&gt;0</formula>
    </cfRule>
    <cfRule type="expression" dxfId="554" priority="20">
      <formula>H32&lt;0</formula>
    </cfRule>
  </conditionalFormatting>
  <conditionalFormatting sqref="F35">
    <cfRule type="expression" dxfId="553" priority="17">
      <formula>F35&gt;0</formula>
    </cfRule>
    <cfRule type="expression" dxfId="552" priority="18">
      <formula>F35&lt;0</formula>
    </cfRule>
  </conditionalFormatting>
  <conditionalFormatting sqref="H35">
    <cfRule type="expression" dxfId="551" priority="15">
      <formula>H35&gt;0</formula>
    </cfRule>
    <cfRule type="expression" dxfId="550" priority="16">
      <formula>H35&lt;0</formula>
    </cfRule>
  </conditionalFormatting>
  <conditionalFormatting sqref="F36">
    <cfRule type="expression" dxfId="549" priority="13">
      <formula>F36&gt;0</formula>
    </cfRule>
    <cfRule type="expression" dxfId="548" priority="14">
      <formula>F36&lt;0</formula>
    </cfRule>
  </conditionalFormatting>
  <conditionalFormatting sqref="H36">
    <cfRule type="expression" dxfId="547" priority="11">
      <formula>H36&gt;0</formula>
    </cfRule>
    <cfRule type="expression" dxfId="546" priority="12">
      <formula>H36&lt;0</formula>
    </cfRule>
  </conditionalFormatting>
  <conditionalFormatting sqref="H23:H24">
    <cfRule type="expression" dxfId="545" priority="5">
      <formula>H23&gt;0</formula>
    </cfRule>
    <cfRule type="expression" dxfId="544" priority="6">
      <formula>H23&lt;0</formula>
    </cfRule>
  </conditionalFormatting>
  <conditionalFormatting sqref="F23:F24">
    <cfRule type="expression" dxfId="543" priority="7">
      <formula>F23&gt;0</formula>
    </cfRule>
    <cfRule type="expression" dxfId="542" priority="8">
      <formula>F23&lt;0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54.05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6486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1698.5800000000017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94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1.4705882352941176E-2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59.454999999999998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58.914500000000004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58.374000000000002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57.833500000000001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57.292999999999999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56.752499999999998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56.211999999999996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55.671500000000002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55.131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54.590499999999999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54.05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53.509499999999996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52.968999999999994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52.428499999999993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51.887999999999998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51.347499999999997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50.806999999999995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50.266500000000001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49.725999999999999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49.185499999999998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48.644999999999996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37" priority="51">
      <formula>Q8&gt;0</formula>
    </cfRule>
    <cfRule type="expression" dxfId="536" priority="52">
      <formula>Q8&lt;0</formula>
    </cfRule>
  </conditionalFormatting>
  <conditionalFormatting sqref="Q7">
    <cfRule type="expression" dxfId="535" priority="53">
      <formula>Q7&gt;0</formula>
    </cfRule>
    <cfRule type="expression" dxfId="534" priority="54">
      <formula>Q7&lt;0</formula>
    </cfRule>
  </conditionalFormatting>
  <conditionalFormatting sqref="M50">
    <cfRule type="expression" dxfId="533" priority="41">
      <formula>M50&gt;0</formula>
    </cfRule>
    <cfRule type="expression" dxfId="532" priority="42">
      <formula>M50&lt;0</formula>
    </cfRule>
  </conditionalFormatting>
  <conditionalFormatting sqref="M50">
    <cfRule type="expression" dxfId="531" priority="43">
      <formula>M50&gt;0</formula>
    </cfRule>
    <cfRule type="expression" dxfId="530" priority="44">
      <formula>M50&lt;0</formula>
    </cfRule>
  </conditionalFormatting>
  <conditionalFormatting sqref="F24:F26">
    <cfRule type="expression" dxfId="529" priority="29">
      <formula>F24&gt;0</formula>
    </cfRule>
    <cfRule type="expression" dxfId="528" priority="30">
      <formula>F24&lt;0</formula>
    </cfRule>
  </conditionalFormatting>
  <conditionalFormatting sqref="F24:F26">
    <cfRule type="expression" dxfId="527" priority="31">
      <formula>F24&gt;0</formula>
    </cfRule>
    <cfRule type="expression" dxfId="526" priority="32">
      <formula>F24&lt;0</formula>
    </cfRule>
  </conditionalFormatting>
  <conditionalFormatting sqref="H24:H26">
    <cfRule type="expression" dxfId="525" priority="27">
      <formula>H24&gt;0</formula>
    </cfRule>
    <cfRule type="expression" dxfId="524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1" priority="84">
      <formula>F7&gt;0</formula>
    </cfRule>
    <cfRule type="expression" dxfId="490" priority="85">
      <formula>F7&lt;0</formula>
    </cfRule>
  </conditionalFormatting>
  <conditionalFormatting sqref="Q8">
    <cfRule type="expression" dxfId="489" priority="82">
      <formula>Q8&gt;0</formula>
    </cfRule>
    <cfRule type="expression" dxfId="488" priority="83">
      <formula>Q8&lt;0</formula>
    </cfRule>
  </conditionalFormatting>
  <conditionalFormatting sqref="F29:F36">
    <cfRule type="expression" dxfId="487" priority="62">
      <formula>F29&gt;0</formula>
    </cfRule>
    <cfRule type="expression" dxfId="486" priority="63">
      <formula>F29&lt;0</formula>
    </cfRule>
  </conditionalFormatting>
  <conditionalFormatting sqref="J32:J38">
    <cfRule type="expression" dxfId="485" priority="57">
      <formula>J32&gt;0</formula>
    </cfRule>
    <cfRule type="expression" dxfId="484" priority="58">
      <formula>J32&lt;0</formula>
    </cfRule>
  </conditionalFormatting>
  <conditionalFormatting sqref="M42">
    <cfRule type="expression" dxfId="483" priority="55">
      <formula>M42&gt;0</formula>
    </cfRule>
    <cfRule type="expression" dxfId="482" priority="56">
      <formula>M42&lt;0</formula>
    </cfRule>
  </conditionalFormatting>
  <conditionalFormatting sqref="F98:F134 H98:H134 H137:H142 F137:F142 F144:F153 H144:H153">
    <cfRule type="expression" dxfId="481" priority="53">
      <formula>F98&gt;0</formula>
    </cfRule>
    <cfRule type="expression" dxfId="480" priority="54">
      <formula>F98&lt;0</formula>
    </cfRule>
  </conditionalFormatting>
  <conditionalFormatting sqref="F90:F97">
    <cfRule type="expression" dxfId="479" priority="51">
      <formula>F90&gt;0</formula>
    </cfRule>
    <cfRule type="expression" dxfId="478" priority="52">
      <formula>F90&lt;0</formula>
    </cfRule>
  </conditionalFormatting>
  <conditionalFormatting sqref="H90:H97">
    <cfRule type="expression" dxfId="477" priority="49">
      <formula>H90&gt;0</formula>
    </cfRule>
    <cfRule type="expression" dxfId="476" priority="50">
      <formula>H90&lt;0</formula>
    </cfRule>
  </conditionalFormatting>
  <conditionalFormatting sqref="F135:F136 H135:H136">
    <cfRule type="expression" dxfId="475" priority="47">
      <formula>F135&gt;0</formula>
    </cfRule>
    <cfRule type="expression" dxfId="474" priority="48">
      <formula>F135&lt;0</formula>
    </cfRule>
  </conditionalFormatting>
  <conditionalFormatting sqref="H143 F143">
    <cfRule type="expression" dxfId="473" priority="45">
      <formula>F143&gt;0</formula>
    </cfRule>
    <cfRule type="expression" dxfId="472" priority="46">
      <formula>F143&lt;0</formula>
    </cfRule>
  </conditionalFormatting>
  <conditionalFormatting sqref="F154:F161">
    <cfRule type="expression" dxfId="471" priority="31">
      <formula>F154&gt;0</formula>
    </cfRule>
    <cfRule type="expression" dxfId="470" priority="32">
      <formula>F154&lt;0</formula>
    </cfRule>
  </conditionalFormatting>
  <conditionalFormatting sqref="H154:H161">
    <cfRule type="expression" dxfId="469" priority="29">
      <formula>H154&gt;0</formula>
    </cfRule>
    <cfRule type="expression" dxfId="468" priority="30">
      <formula>H154&lt;0</formula>
    </cfRule>
  </conditionalFormatting>
  <conditionalFormatting sqref="Q10">
    <cfRule type="expression" dxfId="467" priority="27">
      <formula>Q10&gt;0</formula>
    </cfRule>
    <cfRule type="expression" dxfId="466" priority="28">
      <formula>Q10&lt;0</formula>
    </cfRule>
  </conditionalFormatting>
  <conditionalFormatting sqref="F37:F38">
    <cfRule type="expression" dxfId="465" priority="25">
      <formula>F37&gt;0</formula>
    </cfRule>
    <cfRule type="expression" dxfId="464" priority="26">
      <formula>F37&lt;0</formula>
    </cfRule>
  </conditionalFormatting>
  <conditionalFormatting sqref="H37:H38">
    <cfRule type="expression" dxfId="463" priority="23">
      <formula>H37&gt;0</formula>
    </cfRule>
    <cfRule type="expression" dxfId="462" priority="24">
      <formula>H37&lt;0</formula>
    </cfRule>
  </conditionalFormatting>
  <conditionalFormatting sqref="F167">
    <cfRule type="expression" dxfId="461" priority="21">
      <formula>F167&gt;0</formula>
    </cfRule>
    <cfRule type="expression" dxfId="460" priority="22">
      <formula>F167&lt;0</formula>
    </cfRule>
  </conditionalFormatting>
  <conditionalFormatting sqref="F168:F179">
    <cfRule type="expression" dxfId="459" priority="19">
      <formula>F168&gt;0</formula>
    </cfRule>
    <cfRule type="expression" dxfId="458" priority="20">
      <formula>F168&lt;0</formula>
    </cfRule>
  </conditionalFormatting>
  <conditionalFormatting sqref="H167:H179">
    <cfRule type="expression" dxfId="457" priority="17">
      <formula>H167&gt;0</formula>
    </cfRule>
    <cfRule type="expression" dxfId="456" priority="18">
      <formula>H167&lt;0</formula>
    </cfRule>
  </conditionalFormatting>
  <conditionalFormatting sqref="J175:J197 J201">
    <cfRule type="expression" dxfId="455" priority="15">
      <formula>J175&gt;0</formula>
    </cfRule>
    <cfRule type="expression" dxfId="454" priority="16">
      <formula>J175&lt;0</formula>
    </cfRule>
  </conditionalFormatting>
  <conditionalFormatting sqref="F180:F197 F201">
    <cfRule type="expression" dxfId="453" priority="13">
      <formula>F180&gt;0</formula>
    </cfRule>
    <cfRule type="expression" dxfId="452" priority="14">
      <formula>F180&lt;0</formula>
    </cfRule>
  </conditionalFormatting>
  <conditionalFormatting sqref="H180:H197 H201">
    <cfRule type="expression" dxfId="451" priority="11">
      <formula>H180&gt;0</formula>
    </cfRule>
    <cfRule type="expression" dxfId="450" priority="12">
      <formula>H180&lt;0</formula>
    </cfRule>
  </conditionalFormatting>
  <conditionalFormatting sqref="I32:J35">
    <cfRule type="expression" dxfId="449" priority="9">
      <formula>I32&gt;0</formula>
    </cfRule>
    <cfRule type="expression" dxfId="448" priority="10">
      <formula>I32&lt;0</formula>
    </cfRule>
  </conditionalFormatting>
  <conditionalFormatting sqref="F198:F200">
    <cfRule type="expression" dxfId="447" priority="7">
      <formula>F198&gt;0</formula>
    </cfRule>
    <cfRule type="expression" dxfId="446" priority="8">
      <formula>F198&lt;0</formula>
    </cfRule>
  </conditionalFormatting>
  <conditionalFormatting sqref="H198:H200">
    <cfRule type="expression" dxfId="445" priority="5">
      <formula>H198&gt;0</formula>
    </cfRule>
    <cfRule type="expression" dxfId="444" priority="6">
      <formula>H198&lt;0</formula>
    </cfRule>
  </conditionalFormatting>
  <conditionalFormatting sqref="J198:J200">
    <cfRule type="expression" dxfId="443" priority="3">
      <formula>J198&gt;0</formula>
    </cfRule>
    <cfRule type="expression" dxfId="442" priority="4">
      <formula>J198&lt;0</formula>
    </cfRule>
  </conditionalFormatting>
  <conditionalFormatting sqref="F202:F211 H202:H211 J202:J211">
    <cfRule type="expression" dxfId="441" priority="1">
      <formula>F202&gt;0</formula>
    </cfRule>
    <cfRule type="expression" dxfId="4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57.88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2894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1273.5099999999984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50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1.7580872011251757E-2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63.668000000000006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63.089200000000005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62.510400000000004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61.931600000000003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61.352800000000009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60.774000000000008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60.195200000000007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59.616400000000006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59.037600000000005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58.458800000000004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57.88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57.301200000000001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56.7224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56.143599999999999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55.564799999999998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54.985999999999997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54.407199999999996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53.828400000000002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53.249600000000008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52.670800000000007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52.092000000000006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39" priority="62">
      <formula>Q7&gt;0</formula>
    </cfRule>
    <cfRule type="expression" dxfId="438" priority="63">
      <formula>Q7&lt;0</formula>
    </cfRule>
  </conditionalFormatting>
  <conditionalFormatting sqref="Q8">
    <cfRule type="expression" dxfId="437" priority="60">
      <formula>Q8&gt;0</formula>
    </cfRule>
    <cfRule type="expression" dxfId="436" priority="61">
      <formula>Q8&lt;0</formula>
    </cfRule>
  </conditionalFormatting>
  <conditionalFormatting sqref="F26:F43">
    <cfRule type="expression" dxfId="435" priority="44">
      <formula>F26&gt;0</formula>
    </cfRule>
    <cfRule type="expression" dxfId="434" priority="45">
      <formula>F26&lt;0</formula>
    </cfRule>
  </conditionalFormatting>
  <conditionalFormatting sqref="H45 H47:H48 H50:H51 H53 H26:H43">
    <cfRule type="expression" dxfId="433" priority="42">
      <formula>H26&gt;0</formula>
    </cfRule>
    <cfRule type="expression" dxfId="432" priority="43">
      <formula>H26&lt;0</formula>
    </cfRule>
  </conditionalFormatting>
  <conditionalFormatting sqref="J29">
    <cfRule type="expression" dxfId="431" priority="40">
      <formula>J29&gt;0</formula>
    </cfRule>
    <cfRule type="expression" dxfId="430" priority="41">
      <formula>J29&lt;0</formula>
    </cfRule>
  </conditionalFormatting>
  <conditionalFormatting sqref="J30:J35">
    <cfRule type="expression" dxfId="429" priority="38">
      <formula>J30&gt;0</formula>
    </cfRule>
    <cfRule type="expression" dxfId="428" priority="39">
      <formula>J30&lt;0</formula>
    </cfRule>
  </conditionalFormatting>
  <conditionalFormatting sqref="J36:J37">
    <cfRule type="expression" dxfId="427" priority="36">
      <formula>J36&gt;0</formula>
    </cfRule>
    <cfRule type="expression" dxfId="426" priority="37">
      <formula>J36&lt;0</formula>
    </cfRule>
  </conditionalFormatting>
  <conditionalFormatting sqref="J38:J45 J48 J51">
    <cfRule type="expression" dxfId="425" priority="34">
      <formula>J38&gt;0</formula>
    </cfRule>
    <cfRule type="expression" dxfId="424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3" priority="31">
      <formula>M59&gt;0</formula>
    </cfRule>
    <cfRule type="expression" dxfId="422" priority="32">
      <formula>M59&lt;0</formula>
    </cfRule>
  </conditionalFormatting>
  <conditionalFormatting sqref="Q10">
    <cfRule type="expression" dxfId="421" priority="29">
      <formula>Q10&gt;0</formula>
    </cfRule>
    <cfRule type="expression" dxfId="420" priority="30">
      <formula>Q10&lt;0</formula>
    </cfRule>
  </conditionalFormatting>
  <conditionalFormatting sqref="F84:F103">
    <cfRule type="expression" dxfId="419" priority="27">
      <formula>F84&gt;0</formula>
    </cfRule>
    <cfRule type="expression" dxfId="418" priority="28">
      <formula>F84&lt;0</formula>
    </cfRule>
  </conditionalFormatting>
  <conditionalFormatting sqref="H107:H108 H110:H111 H113 H84:H103">
    <cfRule type="expression" dxfId="417" priority="25">
      <formula>H84&gt;0</formula>
    </cfRule>
    <cfRule type="expression" dxfId="416" priority="26">
      <formula>H84&lt;0</formula>
    </cfRule>
  </conditionalFormatting>
  <conditionalFormatting sqref="J89">
    <cfRule type="expression" dxfId="415" priority="23">
      <formula>J89&gt;0</formula>
    </cfRule>
    <cfRule type="expression" dxfId="414" priority="24">
      <formula>J89&lt;0</formula>
    </cfRule>
  </conditionalFormatting>
  <conditionalFormatting sqref="J90:J95">
    <cfRule type="expression" dxfId="413" priority="21">
      <formula>J90&gt;0</formula>
    </cfRule>
    <cfRule type="expression" dxfId="412" priority="22">
      <formula>J90&lt;0</formula>
    </cfRule>
  </conditionalFormatting>
  <conditionalFormatting sqref="J96:J97">
    <cfRule type="expression" dxfId="411" priority="19">
      <formula>J96&gt;0</formula>
    </cfRule>
    <cfRule type="expression" dxfId="410" priority="20">
      <formula>J96&lt;0</formula>
    </cfRule>
  </conditionalFormatting>
  <conditionalFormatting sqref="J98:J104 J108 J111">
    <cfRule type="expression" dxfId="409" priority="17">
      <formula>J98&gt;0</formula>
    </cfRule>
    <cfRule type="expression" dxfId="408" priority="18">
      <formula>J98&lt;0</formula>
    </cfRule>
  </conditionalFormatting>
  <conditionalFormatting sqref="J25">
    <cfRule type="expression" dxfId="407" priority="13">
      <formula>J25&gt;0</formula>
    </cfRule>
    <cfRule type="expression" dxfId="406" priority="14">
      <formula>J25&lt;0</formula>
    </cfRule>
  </conditionalFormatting>
  <conditionalFormatting sqref="F105:F106">
    <cfRule type="expression" dxfId="405" priority="11">
      <formula>F105&gt;0</formula>
    </cfRule>
    <cfRule type="expression" dxfId="404" priority="12">
      <formula>F105&lt;0</formula>
    </cfRule>
  </conditionalFormatting>
  <conditionalFormatting sqref="H105:H106">
    <cfRule type="expression" dxfId="403" priority="9">
      <formula>H105&gt;0</formula>
    </cfRule>
    <cfRule type="expression" dxfId="402" priority="10">
      <formula>H105&lt;0</formula>
    </cfRule>
  </conditionalFormatting>
  <conditionalFormatting sqref="J105">
    <cfRule type="expression" dxfId="401" priority="7">
      <formula>J105&gt;0</formula>
    </cfRule>
    <cfRule type="expression" dxfId="400" priority="8">
      <formula>J105&lt;0</formula>
    </cfRule>
  </conditionalFormatting>
  <conditionalFormatting sqref="J106">
    <cfRule type="expression" dxfId="399" priority="5">
      <formula>J106&gt;0</formula>
    </cfRule>
    <cfRule type="expression" dxfId="398" priority="6">
      <formula>J106&lt;0</formula>
    </cfRule>
  </conditionalFormatting>
  <conditionalFormatting sqref="F24:F25">
    <cfRule type="expression" dxfId="397" priority="3">
      <formula>F24&gt;0</formula>
    </cfRule>
    <cfRule type="expression" dxfId="396" priority="4">
      <formula>F24&lt;0</formula>
    </cfRule>
  </conditionalFormatting>
  <conditionalFormatting sqref="H24:H25">
    <cfRule type="expression" dxfId="395" priority="1">
      <formula>H24&gt;0</formula>
    </cfRule>
    <cfRule type="expression" dxfId="394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600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33.913649999999997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28.82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7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17292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20348.189999999999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-2981.1699999999987</v>
      </c>
      <c r="R7">
        <v>60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-3056.1899999999987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-0.15019468562068661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43052</v>
      </c>
      <c r="C10" s="4">
        <v>100</v>
      </c>
      <c r="D10" s="2">
        <v>28.38</v>
      </c>
      <c r="E10" s="2">
        <v>0</v>
      </c>
      <c r="F10" s="2">
        <f>C10*D10</f>
        <v>2838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C11" s="4"/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0" si="3">C22*(E22-D22)</f>
        <v>-10.999999999999943</v>
      </c>
      <c r="G22" s="39">
        <f t="shared" ref="G22:G30" si="4">D22*C22</f>
        <v>2249</v>
      </c>
      <c r="H22" s="227">
        <f t="shared" ref="H22:H30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39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31.702000000000002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31.413800000000002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31.125600000000002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30.837400000000002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30.549200000000003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30.261000000000003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29.972800000000003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29.6846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29.3964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29.1082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28.82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28.5318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28.243600000000001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27.955400000000001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27.667199999999998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27.378999999999998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27.090799999999998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26.802600000000002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26.514400000000002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26.226200000000002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25.938000000000002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1:I35">
    <cfRule type="expression" dxfId="375" priority="37">
      <formula>I31&gt;0</formula>
    </cfRule>
    <cfRule type="expression" dxfId="374" priority="38">
      <formula>I31&lt;0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H14" sqref="H1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13.08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3662.4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-1683.429999999998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-1683.429999999998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-0.31490526260655477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11571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14.388000000000002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14.257200000000001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14.1264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13.995600000000001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13.864800000000001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13.734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13.603200000000001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13.4724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13.3416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13.210800000000001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13.08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12.949199999999999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12.8184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12.6876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12.556799999999999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12.426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12.295199999999999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12.164400000000001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12.0336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11.902800000000001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11.772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43"/>
      <c r="L4" s="72"/>
      <c r="M4" s="3"/>
      <c r="O4" s="11" t="s">
        <v>66</v>
      </c>
      <c r="Q4" s="425">
        <v>72.13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10819.5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-70.020000000002256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-728.69000000000051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-6.3099931677604942E-2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79.343000000000004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78.621700000000004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77.900400000000005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77.179100000000005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76.457800000000006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75.736499999999992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75.015199999999993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74.293899999999994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73.572599999999994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72.851299999999995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72.13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71.408699999999996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70.687399999999997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69.966099999999997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69.244799999999998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68.523499999999999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67.802199999999985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67.0809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66.3596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65.638300000000001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64.917000000000002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7" si="3">H4*I4-J4</f>
        <v>5204.88</v>
      </c>
      <c r="L4" s="72">
        <v>42856</v>
      </c>
      <c r="M4" s="43">
        <v>36</v>
      </c>
      <c r="O4" s="11" t="s">
        <v>66</v>
      </c>
      <c r="Q4" s="54">
        <v>54.24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10848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-280.77000000000135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-330.72000000000116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-2.9584782515350697E-2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59.664000000000009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59.121600000000008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58.579200000000007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58.036800000000007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57.494400000000006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56.952000000000005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56.409600000000005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55.867200000000004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55.324800000000003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54.782400000000003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54.24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53.697600000000001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53.155200000000001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52.6128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52.070399999999999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51.527999999999999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50.985599999999998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50.443200000000004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49.900800000000004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49.358400000000003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48.816000000000003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2017-11-20T21:41:39Z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