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93" i="38" l="1"/>
  <c r="D893" i="38"/>
  <c r="E893" i="38"/>
  <c r="G893" i="38"/>
  <c r="H893" i="38"/>
  <c r="K893" i="38"/>
  <c r="L893" i="38" s="1"/>
  <c r="M893" i="38"/>
  <c r="U893" i="38" s="1"/>
  <c r="S893" i="38"/>
  <c r="C18" i="105"/>
  <c r="N893" i="38" l="1"/>
  <c r="O893" i="38" s="1"/>
  <c r="Z893" i="38"/>
  <c r="P893" i="38"/>
  <c r="A892" i="38"/>
  <c r="D892" i="38"/>
  <c r="E892" i="38"/>
  <c r="G892" i="38"/>
  <c r="H892" i="38"/>
  <c r="K892" i="38"/>
  <c r="L892" i="38" s="1"/>
  <c r="M892" i="38"/>
  <c r="N892" i="38" s="1"/>
  <c r="S892" i="38"/>
  <c r="P892" i="38" l="1"/>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H18"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H19" i="129"/>
  <c r="C85" i="129"/>
  <c r="M19" i="129"/>
  <c r="H85" i="129"/>
  <c r="F19" i="129"/>
  <c r="M85" i="129"/>
  <c r="K19" i="129"/>
  <c r="K85" i="129"/>
  <c r="F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H19" i="128"/>
  <c r="F19" i="128"/>
  <c r="M85" i="128"/>
  <c r="C19" i="128"/>
  <c r="H85" i="128"/>
  <c r="F85" i="128"/>
  <c r="M19" i="128"/>
  <c r="K85" i="128"/>
  <c r="C85"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85" i="127"/>
  <c r="K19" i="127"/>
  <c r="M19" i="127"/>
  <c r="H19" i="127"/>
  <c r="F85" i="127"/>
  <c r="M85" i="127"/>
  <c r="K85" i="127"/>
  <c r="C19"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85" i="126"/>
  <c r="C85" i="126"/>
  <c r="K85" i="126"/>
  <c r="F19" i="126"/>
  <c r="K19" i="126"/>
  <c r="C19" i="126"/>
  <c r="F85" i="126"/>
  <c r="H19" i="126"/>
  <c r="M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85" i="125"/>
  <c r="K19" i="125"/>
  <c r="F19" i="125"/>
  <c r="C85" i="125"/>
  <c r="M19" i="125"/>
  <c r="F85" i="125"/>
  <c r="K85" i="125"/>
  <c r="H19" i="125"/>
  <c r="M85" i="125"/>
  <c r="C19"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19" i="124"/>
  <c r="M85" i="123"/>
  <c r="C19" i="123"/>
  <c r="K19" i="123"/>
  <c r="K85" i="123"/>
  <c r="H85" i="124"/>
  <c r="F19" i="123"/>
  <c r="H19" i="123"/>
  <c r="M85" i="124"/>
  <c r="F85" i="124"/>
  <c r="C19" i="124"/>
  <c r="C85" i="123"/>
  <c r="M19" i="123"/>
  <c r="H85" i="123"/>
  <c r="F85" i="123"/>
  <c r="F19" i="124"/>
  <c r="M19" i="124"/>
  <c r="K85" i="124"/>
  <c r="H19" i="124"/>
  <c r="C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C85" i="122"/>
  <c r="C19" i="122"/>
  <c r="M19" i="122"/>
  <c r="F19" i="122"/>
  <c r="K19" i="122"/>
  <c r="H19" i="122"/>
  <c r="H85" i="122"/>
  <c r="M85" i="122"/>
  <c r="K85" i="122"/>
  <c r="F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1"/>
  <c r="F85" i="121"/>
  <c r="M85" i="120"/>
  <c r="K19" i="120"/>
  <c r="F19" i="120"/>
  <c r="K85" i="120"/>
  <c r="F85" i="120"/>
  <c r="K85" i="121"/>
  <c r="H85" i="120"/>
  <c r="C85" i="121"/>
  <c r="F19" i="121"/>
  <c r="C19" i="121"/>
  <c r="C19" i="120"/>
  <c r="M19" i="120"/>
  <c r="K19" i="121"/>
  <c r="M19" i="121"/>
  <c r="H19" i="121"/>
  <c r="C85" i="120"/>
  <c r="H19" i="120"/>
  <c r="H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C85" i="119"/>
  <c r="M19" i="119"/>
  <c r="C19" i="119"/>
  <c r="K19" i="119"/>
  <c r="F85" i="119"/>
  <c r="H19" i="119"/>
  <c r="M85" i="119"/>
  <c r="H85"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H19" i="118"/>
  <c r="F85" i="118"/>
  <c r="C19" i="118"/>
  <c r="C85" i="118"/>
  <c r="M85" i="118"/>
  <c r="K85" i="118"/>
  <c r="H85" i="118"/>
  <c r="F19"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M85" i="116"/>
  <c r="K19" i="117"/>
  <c r="M85" i="117"/>
  <c r="M19" i="116"/>
  <c r="F85" i="116"/>
  <c r="C85" i="117"/>
  <c r="K19" i="116"/>
  <c r="F19" i="117"/>
  <c r="C85" i="116"/>
  <c r="H19" i="116"/>
  <c r="H85" i="116"/>
  <c r="K85" i="117"/>
  <c r="H85" i="117"/>
  <c r="F19" i="116"/>
  <c r="K85" i="116"/>
  <c r="H19" i="117"/>
  <c r="M19" i="117"/>
  <c r="F85" i="117"/>
  <c r="C19" i="116"/>
  <c r="C19"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F85" i="115"/>
  <c r="K19" i="115"/>
  <c r="H19" i="115"/>
  <c r="H85" i="115"/>
  <c r="M85" i="115"/>
  <c r="C85" i="115"/>
  <c r="K85" i="115"/>
  <c r="F19" i="115"/>
  <c r="M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H19" i="114"/>
  <c r="C85" i="114"/>
  <c r="M19" i="114"/>
  <c r="K85" i="114"/>
  <c r="K19" i="114"/>
  <c r="M85" i="114"/>
  <c r="H85" i="114"/>
  <c r="F85"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H85" i="112"/>
  <c r="H19" i="113"/>
  <c r="K19" i="112"/>
  <c r="H85" i="113"/>
  <c r="K85" i="112"/>
  <c r="F85" i="113"/>
  <c r="H19" i="112"/>
  <c r="C19" i="112"/>
  <c r="C85" i="113"/>
  <c r="F85" i="112"/>
  <c r="F19" i="112"/>
  <c r="C85" i="112"/>
  <c r="K85" i="113"/>
  <c r="C19" i="113"/>
  <c r="K19" i="113"/>
  <c r="M85" i="112"/>
  <c r="M19" i="112"/>
  <c r="M85" i="113"/>
  <c r="M19" i="113"/>
  <c r="F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1"/>
  <c r="K85" i="110"/>
  <c r="K19" i="110"/>
  <c r="F19" i="110"/>
  <c r="C19" i="111"/>
  <c r="C85" i="111"/>
  <c r="M85" i="110"/>
  <c r="F19" i="111"/>
  <c r="C85" i="110"/>
  <c r="H85" i="110"/>
  <c r="C19" i="110"/>
  <c r="M19" i="111"/>
  <c r="M19" i="110"/>
  <c r="F85" i="110"/>
  <c r="F85" i="111"/>
  <c r="M85" i="111"/>
  <c r="H85" i="111"/>
  <c r="K19" i="111"/>
  <c r="H19" i="110"/>
  <c r="K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H19" i="109"/>
  <c r="K19" i="109"/>
  <c r="M19" i="109"/>
  <c r="M85" i="109"/>
  <c r="C19" i="109"/>
  <c r="C85" i="109"/>
  <c r="F19" i="109"/>
  <c r="F85" i="109"/>
  <c r="K85" i="109"/>
  <c r="H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H19" i="108"/>
  <c r="K19" i="108"/>
  <c r="C85" i="108"/>
  <c r="M85" i="108"/>
  <c r="H85" i="108"/>
  <c r="F85" i="108"/>
  <c r="M19" i="108"/>
  <c r="C19" i="108"/>
  <c r="F19" i="108"/>
  <c r="K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5" i="107"/>
  <c r="F85" i="107"/>
  <c r="F19" i="107"/>
  <c r="M85" i="107"/>
  <c r="H85" i="107"/>
  <c r="C19" i="107"/>
  <c r="H19" i="107"/>
  <c r="K19" i="107"/>
  <c r="M19" i="107"/>
  <c r="K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K85" i="106"/>
  <c r="C19" i="106"/>
  <c r="C85" i="106"/>
  <c r="K19" i="106"/>
  <c r="M85" i="106"/>
  <c r="H85" i="106"/>
  <c r="F19" i="106"/>
  <c r="M19" i="106"/>
  <c r="F85"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C41" i="46"/>
  <c r="H41" i="46"/>
  <c r="M19" i="47"/>
  <c r="H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85" i="105"/>
  <c r="H19" i="105"/>
  <c r="K85" i="105"/>
  <c r="C19" i="105"/>
  <c r="F85" i="105"/>
  <c r="M85" i="105"/>
  <c r="F19" i="105"/>
  <c r="C85" i="105"/>
  <c r="K19" i="105"/>
  <c r="M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H85" i="104"/>
  <c r="M19" i="104"/>
  <c r="H19" i="104"/>
  <c r="C85" i="104"/>
  <c r="M85" i="104"/>
  <c r="K19" i="104"/>
  <c r="F85" i="104"/>
  <c r="F19" i="104"/>
  <c r="C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C19" i="103"/>
  <c r="C91" i="103"/>
  <c r="H91" i="103"/>
  <c r="F19" i="103"/>
  <c r="F91" i="103"/>
  <c r="K19" i="89"/>
  <c r="K19" i="103"/>
  <c r="H19" i="103"/>
  <c r="M19" i="103"/>
  <c r="K91"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M87" i="102"/>
  <c r="H19" i="102"/>
  <c r="K19" i="102"/>
  <c r="C87" i="102"/>
  <c r="F87" i="102"/>
  <c r="K87" i="102"/>
  <c r="C19" i="102"/>
  <c r="M19" i="102"/>
  <c r="F19" i="102"/>
  <c r="H87"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K19" i="99"/>
  <c r="K22" i="101"/>
  <c r="H85" i="99"/>
  <c r="M85" i="99"/>
  <c r="H22" i="101"/>
  <c r="H90" i="101"/>
  <c r="C85" i="100"/>
  <c r="M19" i="99"/>
  <c r="C85" i="99"/>
  <c r="F85" i="99"/>
  <c r="K85" i="99"/>
  <c r="K90" i="101"/>
  <c r="F85" i="100"/>
  <c r="F19" i="100"/>
  <c r="M22" i="101"/>
  <c r="M90" i="101"/>
  <c r="M85" i="100"/>
  <c r="M19" i="100"/>
  <c r="H85" i="100"/>
  <c r="F22" i="101"/>
  <c r="C19" i="99"/>
  <c r="C90" i="101"/>
  <c r="K19" i="100"/>
  <c r="H19" i="100"/>
  <c r="H19" i="99"/>
  <c r="K85" i="100"/>
  <c r="F90" i="101"/>
  <c r="C19" i="100"/>
  <c r="C22" i="101"/>
  <c r="F19"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25" i="88"/>
  <c r="H19" i="97"/>
  <c r="K19" i="97"/>
  <c r="K85" i="98"/>
  <c r="F85" i="97"/>
  <c r="C85" i="97"/>
  <c r="H19" i="98"/>
  <c r="H85" i="97"/>
  <c r="M85" i="98"/>
  <c r="C85" i="98"/>
  <c r="C19" i="97"/>
  <c r="M19" i="97"/>
  <c r="F19" i="98"/>
  <c r="H85" i="98"/>
  <c r="M19" i="98"/>
  <c r="K19" i="98"/>
  <c r="F19" i="97"/>
  <c r="F85" i="98"/>
  <c r="C19" i="98"/>
  <c r="K85" i="97"/>
  <c r="M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M94" i="96"/>
  <c r="H94" i="96"/>
  <c r="C94" i="96"/>
  <c r="F19" i="96"/>
  <c r="M19" i="96"/>
  <c r="K19" i="96"/>
  <c r="F94" i="96"/>
  <c r="C19" i="96"/>
  <c r="K94" i="96"/>
  <c r="H19"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F85" i="95"/>
  <c r="C85" i="95"/>
  <c r="H85" i="95"/>
  <c r="C19" i="95"/>
  <c r="M85" i="95"/>
  <c r="K85" i="95"/>
  <c r="M19" i="95"/>
  <c r="H19"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19" i="94"/>
  <c r="F19" i="94"/>
  <c r="C85" i="94"/>
  <c r="H85" i="94"/>
  <c r="M19" i="94"/>
  <c r="F85" i="94"/>
  <c r="K85" i="94"/>
  <c r="H19" i="94"/>
  <c r="M85" i="94"/>
  <c r="C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H26" i="93"/>
  <c r="M113" i="93"/>
  <c r="H113" i="93"/>
  <c r="K113" i="93"/>
  <c r="M26" i="93"/>
  <c r="C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121" i="92"/>
  <c r="K30" i="92"/>
  <c r="F30" i="92"/>
  <c r="F121" i="92"/>
  <c r="K19" i="91"/>
  <c r="C85" i="91"/>
  <c r="K121" i="92"/>
  <c r="M19" i="91"/>
  <c r="C30" i="92"/>
  <c r="K85" i="91"/>
  <c r="C19" i="91"/>
  <c r="H85" i="91"/>
  <c r="M30" i="92"/>
  <c r="M85" i="91"/>
  <c r="H30" i="92"/>
  <c r="F19" i="47"/>
  <c r="F85" i="91"/>
  <c r="M121" i="92"/>
  <c r="H19" i="91"/>
  <c r="F19" i="91"/>
  <c r="C121"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19" i="90"/>
  <c r="M85" i="90"/>
  <c r="C19" i="90"/>
  <c r="H85" i="90"/>
  <c r="F85" i="90"/>
  <c r="K85" i="90"/>
  <c r="H19" i="90"/>
  <c r="C85" i="90"/>
  <c r="F19" i="90"/>
  <c r="M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85" i="89"/>
  <c r="C85" i="89"/>
  <c r="H60" i="51"/>
  <c r="K85" i="89"/>
  <c r="M85" i="89"/>
  <c r="H19" i="89"/>
  <c r="M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M19" i="87"/>
  <c r="H107" i="88"/>
  <c r="M25" i="88"/>
  <c r="F85" i="87"/>
  <c r="F107" i="88"/>
  <c r="K19" i="87"/>
  <c r="K107" i="88"/>
  <c r="C107" i="88"/>
  <c r="M107" i="88"/>
  <c r="H19" i="87"/>
  <c r="K85" i="87"/>
  <c r="M85" i="87"/>
  <c r="F25" i="88"/>
  <c r="F19" i="87"/>
  <c r="C85" i="87"/>
  <c r="C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M19" i="86"/>
  <c r="F85" i="86"/>
  <c r="H85" i="86"/>
  <c r="H19" i="86"/>
  <c r="K85" i="86"/>
  <c r="F19" i="86"/>
  <c r="C85" i="86"/>
  <c r="M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K19" i="85"/>
  <c r="F85" i="85"/>
  <c r="C19" i="85"/>
  <c r="H19" i="85"/>
  <c r="C85" i="85"/>
  <c r="K85" i="85"/>
  <c r="M19" i="85"/>
  <c r="F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85" i="83"/>
  <c r="F25" i="84"/>
  <c r="H85" i="83"/>
  <c r="C25" i="84"/>
  <c r="H25" i="84"/>
  <c r="F85" i="83"/>
  <c r="H110" i="84"/>
  <c r="M85" i="83"/>
  <c r="C19" i="83"/>
  <c r="M25" i="84"/>
  <c r="K110" i="84"/>
  <c r="F110" i="84"/>
  <c r="H19" i="83"/>
  <c r="M110" i="84"/>
  <c r="C85" i="83"/>
  <c r="K19" i="83"/>
  <c r="M19" i="83"/>
  <c r="F19" i="83"/>
  <c r="C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M60" i="82"/>
  <c r="C60" i="82"/>
  <c r="K60" i="82"/>
  <c r="M23" i="74"/>
  <c r="F60" i="82"/>
  <c r="H60" i="82"/>
  <c r="C19" i="82"/>
  <c r="H19" i="82"/>
  <c r="C23" i="74"/>
  <c r="H23" i="74"/>
  <c r="M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M96" i="31"/>
  <c r="C78" i="75"/>
  <c r="F78" i="75"/>
  <c r="K78" i="75"/>
  <c r="K96" i="31"/>
  <c r="F96" i="31"/>
  <c r="M78" i="75"/>
  <c r="H96" i="31"/>
  <c r="C96" i="31"/>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M19" i="64"/>
  <c r="K85" i="64"/>
  <c r="K19" i="64"/>
  <c r="H19" i="64"/>
  <c r="H85" i="64"/>
  <c r="M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H30" i="81"/>
  <c r="F30" i="81"/>
  <c r="C110" i="81"/>
  <c r="M110" i="81"/>
  <c r="H110" i="81"/>
  <c r="M3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F85" i="80"/>
  <c r="C19" i="80"/>
  <c r="K19" i="80"/>
  <c r="M85" i="80"/>
  <c r="M19" i="80"/>
  <c r="K85" i="80"/>
  <c r="F19" i="80"/>
  <c r="H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H65" i="79"/>
  <c r="M65" i="79"/>
  <c r="F65" i="79"/>
  <c r="C19" i="79"/>
  <c r="M19" i="79"/>
  <c r="C65" i="79"/>
  <c r="F19" i="79"/>
  <c r="H19" i="79"/>
  <c r="K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C85" i="78"/>
  <c r="H19" i="78"/>
  <c r="F19" i="78"/>
  <c r="K19" i="78"/>
  <c r="H85" i="78"/>
  <c r="M85" i="78"/>
  <c r="K85" i="78"/>
  <c r="M19" i="78"/>
  <c r="F85" i="78"/>
  <c r="C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H89" i="77"/>
  <c r="K89" i="77"/>
  <c r="F19" i="77"/>
  <c r="C19" i="77"/>
  <c r="M89" i="77"/>
  <c r="H19" i="77"/>
  <c r="M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M77" i="69"/>
  <c r="F77" i="69"/>
  <c r="C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C19" i="76"/>
  <c r="K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K93" i="68"/>
  <c r="F93" i="68"/>
  <c r="M93" i="68"/>
  <c r="C93" i="68"/>
  <c r="H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K908" i="25"/>
  <c r="M908" i="25"/>
  <c r="F908" i="25"/>
  <c r="C908" i="25"/>
  <c r="H908" i="25"/>
  <c r="O364" i="38" l="1"/>
  <c r="Z364" i="38"/>
  <c r="N363" i="38"/>
  <c r="F907" i="25"/>
  <c r="K907" i="25"/>
  <c r="P363" i="38"/>
  <c r="O363" i="38" l="1"/>
  <c r="Z363" i="38"/>
  <c r="M644" i="25"/>
  <c r="Q10"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451" i="17"/>
  <c r="F23" i="17"/>
  <c r="C19" i="3"/>
  <c r="C19" i="72"/>
  <c r="H19" i="3"/>
  <c r="F25" i="31"/>
  <c r="M55" i="50"/>
  <c r="F81" i="61"/>
  <c r="M23" i="57"/>
  <c r="M67" i="60"/>
  <c r="K67" i="60"/>
  <c r="M213" i="57"/>
  <c r="C19" i="55"/>
  <c r="H67" i="60"/>
  <c r="H19" i="62"/>
  <c r="F55" i="50"/>
  <c r="K63" i="66"/>
  <c r="C19" i="70"/>
  <c r="H19" i="63"/>
  <c r="H63" i="66"/>
  <c r="M100" i="34"/>
  <c r="K19" i="50"/>
  <c r="H90" i="72"/>
  <c r="M65" i="63"/>
  <c r="M75" i="41"/>
  <c r="H19" i="59"/>
  <c r="M90" i="72"/>
  <c r="H25" i="31"/>
  <c r="K19" i="3"/>
  <c r="K75" i="41"/>
  <c r="H51" i="54"/>
  <c r="K72" i="59"/>
  <c r="H19" i="55"/>
  <c r="F19" i="34"/>
  <c r="K213" i="57"/>
  <c r="C77" i="70"/>
  <c r="F451" i="17"/>
  <c r="M60" i="51"/>
  <c r="C25" i="31"/>
  <c r="C19" i="59"/>
  <c r="C19" i="53"/>
  <c r="C81" i="61"/>
  <c r="M23" i="17"/>
  <c r="K19" i="68"/>
  <c r="M19" i="60"/>
  <c r="K77" i="70"/>
  <c r="M19" i="34"/>
  <c r="H19" i="53"/>
  <c r="M19" i="73"/>
  <c r="H81" i="61"/>
  <c r="C94" i="52"/>
  <c r="K30" i="40"/>
  <c r="M19" i="70"/>
  <c r="F213" i="57"/>
  <c r="K119" i="7"/>
  <c r="M451" i="17"/>
  <c r="K19" i="60"/>
  <c r="C111" i="45"/>
  <c r="F77" i="70"/>
  <c r="F19" i="53"/>
  <c r="H86" i="53"/>
  <c r="F19" i="59"/>
  <c r="F23" i="57"/>
  <c r="C19" i="60"/>
  <c r="H111" i="45"/>
  <c r="C86" i="53"/>
  <c r="K19" i="66"/>
  <c r="H19" i="52"/>
  <c r="F86" i="53"/>
  <c r="K19" i="52"/>
  <c r="K156" i="49"/>
  <c r="F19" i="60"/>
  <c r="M77" i="70"/>
  <c r="F156" i="49"/>
  <c r="H65" i="63"/>
  <c r="C19" i="62"/>
  <c r="M86" i="53"/>
  <c r="H19" i="50"/>
  <c r="M19" i="68"/>
  <c r="M30" i="49"/>
  <c r="F19" i="55"/>
  <c r="F19" i="73"/>
  <c r="M72" i="59"/>
  <c r="F85" i="64"/>
  <c r="C19" i="71"/>
  <c r="K111" i="45"/>
  <c r="K19" i="61"/>
  <c r="K19" i="62"/>
  <c r="K19" i="55"/>
  <c r="H19" i="69"/>
  <c r="K23" i="17"/>
  <c r="K47" i="58"/>
  <c r="H19" i="54"/>
  <c r="C213" i="57"/>
  <c r="C23" i="57"/>
  <c r="M19" i="59"/>
  <c r="K94" i="52"/>
  <c r="M119" i="7"/>
  <c r="C85" i="64"/>
  <c r="F19" i="70"/>
  <c r="M156" i="49"/>
  <c r="M19" i="3"/>
  <c r="M19" i="50"/>
  <c r="C23" i="17"/>
  <c r="H75" i="41"/>
  <c r="H77" i="70"/>
  <c r="K19" i="75"/>
  <c r="C51" i="54"/>
  <c r="C19" i="66"/>
  <c r="M111" i="45"/>
  <c r="F19" i="75"/>
  <c r="M30" i="40"/>
  <c r="C47" i="58"/>
  <c r="K65" i="71"/>
  <c r="H55" i="50"/>
  <c r="C72" i="59"/>
  <c r="F19" i="52"/>
  <c r="K19" i="34"/>
  <c r="H213" i="57"/>
  <c r="H156" i="49"/>
  <c r="M230" i="58"/>
  <c r="C65" i="71"/>
  <c r="C156" i="49"/>
  <c r="F60" i="51"/>
  <c r="F111" i="45"/>
  <c r="M19" i="52"/>
  <c r="F19" i="71"/>
  <c r="C19" i="63"/>
  <c r="H19" i="71"/>
  <c r="C19" i="45"/>
  <c r="C67" i="60"/>
  <c r="F19" i="64"/>
  <c r="K90" i="72"/>
  <c r="F30" i="49"/>
  <c r="F19" i="45"/>
  <c r="M19" i="45"/>
  <c r="H19" i="72"/>
  <c r="F19" i="66"/>
  <c r="F19" i="41"/>
  <c r="H19" i="41"/>
  <c r="F51" i="54"/>
  <c r="C451" i="17"/>
  <c r="H94" i="52"/>
  <c r="F19" i="72"/>
  <c r="K19" i="63"/>
  <c r="M19" i="71"/>
  <c r="K19" i="54"/>
  <c r="H23" i="17"/>
  <c r="C100" i="34"/>
  <c r="F75" i="41"/>
  <c r="H19" i="61"/>
  <c r="F67" i="60"/>
  <c r="H19" i="68"/>
  <c r="C19" i="69"/>
  <c r="C30" i="40"/>
  <c r="H19" i="34"/>
  <c r="C63" i="66"/>
  <c r="F19" i="3"/>
  <c r="H19" i="73"/>
  <c r="F136" i="25"/>
  <c r="C19" i="54"/>
  <c r="C75" i="41"/>
  <c r="K25" i="31"/>
  <c r="H230" i="58"/>
  <c r="C19" i="64"/>
  <c r="K65" i="63"/>
  <c r="F230" i="58"/>
  <c r="F94" i="52"/>
  <c r="H65" i="71"/>
  <c r="M94" i="52"/>
  <c r="C55" i="50"/>
  <c r="M19" i="53"/>
  <c r="K19" i="71"/>
  <c r="M19" i="55"/>
  <c r="F19" i="63"/>
  <c r="F30" i="40"/>
  <c r="H47" i="58"/>
  <c r="M63" i="66"/>
  <c r="F72" i="59"/>
  <c r="M65" i="71"/>
  <c r="F19" i="54"/>
  <c r="F28" i="43"/>
  <c r="C30" i="49"/>
  <c r="F19" i="62"/>
  <c r="C19" i="75"/>
  <c r="C19" i="52"/>
  <c r="M19" i="61"/>
  <c r="C90" i="72"/>
  <c r="M19" i="69"/>
  <c r="C230" i="58"/>
  <c r="F19" i="61"/>
  <c r="K51" i="54"/>
  <c r="H72" i="59"/>
  <c r="K230" i="58"/>
  <c r="F100" i="34"/>
  <c r="F19" i="69"/>
  <c r="H19" i="75"/>
  <c r="M19" i="75"/>
  <c r="F65" i="71"/>
  <c r="C119" i="7"/>
  <c r="C19" i="34"/>
  <c r="C19" i="68"/>
  <c r="K86" i="53"/>
  <c r="M81" i="61"/>
  <c r="H119" i="7"/>
  <c r="M25" i="31"/>
  <c r="F47" i="58"/>
  <c r="K19" i="41"/>
  <c r="K60" i="51"/>
  <c r="F63" i="66"/>
  <c r="H100" i="34"/>
  <c r="K55" i="50"/>
  <c r="K23" i="74"/>
  <c r="F23" i="74"/>
  <c r="M51" i="54"/>
  <c r="M19" i="66"/>
  <c r="C19" i="61"/>
  <c r="C19" i="50"/>
  <c r="K81" i="61"/>
  <c r="H30" i="40"/>
  <c r="K19" i="53"/>
  <c r="K19" i="59"/>
  <c r="M19" i="54"/>
  <c r="F90" i="72"/>
  <c r="F119" i="7"/>
  <c r="H19" i="66"/>
  <c r="M19" i="63"/>
  <c r="K19" i="69"/>
  <c r="K19" i="73"/>
  <c r="H19" i="70"/>
  <c r="C19" i="41"/>
  <c r="M19" i="72"/>
  <c r="H19" i="60"/>
  <c r="F19" i="50"/>
  <c r="F65" i="63"/>
  <c r="H136" i="25"/>
  <c r="K23" i="57"/>
  <c r="F19" i="68"/>
  <c r="M19" i="41"/>
  <c r="K19" i="72"/>
  <c r="C19" i="73"/>
  <c r="K100" i="34"/>
  <c r="M19" i="62"/>
  <c r="M47" i="58"/>
  <c r="C65" i="63"/>
  <c r="K451" i="17"/>
  <c r="K19" i="70"/>
  <c r="V892" i="38" l="1"/>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7"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92" i="38" s="1"/>
  <c r="Y892"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91" i="38" l="1"/>
  <c r="Y891" i="38" s="1"/>
  <c r="W893" i="38"/>
  <c r="Y893" i="38" s="1"/>
  <c r="W889" i="38"/>
  <c r="Y889" i="38" s="1"/>
  <c r="W890" i="38"/>
  <c r="Y890" i="38" s="1"/>
  <c r="W887" i="38"/>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9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85" i="38" l="1"/>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<sst xmlns="http://schemas.openxmlformats.org/spreadsheetml/2006/main" count="9608" uniqueCount="1397">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</sst>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4">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3"/>
      <tableStyleElement type="headerRow" dxfId="4112"/>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numCache>
            </c:numRef>
          </c:yVal>
          <c:smooth val="1"/>
        </c:ser>
        <c:dLbls>
          <c:showLegendKey val="0"/>
          <c:showVal val="0"/>
          <c:showCatName val="0"/>
          <c:showSerName val="0"/>
          <c:showPercent val="0"/>
          <c:showBubbleSize val="0"/>
        </c:dLbls>
        <c:axId val="455385944"/>
        <c:axId val="455387904"/>
      </c:scatterChart>
      <c:valAx>
        <c:axId val="455385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387904"/>
        <c:crosses val="autoZero"/>
        <c:crossBetween val="midCat"/>
      </c:valAx>
      <c:valAx>
        <c:axId val="45538790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3859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numCache>
            </c:numRef>
          </c:yVal>
          <c:smooth val="1"/>
        </c:ser>
        <c:dLbls>
          <c:showLegendKey val="0"/>
          <c:showVal val="0"/>
          <c:showCatName val="0"/>
          <c:showSerName val="0"/>
          <c:showPercent val="0"/>
          <c:showBubbleSize val="0"/>
        </c:dLbls>
        <c:axId val="455388296"/>
        <c:axId val="455387120"/>
      </c:scatterChart>
      <c:valAx>
        <c:axId val="4553882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387120"/>
        <c:crosses val="autoZero"/>
        <c:crossBetween val="midCat"/>
      </c:valAx>
      <c:valAx>
        <c:axId val="4553871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38829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numCache>
            </c:numRef>
          </c:yVal>
          <c:smooth val="1"/>
        </c:ser>
        <c:dLbls>
          <c:showLegendKey val="0"/>
          <c:showVal val="0"/>
          <c:showCatName val="0"/>
          <c:showSerName val="0"/>
          <c:showPercent val="0"/>
          <c:showBubbleSize val="0"/>
        </c:dLbls>
        <c:axId val="455390256"/>
        <c:axId val="455391432"/>
      </c:scatterChart>
      <c:valAx>
        <c:axId val="455390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391432"/>
        <c:crosses val="autoZero"/>
        <c:crossBetween val="midCat"/>
      </c:valAx>
      <c:valAx>
        <c:axId val="45539143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390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numCache>
            </c:numRef>
          </c:yVal>
          <c:smooth val="1"/>
        </c:ser>
        <c:dLbls>
          <c:showLegendKey val="0"/>
          <c:showVal val="0"/>
          <c:showCatName val="0"/>
          <c:showSerName val="0"/>
          <c:showPercent val="0"/>
          <c:showBubbleSize val="0"/>
        </c:dLbls>
        <c:axId val="455386336"/>
        <c:axId val="455392608"/>
      </c:scatterChart>
      <c:valAx>
        <c:axId val="455386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392608"/>
        <c:crosses val="autoZero"/>
        <c:crossBetween val="midCat"/>
      </c:valAx>
      <c:valAx>
        <c:axId val="45539260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386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469658608"/>
        <c:axId val="469660568"/>
      </c:scatterChart>
      <c:valAx>
        <c:axId val="469658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60568"/>
        <c:crosses val="autoZero"/>
        <c:crossBetween val="midCat"/>
      </c:valAx>
      <c:valAx>
        <c:axId val="4696605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586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numCache>
            </c:numRef>
          </c:yVal>
          <c:smooth val="1"/>
        </c:ser>
        <c:dLbls>
          <c:showLegendKey val="0"/>
          <c:showVal val="0"/>
          <c:showCatName val="0"/>
          <c:showSerName val="0"/>
          <c:showPercent val="0"/>
          <c:showBubbleSize val="0"/>
        </c:dLbls>
        <c:axId val="469659784"/>
        <c:axId val="469659392"/>
      </c:scatterChart>
      <c:valAx>
        <c:axId val="469659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59392"/>
        <c:crosses val="autoZero"/>
        <c:crossBetween val="midCat"/>
      </c:valAx>
      <c:valAx>
        <c:axId val="46965939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597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numCache>
            </c:numRef>
          </c:yVal>
          <c:smooth val="1"/>
        </c:ser>
        <c:dLbls>
          <c:showLegendKey val="0"/>
          <c:showVal val="0"/>
          <c:showCatName val="0"/>
          <c:showSerName val="0"/>
          <c:showPercent val="0"/>
          <c:showBubbleSize val="0"/>
        </c:dLbls>
        <c:axId val="469660960"/>
        <c:axId val="469661352"/>
      </c:scatterChart>
      <c:valAx>
        <c:axId val="469660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61352"/>
        <c:crosses val="autoZero"/>
        <c:crossBetween val="midCat"/>
      </c:valAx>
      <c:valAx>
        <c:axId val="4696613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6096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numCache>
            </c:numRef>
          </c:yVal>
          <c:smooth val="1"/>
        </c:ser>
        <c:dLbls>
          <c:showLegendKey val="0"/>
          <c:showVal val="0"/>
          <c:showCatName val="0"/>
          <c:showSerName val="0"/>
          <c:showPercent val="0"/>
          <c:showBubbleSize val="0"/>
        </c:dLbls>
        <c:axId val="469663704"/>
        <c:axId val="469656648"/>
      </c:scatterChart>
      <c:valAx>
        <c:axId val="469663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56648"/>
        <c:crosses val="autoZero"/>
        <c:crossBetween val="midCat"/>
      </c:valAx>
      <c:valAx>
        <c:axId val="4696566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663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1618976"/>
        <c:axId val="471613488"/>
      </c:lineChart>
      <c:dateAx>
        <c:axId val="471618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613488"/>
        <c:crosses val="autoZero"/>
        <c:auto val="1"/>
        <c:lblOffset val="100"/>
        <c:baseTimeUnit val="days"/>
      </c:dateAx>
      <c:valAx>
        <c:axId val="47161348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618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1618584"/>
        <c:axId val="471619760"/>
      </c:lineChart>
      <c:dateAx>
        <c:axId val="4716185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9760"/>
        <c:crosses val="autoZero"/>
        <c:auto val="1"/>
        <c:lblOffset val="100"/>
        <c:baseTimeUnit val="days"/>
      </c:dateAx>
      <c:valAx>
        <c:axId val="4716197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8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1616232"/>
        <c:axId val="471616624"/>
      </c:lineChart>
      <c:dateAx>
        <c:axId val="471616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6624"/>
        <c:crosses val="autoZero"/>
        <c:auto val="1"/>
        <c:lblOffset val="100"/>
        <c:baseTimeUnit val="days"/>
      </c:dateAx>
      <c:valAx>
        <c:axId val="471616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6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9657824"/>
        <c:axId val="473183720"/>
      </c:lineChart>
      <c:dateAx>
        <c:axId val="469657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83720"/>
        <c:crosses val="autoZero"/>
        <c:auto val="1"/>
        <c:lblOffset val="100"/>
        <c:baseTimeUnit val="days"/>
      </c:dateAx>
      <c:valAx>
        <c:axId val="473183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7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3189600"/>
        <c:axId val="473189992"/>
      </c:lineChart>
      <c:dateAx>
        <c:axId val="473189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89992"/>
        <c:crosses val="autoZero"/>
        <c:auto val="1"/>
        <c:lblOffset val="100"/>
        <c:baseTimeUnit val="days"/>
      </c:dateAx>
      <c:valAx>
        <c:axId val="4731899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89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73188816"/>
        <c:axId val="473182936"/>
      </c:lineChart>
      <c:dateAx>
        <c:axId val="473188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82936"/>
        <c:crosses val="autoZero"/>
        <c:auto val="1"/>
        <c:lblOffset val="100"/>
        <c:baseTimeUnit val="days"/>
      </c:dateAx>
      <c:valAx>
        <c:axId val="473182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88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73186072"/>
        <c:axId val="473183328"/>
      </c:lineChart>
      <c:dateAx>
        <c:axId val="473186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83328"/>
        <c:crosses val="autoZero"/>
        <c:auto val="1"/>
        <c:lblOffset val="100"/>
        <c:baseTimeUnit val="days"/>
      </c:dateAx>
      <c:valAx>
        <c:axId val="4731833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86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73187248"/>
        <c:axId val="473187640"/>
      </c:lineChart>
      <c:dateAx>
        <c:axId val="473187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87640"/>
        <c:crosses val="autoZero"/>
        <c:auto val="1"/>
        <c:lblOffset val="100"/>
        <c:baseTimeUnit val="days"/>
      </c:dateAx>
      <c:valAx>
        <c:axId val="473187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87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3188424"/>
        <c:axId val="474518544"/>
      </c:lineChart>
      <c:dateAx>
        <c:axId val="473188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8544"/>
        <c:crosses val="autoZero"/>
        <c:auto val="1"/>
        <c:lblOffset val="100"/>
        <c:baseTimeUnit val="days"/>
      </c:dateAx>
      <c:valAx>
        <c:axId val="474518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88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4515408"/>
        <c:axId val="474511880"/>
      </c:lineChart>
      <c:dateAx>
        <c:axId val="474515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1880"/>
        <c:crosses val="autoZero"/>
        <c:auto val="1"/>
        <c:lblOffset val="100"/>
        <c:baseTimeUnit val="days"/>
      </c:dateAx>
      <c:valAx>
        <c:axId val="474511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5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74515800"/>
        <c:axId val="474515016"/>
      </c:lineChart>
      <c:dateAx>
        <c:axId val="474515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5016"/>
        <c:crosses val="autoZero"/>
        <c:auto val="1"/>
        <c:lblOffset val="100"/>
        <c:baseTimeUnit val="days"/>
      </c:dateAx>
      <c:valAx>
        <c:axId val="474515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5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74518152"/>
        <c:axId val="474516584"/>
      </c:lineChart>
      <c:dateAx>
        <c:axId val="474518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6584"/>
        <c:crosses val="autoZero"/>
        <c:auto val="1"/>
        <c:lblOffset val="100"/>
        <c:baseTimeUnit val="days"/>
      </c:dateAx>
      <c:valAx>
        <c:axId val="474516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8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numCache>
            </c:numRef>
          </c:val>
          <c:smooth val="0"/>
        </c:ser>
        <c:dLbls>
          <c:showLegendKey val="0"/>
          <c:showVal val="0"/>
          <c:showCatName val="0"/>
          <c:showSerName val="0"/>
          <c:showPercent val="0"/>
          <c:showBubbleSize val="0"/>
        </c:dLbls>
        <c:marker val="1"/>
        <c:smooth val="0"/>
        <c:axId val="474511488"/>
        <c:axId val="474513056"/>
      </c:lineChart>
      <c:dateAx>
        <c:axId val="474511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3056"/>
        <c:crosses val="autoZero"/>
        <c:auto val="1"/>
        <c:lblOffset val="100"/>
        <c:baseTimeUnit val="days"/>
      </c:dateAx>
      <c:valAx>
        <c:axId val="4745130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1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numCache>
            </c:numRef>
          </c:val>
          <c:smooth val="0"/>
        </c:ser>
        <c:dLbls>
          <c:showLegendKey val="0"/>
          <c:showVal val="0"/>
          <c:showCatName val="0"/>
          <c:showSerName val="0"/>
          <c:showPercent val="0"/>
          <c:showBubbleSize val="0"/>
        </c:dLbls>
        <c:marker val="1"/>
        <c:smooth val="0"/>
        <c:axId val="474513840"/>
        <c:axId val="474514624"/>
      </c:lineChart>
      <c:dateAx>
        <c:axId val="4745138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4624"/>
        <c:crosses val="autoZero"/>
        <c:auto val="1"/>
        <c:lblOffset val="100"/>
        <c:baseTimeUnit val="days"/>
      </c:dateAx>
      <c:valAx>
        <c:axId val="474514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13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3188032"/>
        <c:axId val="486572112"/>
      </c:lineChart>
      <c:dateAx>
        <c:axId val="473188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2112"/>
        <c:crosses val="autoZero"/>
        <c:auto val="1"/>
        <c:lblOffset val="100"/>
        <c:baseTimeUnit val="days"/>
      </c:dateAx>
      <c:valAx>
        <c:axId val="486572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88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6577600"/>
        <c:axId val="486578776"/>
      </c:lineChart>
      <c:dateAx>
        <c:axId val="486577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8776"/>
        <c:crosses val="autoZero"/>
        <c:auto val="1"/>
        <c:lblOffset val="100"/>
        <c:baseTimeUnit val="days"/>
      </c:dateAx>
      <c:valAx>
        <c:axId val="486578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6576032"/>
        <c:axId val="486579168"/>
      </c:lineChart>
      <c:dateAx>
        <c:axId val="486576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9168"/>
        <c:crosses val="autoZero"/>
        <c:auto val="1"/>
        <c:lblOffset val="100"/>
        <c:baseTimeUnit val="days"/>
      </c:dateAx>
      <c:valAx>
        <c:axId val="48657916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6576424"/>
        <c:axId val="486572504"/>
      </c:lineChart>
      <c:dateAx>
        <c:axId val="486576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2504"/>
        <c:crosses val="autoZero"/>
        <c:auto val="1"/>
        <c:lblOffset val="100"/>
        <c:baseTimeUnit val="days"/>
      </c:dateAx>
      <c:valAx>
        <c:axId val="486572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6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6578384"/>
        <c:axId val="486577208"/>
      </c:lineChart>
      <c:dateAx>
        <c:axId val="486578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7208"/>
        <c:crosses val="autoZero"/>
        <c:auto val="1"/>
        <c:lblOffset val="100"/>
        <c:baseTimeUnit val="days"/>
      </c:dateAx>
      <c:valAx>
        <c:axId val="48657720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83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6574072"/>
        <c:axId val="486573288"/>
      </c:lineChart>
      <c:dateAx>
        <c:axId val="486574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3288"/>
        <c:crosses val="autoZero"/>
        <c:auto val="1"/>
        <c:lblOffset val="100"/>
        <c:baseTimeUnit val="days"/>
      </c:dateAx>
      <c:valAx>
        <c:axId val="486573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40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9380424"/>
        <c:axId val="489379640"/>
      </c:lineChart>
      <c:dateAx>
        <c:axId val="48938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9640"/>
        <c:crosses val="autoZero"/>
        <c:auto val="1"/>
        <c:lblOffset val="100"/>
        <c:baseTimeUnit val="days"/>
      </c:dateAx>
      <c:valAx>
        <c:axId val="489379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80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9380032"/>
        <c:axId val="489380816"/>
      </c:lineChart>
      <c:dateAx>
        <c:axId val="489380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80816"/>
        <c:crosses val="autoZero"/>
        <c:auto val="1"/>
        <c:lblOffset val="100"/>
        <c:baseTimeUnit val="days"/>
      </c:dateAx>
      <c:valAx>
        <c:axId val="489380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80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9378856"/>
        <c:axId val="489377288"/>
      </c:lineChart>
      <c:dateAx>
        <c:axId val="489378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7288"/>
        <c:crosses val="autoZero"/>
        <c:auto val="1"/>
        <c:lblOffset val="100"/>
        <c:baseTimeUnit val="days"/>
      </c:dateAx>
      <c:valAx>
        <c:axId val="489377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9377680"/>
        <c:axId val="489376504"/>
      </c:lineChart>
      <c:dateAx>
        <c:axId val="489377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6504"/>
        <c:crosses val="autoZero"/>
        <c:auto val="1"/>
        <c:lblOffset val="100"/>
        <c:baseTimeUnit val="days"/>
      </c:dateAx>
      <c:valAx>
        <c:axId val="489376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7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489376896"/>
        <c:axId val="489373760"/>
      </c:lineChart>
      <c:dateAx>
        <c:axId val="489376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3760"/>
        <c:crosses val="autoZero"/>
        <c:auto val="1"/>
        <c:lblOffset val="100"/>
        <c:baseTimeUnit val="days"/>
      </c:dateAx>
      <c:valAx>
        <c:axId val="489373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6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489374152"/>
        <c:axId val="489375328"/>
      </c:lineChart>
      <c:dateAx>
        <c:axId val="489374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5328"/>
        <c:crosses val="autoZero"/>
        <c:auto val="1"/>
        <c:lblOffset val="100"/>
        <c:baseTimeUnit val="days"/>
      </c:dateAx>
      <c:valAx>
        <c:axId val="489375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4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9376112"/>
        <c:axId val="489815576"/>
      </c:lineChart>
      <c:dateAx>
        <c:axId val="489376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15576"/>
        <c:crosses val="autoZero"/>
        <c:auto val="1"/>
        <c:lblOffset val="100"/>
        <c:baseTimeUnit val="days"/>
      </c:dateAx>
      <c:valAx>
        <c:axId val="48981557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6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9816360"/>
        <c:axId val="489812832"/>
      </c:lineChart>
      <c:dateAx>
        <c:axId val="489816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12832"/>
        <c:crosses val="autoZero"/>
        <c:auto val="1"/>
        <c:lblOffset val="100"/>
        <c:baseTimeUnit val="days"/>
      </c:dateAx>
      <c:valAx>
        <c:axId val="489812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16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9818712"/>
        <c:axId val="489817928"/>
      </c:lineChart>
      <c:dateAx>
        <c:axId val="489818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17928"/>
        <c:crosses val="autoZero"/>
        <c:auto val="1"/>
        <c:lblOffset val="100"/>
        <c:baseTimeUnit val="days"/>
      </c:dateAx>
      <c:valAx>
        <c:axId val="48981792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18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9813616"/>
        <c:axId val="489813224"/>
      </c:lineChart>
      <c:dateAx>
        <c:axId val="489813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13224"/>
        <c:crosses val="autoZero"/>
        <c:auto val="1"/>
        <c:lblOffset val="100"/>
        <c:baseTimeUnit val="days"/>
      </c:dateAx>
      <c:valAx>
        <c:axId val="489813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13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9812048"/>
        <c:axId val="489812440"/>
      </c:lineChart>
      <c:dateAx>
        <c:axId val="4898120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12440"/>
        <c:crosses val="autoZero"/>
        <c:auto val="1"/>
        <c:lblOffset val="100"/>
        <c:baseTimeUnit val="days"/>
      </c:dateAx>
      <c:valAx>
        <c:axId val="48981244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12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0483096"/>
        <c:axId val="490479960"/>
      </c:lineChart>
      <c:dateAx>
        <c:axId val="490483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9960"/>
        <c:crosses val="autoZero"/>
        <c:auto val="1"/>
        <c:lblOffset val="100"/>
        <c:baseTimeUnit val="days"/>
      </c:dateAx>
      <c:valAx>
        <c:axId val="490479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83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0482312"/>
        <c:axId val="490481920"/>
      </c:lineChart>
      <c:dateAx>
        <c:axId val="490482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81920"/>
        <c:crosses val="autoZero"/>
        <c:auto val="1"/>
        <c:lblOffset val="100"/>
        <c:baseTimeUnit val="days"/>
      </c:dateAx>
      <c:valAx>
        <c:axId val="490481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82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90475256"/>
        <c:axId val="490469768"/>
      </c:lineChart>
      <c:dateAx>
        <c:axId val="490475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69768"/>
        <c:crosses val="autoZero"/>
        <c:auto val="1"/>
        <c:lblOffset val="100"/>
        <c:baseTimeUnit val="days"/>
      </c:dateAx>
      <c:valAx>
        <c:axId val="490469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5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90476824"/>
        <c:axId val="490472904"/>
      </c:lineChart>
      <c:dateAx>
        <c:axId val="490476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2904"/>
        <c:crosses val="autoZero"/>
        <c:auto val="1"/>
        <c:lblOffset val="100"/>
        <c:baseTimeUnit val="days"/>
      </c:dateAx>
      <c:valAx>
        <c:axId val="490472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6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490472512"/>
        <c:axId val="490476432"/>
      </c:lineChart>
      <c:dateAx>
        <c:axId val="490472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6432"/>
        <c:crosses val="autoZero"/>
        <c:auto val="1"/>
        <c:lblOffset val="100"/>
        <c:baseTimeUnit val="days"/>
      </c:dateAx>
      <c:valAx>
        <c:axId val="490476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2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490473296"/>
        <c:axId val="490469376"/>
      </c:lineChart>
      <c:dateAx>
        <c:axId val="490473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69376"/>
        <c:crosses val="autoZero"/>
        <c:auto val="1"/>
        <c:lblOffset val="100"/>
        <c:baseTimeUnit val="days"/>
      </c:dateAx>
      <c:valAx>
        <c:axId val="490469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3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90472120"/>
        <c:axId val="490467416"/>
      </c:lineChart>
      <c:dateAx>
        <c:axId val="490472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67416"/>
        <c:crosses val="autoZero"/>
        <c:auto val="1"/>
        <c:lblOffset val="100"/>
        <c:baseTimeUnit val="days"/>
      </c:dateAx>
      <c:valAx>
        <c:axId val="490467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2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90479568"/>
        <c:axId val="490468200"/>
      </c:lineChart>
      <c:dateAx>
        <c:axId val="490479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68200"/>
        <c:crosses val="autoZero"/>
        <c:auto val="1"/>
        <c:lblOffset val="100"/>
        <c:baseTimeUnit val="days"/>
      </c:dateAx>
      <c:valAx>
        <c:axId val="490468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9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90470552"/>
        <c:axId val="490471336"/>
      </c:scatterChart>
      <c:valAx>
        <c:axId val="4904705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1336"/>
        <c:crosses val="autoZero"/>
        <c:crossBetween val="midCat"/>
      </c:valAx>
      <c:valAx>
        <c:axId val="4904713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0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90477608"/>
        <c:axId val="490478000"/>
      </c:scatterChart>
      <c:valAx>
        <c:axId val="4904776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8000"/>
        <c:crosses val="autoZero"/>
        <c:crossBetween val="midCat"/>
      </c:valAx>
      <c:valAx>
        <c:axId val="490478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4776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1873328"/>
        <c:axId val="491874112"/>
      </c:lineChart>
      <c:catAx>
        <c:axId val="4918733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874112"/>
        <c:crosses val="autoZero"/>
        <c:auto val="1"/>
        <c:lblAlgn val="ctr"/>
        <c:lblOffset val="100"/>
        <c:noMultiLvlLbl val="0"/>
      </c:catAx>
      <c:valAx>
        <c:axId val="49187411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873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1866272"/>
        <c:axId val="491874896"/>
      </c:lineChart>
      <c:dateAx>
        <c:axId val="4918662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874896"/>
        <c:crosses val="autoZero"/>
        <c:auto val="1"/>
        <c:lblOffset val="100"/>
        <c:baseTimeUnit val="days"/>
      </c:dateAx>
      <c:valAx>
        <c:axId val="4918748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866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1869408"/>
        <c:axId val="491869800"/>
      </c:lineChart>
      <c:dateAx>
        <c:axId val="4918694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869800"/>
        <c:crosses val="autoZero"/>
        <c:auto val="1"/>
        <c:lblOffset val="100"/>
        <c:baseTimeUnit val="days"/>
      </c:dateAx>
      <c:valAx>
        <c:axId val="49186980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869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1872936"/>
        <c:axId val="491873720"/>
      </c:lineChart>
      <c:dateAx>
        <c:axId val="491872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873720"/>
        <c:crosses val="autoZero"/>
        <c:auto val="1"/>
        <c:lblOffset val="100"/>
        <c:baseTimeUnit val="days"/>
      </c:dateAx>
      <c:valAx>
        <c:axId val="49187372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872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491879600"/>
        <c:axId val="491880384"/>
      </c:lineChart>
      <c:dateAx>
        <c:axId val="491879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80384"/>
        <c:crosses val="autoZero"/>
        <c:auto val="1"/>
        <c:lblOffset val="100"/>
        <c:baseTimeUnit val="days"/>
      </c:dateAx>
      <c:valAx>
        <c:axId val="49188038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79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65316784"/>
        <c:axId val="565310512"/>
      </c:lineChart>
      <c:dateAx>
        <c:axId val="56531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10512"/>
        <c:crosses val="autoZero"/>
        <c:auto val="1"/>
        <c:lblOffset val="100"/>
        <c:baseTimeUnit val="days"/>
      </c:dateAx>
      <c:valAx>
        <c:axId val="56531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16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65307376"/>
        <c:axId val="565312080"/>
      </c:lineChart>
      <c:dateAx>
        <c:axId val="56530737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12080"/>
        <c:crosses val="autoZero"/>
        <c:auto val="1"/>
        <c:lblOffset val="100"/>
        <c:baseTimeUnit val="days"/>
      </c:dateAx>
      <c:valAx>
        <c:axId val="56531208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07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5316392"/>
        <c:axId val="565312472"/>
      </c:lineChart>
      <c:catAx>
        <c:axId val="5653163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12472"/>
        <c:crosses val="autoZero"/>
        <c:auto val="1"/>
        <c:lblAlgn val="ctr"/>
        <c:lblOffset val="100"/>
        <c:noMultiLvlLbl val="0"/>
      </c:catAx>
      <c:valAx>
        <c:axId val="56531247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16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5308944"/>
        <c:axId val="565313256"/>
      </c:lineChart>
      <c:catAx>
        <c:axId val="565308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13256"/>
        <c:crosses val="autoZero"/>
        <c:auto val="1"/>
        <c:lblAlgn val="ctr"/>
        <c:lblOffset val="100"/>
        <c:noMultiLvlLbl val="0"/>
      </c:catAx>
      <c:valAx>
        <c:axId val="56531325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08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5314040"/>
        <c:axId val="565310120"/>
      </c:lineChart>
      <c:dateAx>
        <c:axId val="565314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10120"/>
        <c:crosses val="autoZero"/>
        <c:auto val="1"/>
        <c:lblOffset val="100"/>
        <c:baseTimeUnit val="days"/>
      </c:dateAx>
      <c:valAx>
        <c:axId val="565310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14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5314824"/>
        <c:axId val="565317568"/>
      </c:lineChart>
      <c:dateAx>
        <c:axId val="565314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17568"/>
        <c:crosses val="autoZero"/>
        <c:auto val="1"/>
        <c:lblOffset val="100"/>
        <c:baseTimeUnit val="days"/>
      </c:dateAx>
      <c:valAx>
        <c:axId val="565317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14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numCache>
            </c:numRef>
          </c:val>
          <c:smooth val="0"/>
        </c:ser>
        <c:dLbls>
          <c:showLegendKey val="0"/>
          <c:showVal val="0"/>
          <c:showCatName val="0"/>
          <c:showSerName val="0"/>
          <c:showPercent val="0"/>
          <c:showBubbleSize val="0"/>
        </c:dLbls>
        <c:smooth val="0"/>
        <c:axId val="565306592"/>
        <c:axId val="565307768"/>
      </c:lineChart>
      <c:dateAx>
        <c:axId val="565306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07768"/>
        <c:crosses val="autoZero"/>
        <c:auto val="1"/>
        <c:lblOffset val="100"/>
        <c:baseTimeUnit val="days"/>
      </c:dateAx>
      <c:valAx>
        <c:axId val="565307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06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numCache>
            </c:numRef>
          </c:val>
          <c:smooth val="0"/>
        </c:ser>
        <c:dLbls>
          <c:showLegendKey val="0"/>
          <c:showVal val="0"/>
          <c:showCatName val="0"/>
          <c:showSerName val="0"/>
          <c:showPercent val="0"/>
          <c:showBubbleSize val="0"/>
        </c:dLbls>
        <c:marker val="1"/>
        <c:smooth val="0"/>
        <c:axId val="565319528"/>
        <c:axId val="565317960"/>
      </c:lineChart>
      <c:dateAx>
        <c:axId val="565319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17960"/>
        <c:crosses val="autoZero"/>
        <c:auto val="1"/>
        <c:lblOffset val="100"/>
        <c:baseTimeUnit val="days"/>
      </c:dateAx>
      <c:valAx>
        <c:axId val="565317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19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5320704"/>
        <c:axId val="565319136"/>
      </c:lineChart>
      <c:dateAx>
        <c:axId val="5653207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19136"/>
        <c:crosses val="autoZero"/>
        <c:auto val="1"/>
        <c:lblOffset val="100"/>
        <c:baseTimeUnit val="days"/>
      </c:dateAx>
      <c:valAx>
        <c:axId val="56531913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20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5896152"/>
        <c:axId val="565897328"/>
      </c:lineChart>
      <c:dateAx>
        <c:axId val="5658961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897328"/>
        <c:crosses val="autoZero"/>
        <c:auto val="1"/>
        <c:lblOffset val="100"/>
        <c:baseTimeUnit val="days"/>
      </c:dateAx>
      <c:valAx>
        <c:axId val="56589732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896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5897720"/>
        <c:axId val="565890272"/>
      </c:lineChart>
      <c:dateAx>
        <c:axId val="565897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890272"/>
        <c:crosses val="autoZero"/>
        <c:auto val="1"/>
        <c:lblOffset val="100"/>
        <c:baseTimeUnit val="days"/>
      </c:dateAx>
      <c:valAx>
        <c:axId val="56589027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897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5892624"/>
        <c:axId val="565891840"/>
      </c:lineChart>
      <c:dateAx>
        <c:axId val="565892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891840"/>
        <c:crosses val="autoZero"/>
        <c:auto val="1"/>
        <c:lblOffset val="100"/>
        <c:baseTimeUnit val="days"/>
      </c:dateAx>
      <c:valAx>
        <c:axId val="565891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892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5893408"/>
        <c:axId val="565893800"/>
      </c:lineChart>
      <c:catAx>
        <c:axId val="5658934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893800"/>
        <c:crosses val="autoZero"/>
        <c:auto val="1"/>
        <c:lblAlgn val="ctr"/>
        <c:lblOffset val="100"/>
        <c:noMultiLvlLbl val="0"/>
      </c:catAx>
      <c:valAx>
        <c:axId val="56589380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893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796808"/>
        <c:axId val="565793280"/>
      </c:lineChart>
      <c:dateAx>
        <c:axId val="56579680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793280"/>
        <c:crosses val="autoZero"/>
        <c:auto val="1"/>
        <c:lblOffset val="100"/>
        <c:baseTimeUnit val="days"/>
      </c:dateAx>
      <c:valAx>
        <c:axId val="5657932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796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0"/>
      <c r="D2" s="708"/>
      <c r="E2" s="22" t="s">
        <v>1195</v>
      </c>
      <c r="F2" s="2">
        <v>79.180000000000007</v>
      </c>
      <c r="G2" s="78">
        <v>67.127200000000016</v>
      </c>
      <c r="H2">
        <v>150</v>
      </c>
      <c r="I2" s="2">
        <v>11877.000000000002</v>
      </c>
      <c r="J2" s="2">
        <v>10069.080000000002</v>
      </c>
      <c r="K2" s="2">
        <v>1807.92</v>
      </c>
      <c r="L2" s="660">
        <v>0.1795516571523911</v>
      </c>
      <c r="M2" s="2">
        <v>1807.92</v>
      </c>
      <c r="N2" s="29">
        <v>43595</v>
      </c>
      <c r="O2" s="30" t="s">
        <v>1391</v>
      </c>
      <c r="P2" s="660">
        <v>1.9196766860318262E-2</v>
      </c>
      <c r="Q2" s="876">
        <v>-1.09E-2</v>
      </c>
      <c r="R2" s="2">
        <v>12.200308166409862</v>
      </c>
      <c r="S2" s="780">
        <v>43359</v>
      </c>
      <c r="T2" s="48"/>
      <c r="V2"/>
      <c r="W2" s="760"/>
      <c r="X2" s="788"/>
      <c r="Y2" s="788"/>
    </row>
    <row r="3" spans="1:33" ht="21.95" customHeight="1" x14ac:dyDescent="0.25">
      <c r="A3" s="50"/>
      <c r="B3" s="50"/>
      <c r="C3" s="51"/>
      <c r="D3" s="708"/>
      <c r="E3" s="22" t="s">
        <v>1389</v>
      </c>
      <c r="F3" s="2">
        <v>261.93990000000002</v>
      </c>
      <c r="G3" s="78">
        <v>252</v>
      </c>
      <c r="H3">
        <v>20</v>
      </c>
      <c r="I3" s="2">
        <v>5238.7980000000007</v>
      </c>
      <c r="J3" s="2">
        <v>5040</v>
      </c>
      <c r="K3" s="2">
        <v>198.79800000000068</v>
      </c>
      <c r="L3" s="660">
        <v>3.9444047619047712E-2</v>
      </c>
      <c r="M3" s="2">
        <v>198.79800000000068</v>
      </c>
      <c r="N3" s="29">
        <v>43602</v>
      </c>
      <c r="O3" s="30" t="s">
        <v>1391</v>
      </c>
      <c r="P3" s="660"/>
      <c r="Q3" s="876">
        <v>-2.5899999999999999E-2</v>
      </c>
      <c r="R3" s="2"/>
      <c r="T3" s="48"/>
      <c r="W3" s="760"/>
      <c r="X3" s="788"/>
      <c r="Y3" s="788"/>
    </row>
    <row r="4" spans="1:33" ht="21.95" customHeight="1" x14ac:dyDescent="0.25">
      <c r="A4" s="50"/>
      <c r="B4" s="50"/>
      <c r="C4" s="51"/>
      <c r="D4" s="708"/>
      <c r="E4" s="22" t="s">
        <v>893</v>
      </c>
      <c r="F4" s="2">
        <v>143.19999999999999</v>
      </c>
      <c r="G4" s="78">
        <v>44.475000000000442</v>
      </c>
      <c r="H4">
        <v>30</v>
      </c>
      <c r="I4" s="2">
        <v>4296</v>
      </c>
      <c r="J4" s="2">
        <v>1334.2500000000132</v>
      </c>
      <c r="K4" s="2">
        <v>2961.7499999999854</v>
      </c>
      <c r="L4" s="660">
        <v>2.2197863968521316</v>
      </c>
      <c r="M4" s="2">
        <v>2961.7499999999854</v>
      </c>
      <c r="N4">
        <v>30</v>
      </c>
      <c r="O4" s="30" t="s">
        <v>1390</v>
      </c>
      <c r="P4" s="660">
        <v>3.6312849162011178E-3</v>
      </c>
      <c r="Q4" s="876">
        <v>-1.17E-2</v>
      </c>
      <c r="R4" s="2">
        <v>16.612529002320187</v>
      </c>
      <c r="S4" s="780">
        <v>43324</v>
      </c>
    </row>
    <row r="5" spans="1:33" ht="21.95" customHeight="1" x14ac:dyDescent="0.25">
      <c r="A5" s="50"/>
      <c r="B5" s="50"/>
      <c r="C5" s="51"/>
      <c r="D5" s="708"/>
      <c r="E5" s="22" t="s">
        <v>269</v>
      </c>
      <c r="F5" s="2">
        <v>55.35</v>
      </c>
      <c r="G5" s="78">
        <v>49.599299999999999</v>
      </c>
      <c r="H5">
        <v>200</v>
      </c>
      <c r="I5" s="2">
        <v>11070</v>
      </c>
      <c r="J5" s="2">
        <v>9919.86</v>
      </c>
      <c r="K5" s="2">
        <v>1150.1399999999994</v>
      </c>
      <c r="L5" s="660">
        <v>0.11594316855278204</v>
      </c>
      <c r="M5" s="2">
        <v>1347.3499999999949</v>
      </c>
      <c r="N5">
        <v>200</v>
      </c>
      <c r="O5" s="30" t="s">
        <v>1392</v>
      </c>
      <c r="P5" s="660">
        <v>3.6133694670280034E-2</v>
      </c>
      <c r="Q5" s="876">
        <v>-2.2100000000000002E-2</v>
      </c>
      <c r="R5" s="2">
        <v>8.163716814159292</v>
      </c>
      <c r="S5" s="780">
        <v>43324</v>
      </c>
      <c r="V5" s="48"/>
      <c r="W5" s="760"/>
      <c r="X5" s="788"/>
      <c r="Y5" s="788"/>
      <c r="Z5" s="760"/>
      <c r="AA5" s="660"/>
    </row>
    <row r="6" spans="1:33" ht="21.95" customHeight="1" x14ac:dyDescent="0.25">
      <c r="A6" s="50"/>
      <c r="B6" s="50"/>
      <c r="C6" s="51"/>
      <c r="E6" s="22" t="s">
        <v>1385</v>
      </c>
      <c r="F6" s="2">
        <v>52.93</v>
      </c>
      <c r="G6" s="78">
        <v>57.13</v>
      </c>
      <c r="H6">
        <v>66</v>
      </c>
      <c r="I6" s="2">
        <v>3493.38</v>
      </c>
      <c r="J6" s="2">
        <v>3770.5800000000004</v>
      </c>
      <c r="K6" s="2">
        <v>-277.20000000000027</v>
      </c>
      <c r="L6" s="660">
        <v>-7.351654122177495E-2</v>
      </c>
      <c r="M6" s="2">
        <v>-277.20000000000027</v>
      </c>
      <c r="N6">
        <v>66</v>
      </c>
      <c r="O6" s="30" t="s">
        <v>1391</v>
      </c>
      <c r="P6" s="660"/>
      <c r="Q6" s="876">
        <v>-9.4999999999999998E-3</v>
      </c>
      <c r="R6" s="2"/>
      <c r="T6" s="48"/>
      <c r="V6" s="48"/>
      <c r="W6" s="760"/>
      <c r="X6" s="788"/>
      <c r="Y6" s="788"/>
      <c r="AA6" s="2"/>
    </row>
    <row r="7" spans="1:33" ht="21.95" customHeight="1" x14ac:dyDescent="0.25">
      <c r="A7" s="50"/>
      <c r="B7" s="50"/>
      <c r="C7" s="51"/>
      <c r="D7" s="708"/>
      <c r="E7" s="22" t="s">
        <v>1273</v>
      </c>
      <c r="F7" s="2">
        <v>30.99</v>
      </c>
      <c r="G7" s="78">
        <v>39.0379</v>
      </c>
      <c r="H7">
        <v>200</v>
      </c>
      <c r="I7" s="2">
        <v>6198</v>
      </c>
      <c r="J7" s="2">
        <v>7807.58</v>
      </c>
      <c r="K7" s="2">
        <v>-1609.58</v>
      </c>
      <c r="L7" s="660">
        <v>-0.20615606884591645</v>
      </c>
      <c r="M7" s="2">
        <v>-1609.58</v>
      </c>
      <c r="N7">
        <v>200</v>
      </c>
      <c r="O7" s="30" t="s">
        <v>1391</v>
      </c>
      <c r="P7" s="660">
        <v>0</v>
      </c>
      <c r="Q7" s="876">
        <v>-4.3999999999999997E-2</v>
      </c>
      <c r="R7" s="2"/>
      <c r="S7" s="780">
        <v>43436</v>
      </c>
      <c r="T7" s="48"/>
      <c r="U7" s="48"/>
      <c r="W7" s="760"/>
      <c r="X7" s="788"/>
      <c r="Y7" s="788"/>
      <c r="Z7" s="2"/>
    </row>
    <row r="8" spans="1:33" ht="21.95" customHeight="1" x14ac:dyDescent="0.25">
      <c r="A8" s="50"/>
      <c r="B8" s="50"/>
      <c r="C8" s="51"/>
      <c r="D8" s="708"/>
      <c r="E8" s="22" t="s">
        <v>1114</v>
      </c>
      <c r="F8" s="2">
        <v>50.26</v>
      </c>
      <c r="G8" s="78">
        <v>45.344200000000001</v>
      </c>
      <c r="H8">
        <v>200</v>
      </c>
      <c r="I8" s="2">
        <v>10052</v>
      </c>
      <c r="J8" s="2">
        <v>9068.84</v>
      </c>
      <c r="K8" s="2">
        <v>983.15999999999985</v>
      </c>
      <c r="L8" s="660">
        <v>0.10841077800468411</v>
      </c>
      <c r="M8" s="2">
        <v>983.15999999999985</v>
      </c>
      <c r="N8">
        <v>200</v>
      </c>
      <c r="O8" s="30"/>
      <c r="P8" s="660">
        <v>2.5865499403103863E-2</v>
      </c>
      <c r="Q8" s="876">
        <v>-1.9599999999999999E-2</v>
      </c>
      <c r="R8" s="2"/>
      <c r="S8" s="780">
        <v>43421</v>
      </c>
      <c r="V8" s="48"/>
      <c r="W8" s="760"/>
      <c r="X8" s="788"/>
      <c r="Y8" s="788"/>
      <c r="AA8" s="760"/>
    </row>
    <row r="9" spans="1:33" ht="21.95" customHeight="1" x14ac:dyDescent="0.25">
      <c r="A9" s="50"/>
      <c r="B9" s="50"/>
      <c r="C9" s="51"/>
      <c r="D9" s="708"/>
      <c r="E9" s="22" t="s">
        <v>916</v>
      </c>
      <c r="F9" s="2">
        <v>32.58</v>
      </c>
      <c r="G9" s="78">
        <v>50.613442857142864</v>
      </c>
      <c r="H9">
        <v>700</v>
      </c>
      <c r="I9" s="2">
        <v>22806</v>
      </c>
      <c r="J9" s="2">
        <v>35429.410000000003</v>
      </c>
      <c r="K9" s="2">
        <v>-12623.410000000003</v>
      </c>
      <c r="L9" s="660">
        <v>-0.35629749408753925</v>
      </c>
      <c r="M9" s="2">
        <v>-12623.410000000003</v>
      </c>
      <c r="N9">
        <v>700</v>
      </c>
      <c r="O9" s="30" t="s">
        <v>1383</v>
      </c>
      <c r="P9" s="660">
        <v>7.6734192756292202E-2</v>
      </c>
      <c r="Q9" s="876">
        <v>-8.2000000000000007E-3</v>
      </c>
      <c r="R9" s="2">
        <v>11.594306049822062</v>
      </c>
      <c r="S9" s="780">
        <v>43471</v>
      </c>
      <c r="V9" s="788"/>
      <c r="W9" s="760"/>
      <c r="X9" s="788"/>
      <c r="Y9" s="788"/>
      <c r="Z9" s="760"/>
    </row>
    <row r="10" spans="1:33" ht="21.95" customHeight="1" x14ac:dyDescent="0.25">
      <c r="A10" s="50"/>
      <c r="B10" s="51"/>
      <c r="C10" s="51"/>
      <c r="E10" s="22" t="s">
        <v>14</v>
      </c>
      <c r="F10" s="2">
        <v>51.99</v>
      </c>
      <c r="G10" s="78">
        <v>47.135299999999987</v>
      </c>
      <c r="H10">
        <v>200</v>
      </c>
      <c r="I10" s="2">
        <v>10398</v>
      </c>
      <c r="J10" s="2">
        <v>9427.0599999999977</v>
      </c>
      <c r="K10" s="2">
        <v>970.94000000000233</v>
      </c>
      <c r="L10" s="660">
        <v>0.10299499525833115</v>
      </c>
      <c r="M10" s="2">
        <v>970.94000000000233</v>
      </c>
      <c r="N10">
        <v>200</v>
      </c>
      <c r="O10" s="30"/>
      <c r="P10" s="660">
        <v>5.3856510867474512E-2</v>
      </c>
      <c r="Q10" s="876">
        <v>-1.0999999999999999E-2</v>
      </c>
      <c r="R10" s="2">
        <v>13.046424090338769</v>
      </c>
      <c r="S10" s="780">
        <v>43426</v>
      </c>
      <c r="U10" s="48"/>
      <c r="V10" s="788"/>
      <c r="W10" s="788"/>
      <c r="X10" s="760"/>
      <c r="Y10" s="788"/>
      <c r="Z10" s="760"/>
    </row>
    <row r="11" spans="1:33" ht="21.95" customHeight="1" x14ac:dyDescent="0.25">
      <c r="A11" s="50"/>
      <c r="B11" s="50"/>
      <c r="C11" s="51"/>
      <c r="E11" s="22" t="s">
        <v>221</v>
      </c>
      <c r="F11" s="2">
        <v>23.65</v>
      </c>
      <c r="G11" s="78">
        <v>9.9368249999999527</v>
      </c>
      <c r="H11">
        <v>400</v>
      </c>
      <c r="I11" s="2">
        <v>9460</v>
      </c>
      <c r="J11" s="2">
        <v>3974.7299999999809</v>
      </c>
      <c r="K11" s="2">
        <v>5485.2700000000186</v>
      </c>
      <c r="L11" s="660">
        <v>1.3800358766507523</v>
      </c>
      <c r="M11" s="2">
        <v>6937.530000000017</v>
      </c>
      <c r="N11">
        <v>400</v>
      </c>
      <c r="O11" s="30" t="s">
        <v>1394</v>
      </c>
      <c r="P11" s="660">
        <v>4.2283298097251587E-3</v>
      </c>
      <c r="Q11" s="876">
        <v>-7.9899999999999999E-2</v>
      </c>
      <c r="R11" s="2">
        <v>12.447368421052632</v>
      </c>
      <c r="S11" s="780">
        <v>43421</v>
      </c>
      <c r="W11" s="788"/>
      <c r="X11" s="760"/>
      <c r="Y11" s="788"/>
      <c r="Z11" s="760"/>
    </row>
    <row r="12" spans="1:33" ht="21.95" customHeight="1" x14ac:dyDescent="0.25">
      <c r="A12" s="51"/>
      <c r="B12" s="50"/>
      <c r="C12" s="51"/>
      <c r="D12" s="708"/>
      <c r="E12" s="22" t="s">
        <v>50</v>
      </c>
      <c r="F12" s="2">
        <v>15.27</v>
      </c>
      <c r="G12" s="78">
        <v>8.0138678571428414</v>
      </c>
      <c r="H12">
        <v>2800</v>
      </c>
      <c r="I12" s="2">
        <v>42756</v>
      </c>
      <c r="J12" s="2">
        <v>22438.829999999954</v>
      </c>
      <c r="K12" s="2">
        <v>20317.170000000042</v>
      </c>
      <c r="L12" s="660">
        <v>0.90544694175231433</v>
      </c>
      <c r="M12" s="2">
        <v>34932.741000001668</v>
      </c>
      <c r="N12">
        <v>1300</v>
      </c>
      <c r="O12" s="30" t="s">
        <v>1393</v>
      </c>
      <c r="P12" s="660">
        <v>1.3097576948264572E-2</v>
      </c>
      <c r="Q12" s="876">
        <v>-1.6500000000000001E-2</v>
      </c>
      <c r="R12" s="2">
        <v>24.238095238095237</v>
      </c>
      <c r="S12" s="780">
        <v>43471</v>
      </c>
      <c r="T12" s="48"/>
      <c r="W12" s="760"/>
      <c r="X12" s="788"/>
      <c r="Y12" s="788"/>
      <c r="Z12" s="760"/>
    </row>
    <row r="13" spans="1:33" ht="21.95" customHeight="1" x14ac:dyDescent="0.25">
      <c r="A13" s="50"/>
      <c r="B13" s="50"/>
      <c r="C13" s="51"/>
      <c r="D13" s="708"/>
      <c r="E13" s="22" t="s">
        <v>173</v>
      </c>
      <c r="F13" s="2">
        <v>15.36</v>
      </c>
      <c r="G13" s="78">
        <v>25.635080000000006</v>
      </c>
      <c r="H13">
        <v>500</v>
      </c>
      <c r="I13" s="2">
        <v>7680</v>
      </c>
      <c r="J13" s="2">
        <v>12817.540000000003</v>
      </c>
      <c r="K13" s="2">
        <v>-5137.5400000000081</v>
      </c>
      <c r="L13" s="660">
        <v>-0.40082106238794668</v>
      </c>
      <c r="M13" s="2">
        <v>-5062.5200000000077</v>
      </c>
      <c r="N13">
        <v>500</v>
      </c>
      <c r="O13" s="30" t="s">
        <v>1395</v>
      </c>
      <c r="P13" s="660">
        <v>5.9895833333333336E-2</v>
      </c>
      <c r="Q13" s="876">
        <v>-1.2999999999999999E-3</v>
      </c>
      <c r="R13" s="2">
        <v>9.9096774193548374</v>
      </c>
      <c r="S13" s="780">
        <v>43417</v>
      </c>
      <c r="V13" s="760"/>
      <c r="W13" s="760"/>
      <c r="X13" s="788"/>
      <c r="Y13" s="788"/>
      <c r="AB13"/>
      <c r="AC13"/>
      <c r="AD13"/>
      <c r="AE13"/>
      <c r="AF13"/>
      <c r="AG13"/>
    </row>
    <row r="14" spans="1:33" ht="21.95" customHeight="1" x14ac:dyDescent="0.25">
      <c r="A14" s="50"/>
      <c r="B14" s="51"/>
      <c r="C14" s="51"/>
      <c r="E14" s="22" t="s">
        <v>799</v>
      </c>
      <c r="F14" s="2">
        <v>23.04</v>
      </c>
      <c r="G14" s="78">
        <v>29.152966666666639</v>
      </c>
      <c r="H14">
        <v>300</v>
      </c>
      <c r="I14" s="2">
        <v>6912</v>
      </c>
      <c r="J14" s="2">
        <v>8745.8899999999921</v>
      </c>
      <c r="K14" s="2">
        <v>-1833.8899999999921</v>
      </c>
      <c r="L14" s="660">
        <v>-0.20968592104405542</v>
      </c>
      <c r="M14" s="2">
        <v>-1833.8899999999921</v>
      </c>
      <c r="N14">
        <v>300</v>
      </c>
      <c r="O14" s="30" t="s">
        <v>1375</v>
      </c>
      <c r="P14" s="660">
        <v>4.5138888888888895E-2</v>
      </c>
      <c r="Q14" s="877">
        <v>5.7999999999999996E-3</v>
      </c>
      <c r="R14" s="2">
        <v>13.552941176470588</v>
      </c>
      <c r="S14" s="780">
        <v>43324</v>
      </c>
      <c r="T14" s="48"/>
      <c r="U14" s="788"/>
      <c r="V14" s="2"/>
      <c r="W14" s="660"/>
      <c r="X14" s="787"/>
      <c r="Y14" s="2"/>
      <c r="Z14" s="760"/>
    </row>
    <row r="15" spans="1:33" ht="21.95" customHeight="1" x14ac:dyDescent="0.25">
      <c r="A15" s="50"/>
      <c r="B15" s="50"/>
      <c r="C15" s="51"/>
      <c r="D15" s="708"/>
      <c r="E15" s="22" t="s">
        <v>321</v>
      </c>
      <c r="F15" s="2">
        <v>14.47</v>
      </c>
      <c r="G15" s="78">
        <v>15.299450000000004</v>
      </c>
      <c r="H15">
        <v>1000</v>
      </c>
      <c r="I15" s="2">
        <v>14470</v>
      </c>
      <c r="J15" s="2">
        <v>15299.450000000004</v>
      </c>
      <c r="K15" s="2">
        <v>-829.45000000000437</v>
      </c>
      <c r="L15" s="660">
        <v>-5.4214367183134222E-2</v>
      </c>
      <c r="M15" s="2">
        <v>-544.47999999999956</v>
      </c>
      <c r="N15">
        <v>600</v>
      </c>
      <c r="O15" s="30" t="s">
        <v>1391</v>
      </c>
      <c r="P15" s="660">
        <v>0</v>
      </c>
      <c r="Q15" s="876">
        <v>-1.8800000000000001E-2</v>
      </c>
      <c r="R15" s="2">
        <v>5.906122448979592</v>
      </c>
      <c r="S15" s="780">
        <v>43345</v>
      </c>
      <c r="W15" s="760"/>
      <c r="X15" s="788"/>
      <c r="Y15" s="788"/>
    </row>
    <row r="16" spans="1:33" ht="21.95" customHeight="1" x14ac:dyDescent="0.25">
      <c r="A16" s="50"/>
      <c r="B16" s="50"/>
      <c r="C16" s="51"/>
      <c r="D16" s="708"/>
      <c r="E16" s="22" t="s">
        <v>172</v>
      </c>
      <c r="F16" s="2">
        <v>46.74</v>
      </c>
      <c r="G16" s="78">
        <v>44.832000000000022</v>
      </c>
      <c r="H16">
        <v>160</v>
      </c>
      <c r="I16" s="2">
        <v>7478.4000000000005</v>
      </c>
      <c r="J16" s="2">
        <v>7173.1200000000035</v>
      </c>
      <c r="K16" s="2">
        <v>305.27999999999793</v>
      </c>
      <c r="L16" s="660">
        <v>4.2558886509635505E-2</v>
      </c>
      <c r="M16" s="2">
        <v>1909.8599999999997</v>
      </c>
      <c r="N16">
        <v>120</v>
      </c>
      <c r="O16" s="30"/>
      <c r="P16" s="660">
        <v>3.6799315361574665E-2</v>
      </c>
      <c r="Q16" s="876">
        <v>-2.5999999999999999E-2</v>
      </c>
      <c r="R16" s="2">
        <v>10.340707964601771</v>
      </c>
      <c r="W16" s="788"/>
      <c r="X16" s="760"/>
      <c r="Y16" s="788"/>
      <c r="Z16" s="788"/>
    </row>
    <row r="17" spans="1:33" ht="21.95" customHeight="1" x14ac:dyDescent="0.25">
      <c r="A17" s="51"/>
      <c r="B17" s="51"/>
      <c r="C17" s="51"/>
      <c r="D17" s="708"/>
      <c r="E17" s="22" t="s">
        <v>1236</v>
      </c>
      <c r="F17" s="2">
        <v>37.15</v>
      </c>
      <c r="G17" s="78">
        <v>47.383533333333347</v>
      </c>
      <c r="H17">
        <v>300</v>
      </c>
      <c r="I17" s="2">
        <v>11145</v>
      </c>
      <c r="J17" s="2">
        <v>14215.060000000003</v>
      </c>
      <c r="K17" s="2">
        <v>-3070.0600000000049</v>
      </c>
      <c r="L17" s="660">
        <v>-0.21597235607869425</v>
      </c>
      <c r="M17" s="2">
        <v>-3070.0600000000049</v>
      </c>
      <c r="N17">
        <v>100</v>
      </c>
      <c r="O17" s="30" t="s">
        <v>1382</v>
      </c>
      <c r="P17" s="660">
        <v>4.8990578734858688E-2</v>
      </c>
      <c r="Q17" s="876">
        <v>-2.3E-3</v>
      </c>
      <c r="R17" s="2">
        <v>8.0760869565217401</v>
      </c>
      <c r="S17" s="780">
        <v>43423</v>
      </c>
      <c r="T17" s="48"/>
      <c r="W17" s="760"/>
      <c r="X17" s="788"/>
      <c r="Y17" s="788"/>
      <c r="Z17" s="788"/>
    </row>
    <row r="18" spans="1:33" ht="21.95" customHeight="1" x14ac:dyDescent="0.25">
      <c r="A18" s="50"/>
      <c r="B18" s="50"/>
      <c r="C18" s="51"/>
      <c r="D18" s="708"/>
      <c r="E18" s="22" t="s">
        <v>62</v>
      </c>
      <c r="F18" s="2">
        <v>327.86</v>
      </c>
      <c r="G18" s="78">
        <v>327.86</v>
      </c>
      <c r="H18">
        <v>0</v>
      </c>
      <c r="I18" s="2">
        <v>0</v>
      </c>
      <c r="J18" s="2">
        <v>0</v>
      </c>
      <c r="K18" s="2">
        <v>0</v>
      </c>
      <c r="L18" s="660">
        <v>0</v>
      </c>
      <c r="M18" s="2">
        <v>1659.3600000000079</v>
      </c>
      <c r="N18">
        <v>0</v>
      </c>
      <c r="O18" s="30"/>
      <c r="P18" s="660">
        <v>0</v>
      </c>
      <c r="R18" s="2"/>
      <c r="W18" s="760"/>
      <c r="X18" s="788"/>
      <c r="Y18" s="788"/>
      <c r="Z18" s="788"/>
    </row>
    <row r="19" spans="1:33" ht="21.95" customHeight="1" x14ac:dyDescent="0.25">
      <c r="A19" s="50"/>
      <c r="B19" s="50"/>
      <c r="C19" s="51"/>
      <c r="D19" s="708"/>
      <c r="E19" s="22" t="s">
        <v>200</v>
      </c>
      <c r="F19" s="2">
        <v>30.82</v>
      </c>
      <c r="G19" s="78">
        <v>30.82</v>
      </c>
      <c r="H19">
        <v>0</v>
      </c>
      <c r="I19" s="2">
        <v>0</v>
      </c>
      <c r="J19" s="2">
        <v>0</v>
      </c>
      <c r="K19" s="2">
        <v>0</v>
      </c>
      <c r="L19" s="660">
        <v>0</v>
      </c>
      <c r="M19" s="2">
        <v>555.54</v>
      </c>
      <c r="N19">
        <v>0</v>
      </c>
      <c r="O19" s="30"/>
      <c r="P19" s="660">
        <v>0</v>
      </c>
      <c r="Q19" s="876">
        <v>4.7999999999999996E-3</v>
      </c>
      <c r="R19" s="2"/>
      <c r="U19" s="788"/>
      <c r="W19" s="760"/>
      <c r="X19" s="788"/>
      <c r="Y19" s="788"/>
      <c r="Z19" s="760"/>
    </row>
    <row r="20" spans="1:33" ht="21.95" customHeight="1" x14ac:dyDescent="0.25">
      <c r="A20" s="50"/>
      <c r="B20" s="50"/>
      <c r="C20" s="51"/>
      <c r="D20" s="708"/>
      <c r="E20" s="22" t="s">
        <v>209</v>
      </c>
      <c r="F20" s="2">
        <v>24.3</v>
      </c>
      <c r="G20" s="78">
        <v>24.3</v>
      </c>
      <c r="H20">
        <v>0</v>
      </c>
      <c r="I20" s="2">
        <v>0</v>
      </c>
      <c r="J20" s="2">
        <v>0</v>
      </c>
      <c r="K20" s="2">
        <v>973.83000000000175</v>
      </c>
      <c r="L20" s="660">
        <v>0</v>
      </c>
      <c r="M20" s="2">
        <v>2131.6999999999971</v>
      </c>
      <c r="N20">
        <v>0</v>
      </c>
      <c r="O20" s="30"/>
      <c r="P20" s="660">
        <v>6.0905349794238679E-2</v>
      </c>
      <c r="Q20" s="876">
        <v>1.47E-2</v>
      </c>
      <c r="R20" s="2">
        <v>6.0750000000000002</v>
      </c>
      <c r="W20" s="760"/>
      <c r="X20" s="788"/>
      <c r="Y20" s="788"/>
      <c r="AA20" s="2"/>
    </row>
    <row r="21" spans="1:33" ht="21.95" customHeight="1" x14ac:dyDescent="0.25">
      <c r="A21" s="50"/>
      <c r="B21" s="50"/>
      <c r="C21" s="51"/>
      <c r="D21" s="708"/>
      <c r="E21" s="22" t="s">
        <v>1183</v>
      </c>
      <c r="F21" s="2">
        <v>2751.7206999999999</v>
      </c>
      <c r="G21" s="78">
        <v>2751.7206999999999</v>
      </c>
      <c r="H21">
        <v>0</v>
      </c>
      <c r="I21" s="2">
        <v>0</v>
      </c>
      <c r="J21" s="2">
        <v>0</v>
      </c>
      <c r="K21" s="2">
        <v>1153.9500000000007</v>
      </c>
      <c r="L21" s="660">
        <v>0</v>
      </c>
      <c r="M21" s="2">
        <v>1153.9500000000007</v>
      </c>
      <c r="N21">
        <v>0</v>
      </c>
      <c r="O21" s="30" t="s">
        <v>1361</v>
      </c>
      <c r="P21" s="660">
        <v>0</v>
      </c>
      <c r="Q21" s="876">
        <v>2.2100000000000002E-2</v>
      </c>
      <c r="R21" s="2">
        <v>14.184127319587628</v>
      </c>
      <c r="S21" s="780">
        <v>43422</v>
      </c>
      <c r="W21" s="760"/>
      <c r="X21" s="788"/>
      <c r="Y21" s="788"/>
      <c r="Z21" s="788"/>
      <c r="AA21" s="2"/>
      <c r="AC21"/>
      <c r="AD21"/>
      <c r="AE21" s="2"/>
      <c r="AF21"/>
      <c r="AG21"/>
    </row>
    <row r="22" spans="1:33" ht="21.95" customHeight="1" x14ac:dyDescent="0.25">
      <c r="A22" s="50"/>
      <c r="B22" s="50"/>
      <c r="C22" s="51"/>
      <c r="D22" s="708"/>
      <c r="E22" s="22" t="s">
        <v>199</v>
      </c>
      <c r="F22" s="2">
        <v>165.25</v>
      </c>
      <c r="G22" s="78">
        <v>165.25</v>
      </c>
      <c r="H22">
        <v>0</v>
      </c>
      <c r="I22" s="2">
        <v>0</v>
      </c>
      <c r="J22" s="2">
        <v>0</v>
      </c>
      <c r="K22" s="2">
        <v>0</v>
      </c>
      <c r="L22" s="660">
        <v>0</v>
      </c>
      <c r="M22" s="2">
        <v>363.09999999999945</v>
      </c>
      <c r="N22">
        <v>0</v>
      </c>
      <c r="O22" s="30"/>
      <c r="P22" s="660">
        <v>0</v>
      </c>
      <c r="Q22" s="876">
        <v>9.7000000000000003E-3</v>
      </c>
      <c r="R22" s="2"/>
      <c r="U22" s="788"/>
      <c r="V22" s="2"/>
      <c r="W22" s="660"/>
      <c r="X22" s="787"/>
      <c r="Y22" s="788"/>
      <c r="Z22" s="760"/>
      <c r="AB22"/>
      <c r="AC22"/>
      <c r="AD22"/>
      <c r="AE22"/>
      <c r="AF22"/>
      <c r="AG22"/>
    </row>
    <row r="23" spans="1:33" ht="21.95" customHeight="1" x14ac:dyDescent="0.25">
      <c r="A23" s="50"/>
      <c r="B23" s="50"/>
      <c r="C23" s="51"/>
      <c r="D23" s="708"/>
      <c r="E23" s="22" t="s">
        <v>220</v>
      </c>
      <c r="F23" s="2">
        <v>102.67</v>
      </c>
      <c r="G23" s="78">
        <v>102.67</v>
      </c>
      <c r="H23">
        <v>0</v>
      </c>
      <c r="I23" s="2">
        <v>0</v>
      </c>
      <c r="J23" s="2">
        <v>0</v>
      </c>
      <c r="K23" s="2">
        <v>0</v>
      </c>
      <c r="L23" s="660">
        <v>0</v>
      </c>
      <c r="M23" s="2">
        <v>231.53999999999996</v>
      </c>
      <c r="N23">
        <v>0</v>
      </c>
      <c r="O23" s="30"/>
      <c r="P23" s="660">
        <v>1.6199999999999999E-2</v>
      </c>
      <c r="Q23" s="876">
        <v>9.4999999999999998E-3</v>
      </c>
      <c r="R23" s="2"/>
      <c r="T23" s="48"/>
      <c r="V23" s="2"/>
      <c r="W23" s="660"/>
      <c r="X23" s="787"/>
      <c r="Y23" s="2"/>
      <c r="Z23" s="760"/>
      <c r="AB23"/>
      <c r="AC23"/>
      <c r="AD23"/>
      <c r="AE23"/>
      <c r="AF23"/>
      <c r="AG23"/>
    </row>
    <row r="24" spans="1:33" ht="21.95" customHeight="1" x14ac:dyDescent="0.25">
      <c r="A24" s="50"/>
      <c r="B24" s="50"/>
      <c r="C24" s="51"/>
      <c r="D24" s="708"/>
      <c r="E24" s="22" t="s">
        <v>260</v>
      </c>
      <c r="F24" s="2">
        <v>115.28</v>
      </c>
      <c r="G24" s="78">
        <v>115.28</v>
      </c>
      <c r="H24">
        <v>0</v>
      </c>
      <c r="I24" s="2">
        <v>0</v>
      </c>
      <c r="J24" s="2">
        <v>0</v>
      </c>
      <c r="K24" s="2">
        <v>0</v>
      </c>
      <c r="L24" s="660">
        <v>0</v>
      </c>
      <c r="M24" s="2">
        <v>1857.7799999999988</v>
      </c>
      <c r="N24">
        <v>0</v>
      </c>
      <c r="O24" s="30"/>
      <c r="P24" s="660">
        <v>1.49E-2</v>
      </c>
      <c r="Q24" s="876">
        <v>9.4000000000000004E-3</v>
      </c>
      <c r="R24" s="2"/>
      <c r="T24" s="48"/>
      <c r="U24" s="788"/>
      <c r="V24" s="760"/>
      <c r="W24" s="760"/>
      <c r="X24" s="788"/>
      <c r="Y24" s="788"/>
      <c r="Z24" s="760"/>
      <c r="AA24" s="760"/>
    </row>
    <row r="25" spans="1:33" ht="21.95" customHeight="1" x14ac:dyDescent="0.25">
      <c r="A25" s="50"/>
      <c r="B25" s="50"/>
      <c r="C25" s="50"/>
      <c r="D25" s="708"/>
      <c r="E25" s="22" t="s">
        <v>23</v>
      </c>
      <c r="F25" s="2">
        <v>39.51</v>
      </c>
      <c r="G25" s="78">
        <v>39.51</v>
      </c>
      <c r="H25">
        <v>0</v>
      </c>
      <c r="I25" s="2">
        <v>0</v>
      </c>
      <c r="J25" s="2">
        <v>0</v>
      </c>
      <c r="K25" s="2">
        <v>0</v>
      </c>
      <c r="L25" s="660">
        <v>0</v>
      </c>
      <c r="M25" s="2">
        <v>171.89999999999964</v>
      </c>
      <c r="N25">
        <v>0</v>
      </c>
      <c r="O25" s="30"/>
      <c r="P25" s="660">
        <v>0</v>
      </c>
      <c r="Q25" s="876">
        <v>1.14E-2</v>
      </c>
      <c r="R25" s="2"/>
      <c r="T25" s="48"/>
      <c r="W25" s="760"/>
      <c r="X25" s="788"/>
      <c r="Y25" s="788"/>
      <c r="Z25" s="760"/>
      <c r="AA25" s="760"/>
      <c r="AB25"/>
      <c r="AC25"/>
      <c r="AD25"/>
      <c r="AE25"/>
      <c r="AF25"/>
      <c r="AG25"/>
    </row>
    <row r="26" spans="1:33" ht="21.95" customHeight="1" x14ac:dyDescent="0.25">
      <c r="A26" s="51"/>
      <c r="B26" s="51"/>
      <c r="C26" s="51"/>
      <c r="D26" s="708"/>
      <c r="E26" s="22" t="s">
        <v>261</v>
      </c>
      <c r="F26" s="2">
        <v>49.04</v>
      </c>
      <c r="G26" s="78">
        <v>49.04</v>
      </c>
      <c r="H26">
        <v>0</v>
      </c>
      <c r="I26" s="2">
        <v>0</v>
      </c>
      <c r="J26" s="2">
        <v>0</v>
      </c>
      <c r="K26" s="2">
        <v>0</v>
      </c>
      <c r="L26" s="660">
        <v>0</v>
      </c>
      <c r="M26" s="2">
        <v>98.449999999999818</v>
      </c>
      <c r="N26">
        <v>0</v>
      </c>
      <c r="O26" s="30"/>
      <c r="P26" s="660">
        <v>1.11E-2</v>
      </c>
      <c r="Q26" s="876">
        <v>3.0999999999999999E-3</v>
      </c>
      <c r="R26" s="2"/>
      <c r="W26" s="760"/>
      <c r="X26" s="788"/>
      <c r="Y26" s="788"/>
    </row>
    <row r="27" spans="1:33" ht="21.95" customHeight="1" x14ac:dyDescent="0.25">
      <c r="A27" s="50"/>
      <c r="B27" s="51"/>
      <c r="C27" s="51"/>
      <c r="E27" s="22" t="s">
        <v>318</v>
      </c>
      <c r="F27" s="2">
        <v>12</v>
      </c>
      <c r="G27" s="78">
        <v>12</v>
      </c>
      <c r="H27">
        <v>0</v>
      </c>
      <c r="I27" s="2">
        <v>0</v>
      </c>
      <c r="J27" s="2">
        <v>0</v>
      </c>
      <c r="K27" s="2">
        <v>-1184.9399999999987</v>
      </c>
      <c r="L27" s="660">
        <v>0</v>
      </c>
      <c r="M27" s="2">
        <v>98.479999999995925</v>
      </c>
      <c r="N27">
        <v>0</v>
      </c>
      <c r="O27" s="30"/>
      <c r="P27" s="660">
        <v>0</v>
      </c>
      <c r="Q27" s="876">
        <v>2.06E-2</v>
      </c>
      <c r="R27" s="2">
        <v>37.5</v>
      </c>
      <c r="T27" s="48"/>
      <c r="V27"/>
      <c r="W27" s="760"/>
      <c r="X27" s="788"/>
      <c r="Y27" s="788"/>
      <c r="Z27" s="788"/>
    </row>
    <row r="28" spans="1:33" ht="21.95" customHeight="1" x14ac:dyDescent="0.25">
      <c r="A28" s="50"/>
      <c r="B28" s="51"/>
      <c r="C28" s="51"/>
      <c r="D28" s="708"/>
      <c r="E28" s="22" t="s">
        <v>36</v>
      </c>
      <c r="F28" s="2">
        <v>57.49</v>
      </c>
      <c r="G28" s="78">
        <v>57.49</v>
      </c>
      <c r="H28">
        <v>0</v>
      </c>
      <c r="I28" s="2">
        <v>0</v>
      </c>
      <c r="J28" s="2">
        <v>0</v>
      </c>
      <c r="K28" s="2">
        <v>0</v>
      </c>
      <c r="L28" s="660">
        <v>0</v>
      </c>
      <c r="M28" s="2">
        <v>117.73999999999978</v>
      </c>
      <c r="N28">
        <v>0</v>
      </c>
      <c r="O28" s="30"/>
      <c r="P28" s="660">
        <v>0</v>
      </c>
      <c r="Q28" s="876">
        <v>-6.7999999999999996E-3</v>
      </c>
      <c r="R28" s="2"/>
      <c r="U28" s="788"/>
      <c r="V28" s="48"/>
      <c r="W28" s="760"/>
      <c r="X28" s="788"/>
      <c r="Y28" s="788"/>
      <c r="Z28" s="760"/>
    </row>
    <row r="29" spans="1:33" ht="21.95" customHeight="1" x14ac:dyDescent="0.25">
      <c r="A29" s="50"/>
      <c r="B29" s="50"/>
      <c r="C29" s="51"/>
      <c r="D29" s="708"/>
      <c r="E29" s="22" t="s">
        <v>1347</v>
      </c>
      <c r="F29" s="2">
        <v>46.16</v>
      </c>
      <c r="G29" s="78">
        <v>46.16</v>
      </c>
      <c r="H29">
        <v>0</v>
      </c>
      <c r="I29" s="2">
        <v>0</v>
      </c>
      <c r="J29" s="2">
        <v>0</v>
      </c>
      <c r="K29" s="2">
        <v>0</v>
      </c>
      <c r="L29" s="660">
        <v>0</v>
      </c>
      <c r="M29" s="2">
        <v>264.92000000000007</v>
      </c>
      <c r="N29">
        <v>0</v>
      </c>
      <c r="O29" s="30"/>
      <c r="P29" s="660">
        <v>3.4200000000000001E-2</v>
      </c>
      <c r="Q29" s="876">
        <v>0</v>
      </c>
      <c r="R29" s="2"/>
      <c r="W29" s="760"/>
      <c r="X29" s="788"/>
      <c r="Y29" s="788"/>
      <c r="Z29" s="660"/>
      <c r="AB29"/>
      <c r="AC29"/>
      <c r="AD29"/>
      <c r="AE29"/>
      <c r="AF29"/>
      <c r="AG29"/>
    </row>
    <row r="30" spans="1:33" ht="21.95" customHeight="1" x14ac:dyDescent="0.25">
      <c r="A30" s="50"/>
      <c r="B30" s="50"/>
      <c r="C30" s="51"/>
      <c r="D30" s="708"/>
      <c r="E30" s="22" t="s">
        <v>292</v>
      </c>
      <c r="F30" s="2">
        <v>48.86</v>
      </c>
      <c r="G30" s="78">
        <v>48.86</v>
      </c>
      <c r="H30">
        <v>0</v>
      </c>
      <c r="I30" s="2">
        <v>0</v>
      </c>
      <c r="J30" s="2">
        <v>0</v>
      </c>
      <c r="K30" s="2">
        <v>0</v>
      </c>
      <c r="L30" s="660">
        <v>0</v>
      </c>
      <c r="M30" s="2">
        <v>910.79999999999927</v>
      </c>
      <c r="N30">
        <v>0</v>
      </c>
      <c r="O30" s="30"/>
      <c r="P30" s="660">
        <v>2.87E-2</v>
      </c>
      <c r="Q30" s="876">
        <v>2.0400000000000001E-2</v>
      </c>
      <c r="R30" s="2"/>
      <c r="T30" s="48"/>
      <c r="U30" s="48"/>
      <c r="W30" s="760"/>
      <c r="X30" s="788"/>
      <c r="Y30" s="788"/>
      <c r="Z30" s="760"/>
    </row>
    <row r="31" spans="1:33" ht="21.95" customHeight="1" x14ac:dyDescent="0.25">
      <c r="A31" s="51"/>
      <c r="B31" s="51"/>
      <c r="C31" s="51"/>
      <c r="D31" s="708"/>
      <c r="E31" s="22" t="s">
        <v>1320</v>
      </c>
      <c r="F31" s="2">
        <v>90.38</v>
      </c>
      <c r="G31" s="78">
        <v>90.38</v>
      </c>
      <c r="H31">
        <v>0</v>
      </c>
      <c r="I31" s="2">
        <v>0</v>
      </c>
      <c r="J31" s="2">
        <v>0</v>
      </c>
      <c r="K31" s="2">
        <v>149.8799999999992</v>
      </c>
      <c r="L31" s="660">
        <v>0</v>
      </c>
      <c r="M31" s="2">
        <v>149.8799999999992</v>
      </c>
      <c r="N31">
        <v>0</v>
      </c>
      <c r="O31" s="30" t="s">
        <v>1376</v>
      </c>
      <c r="P31" s="660">
        <v>1.2781588847090065E-2</v>
      </c>
      <c r="Q31" s="876">
        <v>-5.0000000000000001E-3</v>
      </c>
      <c r="R31" s="2"/>
      <c r="W31" s="760"/>
      <c r="X31" s="788"/>
      <c r="Y31" s="788"/>
      <c r="Z31" s="660"/>
    </row>
    <row r="32" spans="1:33" ht="21.95" customHeight="1" x14ac:dyDescent="0.25">
      <c r="A32" s="50"/>
      <c r="B32" s="51"/>
      <c r="C32" s="51"/>
      <c r="E32" s="22" t="s">
        <v>670</v>
      </c>
      <c r="F32" s="2">
        <v>25.25</v>
      </c>
      <c r="G32" s="78">
        <v>25.25</v>
      </c>
      <c r="H32">
        <v>0</v>
      </c>
      <c r="I32" s="2">
        <v>0</v>
      </c>
      <c r="J32" s="2">
        <v>0</v>
      </c>
      <c r="K32" s="2">
        <v>0</v>
      </c>
      <c r="L32" s="660">
        <v>0</v>
      </c>
      <c r="M32" s="2">
        <v>557.94000000000005</v>
      </c>
      <c r="N32">
        <v>0</v>
      </c>
      <c r="O32" s="30"/>
      <c r="P32" s="660">
        <v>4.0599999999999997E-2</v>
      </c>
      <c r="Q32" s="876">
        <v>5.4999999999999997E-3</v>
      </c>
      <c r="R32" s="2"/>
      <c r="T32" s="48"/>
      <c r="V32" s="48"/>
      <c r="W32" s="760"/>
      <c r="X32" s="788"/>
      <c r="Y32" s="788"/>
      <c r="Z32" s="660"/>
      <c r="AA32" s="2"/>
    </row>
    <row r="33" spans="1:33" ht="21.95" customHeight="1" x14ac:dyDescent="0.25">
      <c r="A33" s="50"/>
      <c r="B33" s="50"/>
      <c r="C33" s="51"/>
      <c r="D33" s="708"/>
      <c r="E33" s="22" t="s">
        <v>242</v>
      </c>
      <c r="F33" s="2">
        <v>64.69</v>
      </c>
      <c r="G33" s="78">
        <v>64.69</v>
      </c>
      <c r="H33">
        <v>0</v>
      </c>
      <c r="I33" s="2">
        <v>0</v>
      </c>
      <c r="J33" s="2">
        <v>0</v>
      </c>
      <c r="K33" s="2">
        <v>0</v>
      </c>
      <c r="L33" s="660">
        <v>0</v>
      </c>
      <c r="M33" s="2">
        <v>329.74000000000069</v>
      </c>
      <c r="N33">
        <v>0</v>
      </c>
      <c r="O33" s="30"/>
      <c r="P33" s="660">
        <v>0</v>
      </c>
      <c r="Q33" s="876">
        <v>5.0000000000000001E-4</v>
      </c>
      <c r="R33" s="2"/>
      <c r="T33" s="48"/>
      <c r="V33" s="48"/>
      <c r="W33" s="2"/>
      <c r="X33" s="787"/>
      <c r="Y33" s="787"/>
      <c r="Z33" s="760"/>
    </row>
    <row r="34" spans="1:33" ht="21.95" customHeight="1" x14ac:dyDescent="0.25">
      <c r="A34" s="50"/>
      <c r="B34" s="50"/>
      <c r="C34" s="51"/>
      <c r="D34" s="708"/>
      <c r="E34" s="22" t="s">
        <v>649</v>
      </c>
      <c r="F34" s="2">
        <v>18.71</v>
      </c>
      <c r="G34" s="78">
        <v>18.71</v>
      </c>
      <c r="H34">
        <v>0</v>
      </c>
      <c r="I34" s="2">
        <v>0</v>
      </c>
      <c r="J34" s="2">
        <v>0</v>
      </c>
      <c r="K34" s="2">
        <v>0</v>
      </c>
      <c r="L34" s="660">
        <v>0</v>
      </c>
      <c r="M34" s="2">
        <v>309.26000000000022</v>
      </c>
      <c r="N34">
        <v>0</v>
      </c>
      <c r="O34" s="30"/>
      <c r="P34" s="660">
        <v>8.8000000000000005E-3</v>
      </c>
      <c r="Q34" s="876">
        <v>6.0000000000000001E-3</v>
      </c>
      <c r="R34" s="2"/>
      <c r="W34" s="760"/>
      <c r="X34" s="788"/>
      <c r="Y34" s="788"/>
      <c r="Z34" s="760"/>
    </row>
    <row r="35" spans="1:33" ht="21.95" customHeight="1" x14ac:dyDescent="0.25">
      <c r="A35" s="50"/>
      <c r="B35" s="50"/>
      <c r="C35" s="51"/>
      <c r="D35" s="708"/>
      <c r="E35" s="22" t="s">
        <v>712</v>
      </c>
      <c r="F35" s="2">
        <v>242.67</v>
      </c>
      <c r="G35" s="78">
        <v>242.67</v>
      </c>
      <c r="H35">
        <v>0</v>
      </c>
      <c r="I35" s="2">
        <v>0</v>
      </c>
      <c r="J35" s="2">
        <v>0</v>
      </c>
      <c r="K35" s="2">
        <v>0</v>
      </c>
      <c r="L35" s="660">
        <v>0</v>
      </c>
      <c r="M35" s="2">
        <v>843.18000000000029</v>
      </c>
      <c r="N35">
        <v>0</v>
      </c>
      <c r="O35" s="30"/>
      <c r="P35" s="660">
        <v>2.8E-3</v>
      </c>
      <c r="Q35" s="876">
        <v>1.3899999999999999E-2</v>
      </c>
      <c r="R35" s="2"/>
      <c r="T35" s="48"/>
      <c r="W35" s="760"/>
      <c r="X35" s="788"/>
      <c r="Y35" s="788"/>
      <c r="Z35" s="760"/>
      <c r="AA35" s="760"/>
    </row>
    <row r="36" spans="1:33" ht="21.95" customHeight="1" x14ac:dyDescent="0.25">
      <c r="A36" s="50"/>
      <c r="B36" s="50"/>
      <c r="C36" s="51"/>
      <c r="E36" s="22" t="s">
        <v>1281</v>
      </c>
      <c r="F36" s="2">
        <v>198.06010000000001</v>
      </c>
      <c r="G36" s="78">
        <v>198.06010000000001</v>
      </c>
      <c r="H36">
        <v>0</v>
      </c>
      <c r="I36" s="2">
        <v>0</v>
      </c>
      <c r="J36" s="2">
        <v>0</v>
      </c>
      <c r="K36" s="2">
        <v>173.36000000000058</v>
      </c>
      <c r="L36" s="660">
        <v>0</v>
      </c>
      <c r="M36" s="2">
        <v>173.36000000000058</v>
      </c>
      <c r="N36">
        <v>0</v>
      </c>
      <c r="O36" s="30" t="s">
        <v>1344</v>
      </c>
      <c r="P36" s="660">
        <v>0</v>
      </c>
      <c r="Q36" s="876">
        <v>4.1999999999999997E-3</v>
      </c>
      <c r="R36" s="2"/>
      <c r="T36" s="48"/>
      <c r="W36" s="760"/>
      <c r="X36" s="788"/>
      <c r="Y36" s="788"/>
      <c r="Z36" s="760"/>
      <c r="AA36" s="760"/>
    </row>
    <row r="37" spans="1:33" ht="21.95" customHeight="1" x14ac:dyDescent="0.25">
      <c r="A37" s="50"/>
      <c r="B37" s="50"/>
      <c r="C37" s="51"/>
      <c r="D37" s="708"/>
      <c r="E37" s="22" t="s">
        <v>1280</v>
      </c>
      <c r="F37" s="2">
        <v>19.62</v>
      </c>
      <c r="G37" s="78">
        <v>19.62</v>
      </c>
      <c r="H37">
        <v>0</v>
      </c>
      <c r="I37" s="2">
        <v>0</v>
      </c>
      <c r="J37" s="2">
        <v>0</v>
      </c>
      <c r="K37" s="2">
        <v>863.92000000000007</v>
      </c>
      <c r="L37" s="660">
        <v>0</v>
      </c>
      <c r="M37" s="2">
        <v>863.92000000000007</v>
      </c>
      <c r="N37">
        <v>0</v>
      </c>
      <c r="O37" s="30"/>
      <c r="P37" s="660">
        <v>0</v>
      </c>
      <c r="Q37" s="876">
        <v>-5.1000000000000004E-3</v>
      </c>
      <c r="R37" s="2"/>
      <c r="T37" s="48"/>
      <c r="W37" s="760"/>
      <c r="X37" s="788"/>
      <c r="Y37" s="788"/>
    </row>
    <row r="38" spans="1:33" ht="21.95" customHeight="1" x14ac:dyDescent="0.25">
      <c r="A38" s="50"/>
      <c r="B38" s="50"/>
      <c r="C38" s="51"/>
      <c r="E38" s="22" t="s">
        <v>1310</v>
      </c>
      <c r="F38" s="2">
        <v>27.169899999999998</v>
      </c>
      <c r="G38" s="78">
        <v>27.169899999999998</v>
      </c>
      <c r="H38">
        <v>0</v>
      </c>
      <c r="I38" s="2">
        <v>0</v>
      </c>
      <c r="J38" s="2">
        <v>0</v>
      </c>
      <c r="K38" s="2">
        <v>593.93000000000029</v>
      </c>
      <c r="L38" s="660">
        <v>0</v>
      </c>
      <c r="M38" s="2">
        <v>593.93000000000029</v>
      </c>
      <c r="N38">
        <v>0</v>
      </c>
      <c r="O38" s="30" t="s">
        <v>1350</v>
      </c>
      <c r="P38" s="660">
        <v>0</v>
      </c>
      <c r="Q38" s="876">
        <v>-4.4000000000000003E-3</v>
      </c>
      <c r="R38" s="2">
        <v>6.174977272727272</v>
      </c>
      <c r="W38" s="760"/>
      <c r="X38" s="788"/>
      <c r="Y38" s="788"/>
      <c r="Z38" s="760"/>
    </row>
    <row r="39" spans="1:33" ht="21.95" customHeight="1" x14ac:dyDescent="0.25">
      <c r="A39" s="50"/>
      <c r="B39" s="50"/>
      <c r="C39" s="50"/>
      <c r="D39" s="708"/>
      <c r="E39" s="22" t="s">
        <v>1275</v>
      </c>
      <c r="F39" s="2">
        <v>54.82</v>
      </c>
      <c r="G39" s="78">
        <v>54.82</v>
      </c>
      <c r="H39">
        <v>0</v>
      </c>
      <c r="I39" s="2">
        <v>0</v>
      </c>
      <c r="J39" s="2">
        <v>0</v>
      </c>
      <c r="K39" s="2">
        <v>146.78999999999996</v>
      </c>
      <c r="L39" s="660">
        <v>0</v>
      </c>
      <c r="M39" s="2">
        <v>146.78999999999996</v>
      </c>
      <c r="N39">
        <v>0</v>
      </c>
      <c r="O39" s="30"/>
      <c r="P39" s="660">
        <v>2.1072601240423202E-2</v>
      </c>
      <c r="Q39" s="876">
        <v>6.1999999999999998E-3</v>
      </c>
      <c r="R39" s="2"/>
      <c r="T39" s="48"/>
      <c r="V39" s="788"/>
      <c r="W39" s="760"/>
      <c r="X39" s="788"/>
      <c r="Y39" s="788"/>
    </row>
    <row r="40" spans="1:33" ht="21.95" customHeight="1" x14ac:dyDescent="0.25">
      <c r="A40" s="50"/>
      <c r="B40" s="50"/>
      <c r="C40" s="51"/>
      <c r="D40" s="708"/>
      <c r="E40" s="22" t="s">
        <v>1316</v>
      </c>
      <c r="F40" s="2">
        <v>99.48</v>
      </c>
      <c r="G40" s="78">
        <v>99.48</v>
      </c>
      <c r="H40">
        <v>0</v>
      </c>
      <c r="I40" s="2">
        <v>0</v>
      </c>
      <c r="J40" s="2">
        <v>0</v>
      </c>
      <c r="K40" s="2">
        <v>117.11999999999898</v>
      </c>
      <c r="L40" s="660">
        <v>0</v>
      </c>
      <c r="M40" s="2">
        <v>117.11999999999898</v>
      </c>
      <c r="N40">
        <v>0</v>
      </c>
      <c r="O40" s="30" t="s">
        <v>1351</v>
      </c>
      <c r="P40" s="660">
        <v>8.8459991958182542E-3</v>
      </c>
      <c r="Q40" s="876">
        <v>8.6E-3</v>
      </c>
      <c r="R40" s="2">
        <v>22.609090909090909</v>
      </c>
      <c r="S40" s="780">
        <v>43436</v>
      </c>
      <c r="V40" s="48"/>
      <c r="W40" s="760"/>
      <c r="X40" s="788"/>
      <c r="Y40" s="788"/>
      <c r="Z40" s="760"/>
    </row>
    <row r="41" spans="1:33" ht="21.95" customHeight="1" x14ac:dyDescent="0.25">
      <c r="A41" s="50"/>
      <c r="B41" s="50"/>
      <c r="C41" s="51"/>
      <c r="D41" s="708"/>
      <c r="E41" s="22" t="s">
        <v>1277</v>
      </c>
      <c r="F41" s="2">
        <v>44.65</v>
      </c>
      <c r="G41" s="78">
        <v>44.65</v>
      </c>
      <c r="H41">
        <v>0</v>
      </c>
      <c r="I41" s="2">
        <v>0</v>
      </c>
      <c r="J41" s="2">
        <v>0</v>
      </c>
      <c r="K41" s="2">
        <v>1589.75</v>
      </c>
      <c r="L41" s="660">
        <v>0</v>
      </c>
      <c r="M41" s="2">
        <v>1589.75</v>
      </c>
      <c r="N41">
        <v>0</v>
      </c>
      <c r="O41" s="30"/>
      <c r="P41" s="660">
        <v>1.1086226203807393E-3</v>
      </c>
      <c r="Q41" s="876">
        <v>1.2999999999999999E-3</v>
      </c>
      <c r="R41" s="2"/>
      <c r="V41" s="48"/>
      <c r="W41" s="760"/>
      <c r="X41" s="788"/>
      <c r="Y41" s="788"/>
      <c r="AB41"/>
      <c r="AC41"/>
      <c r="AD41"/>
      <c r="AE41"/>
      <c r="AF41"/>
      <c r="AG41"/>
    </row>
    <row r="42" spans="1:33" ht="21.95" customHeight="1" x14ac:dyDescent="0.25">
      <c r="A42" s="50"/>
      <c r="B42" s="50"/>
      <c r="C42" s="51"/>
      <c r="D42" s="708"/>
      <c r="E42" s="22" t="s">
        <v>1330</v>
      </c>
      <c r="F42" s="2">
        <v>57.43</v>
      </c>
      <c r="G42" s="78">
        <v>57.43</v>
      </c>
      <c r="H42">
        <v>0</v>
      </c>
      <c r="I42" s="2">
        <v>0</v>
      </c>
      <c r="J42" s="2">
        <v>0</v>
      </c>
      <c r="K42" s="2">
        <v>-0.63999999999987267</v>
      </c>
      <c r="L42" s="660">
        <v>0</v>
      </c>
      <c r="M42" s="2">
        <v>-0.63999999999987267</v>
      </c>
      <c r="N42">
        <v>0</v>
      </c>
      <c r="O42" s="30"/>
      <c r="P42" s="660">
        <v>1.532300191537524E-2</v>
      </c>
      <c r="Q42" s="876">
        <v>1.2699999999999999E-2</v>
      </c>
      <c r="R42" s="2">
        <v>13.052272727272726</v>
      </c>
      <c r="T42" s="48"/>
      <c r="U42" s="788"/>
      <c r="V42" s="788"/>
      <c r="W42" s="760"/>
      <c r="X42" s="788"/>
      <c r="Y42" s="788"/>
      <c r="Z42" s="760"/>
    </row>
    <row r="43" spans="1:33" ht="21.95" customHeight="1" x14ac:dyDescent="0.25">
      <c r="A43" s="50"/>
      <c r="B43" s="50"/>
      <c r="C43" s="51"/>
      <c r="D43" s="708"/>
      <c r="E43" s="22" t="s">
        <v>1315</v>
      </c>
      <c r="F43" s="2">
        <v>30.24</v>
      </c>
      <c r="G43" s="78">
        <v>30.24</v>
      </c>
      <c r="H43">
        <v>0</v>
      </c>
      <c r="I43" s="2">
        <v>0</v>
      </c>
      <c r="J43" s="2">
        <v>0</v>
      </c>
      <c r="K43" s="2">
        <v>718.7599999999984</v>
      </c>
      <c r="L43" s="660">
        <v>0</v>
      </c>
      <c r="M43" s="2">
        <v>718.7599999999984</v>
      </c>
      <c r="N43">
        <v>0</v>
      </c>
      <c r="O43" s="30" t="s">
        <v>1356</v>
      </c>
      <c r="P43" s="660">
        <v>1.0582010582010583E-2</v>
      </c>
      <c r="Q43" s="876">
        <v>-8.8999999999999999E-3</v>
      </c>
      <c r="R43" s="2"/>
      <c r="T43" s="48"/>
      <c r="W43" s="760"/>
      <c r="X43" s="788"/>
      <c r="Y43" s="788"/>
    </row>
    <row r="44" spans="1:33" ht="21.95" customHeight="1" x14ac:dyDescent="0.25">
      <c r="A44" s="50"/>
      <c r="B44" s="50"/>
      <c r="C44" s="51"/>
      <c r="D44" s="708"/>
      <c r="E44" s="22" t="s">
        <v>1328</v>
      </c>
      <c r="F44" s="2">
        <v>15.62</v>
      </c>
      <c r="G44" s="78">
        <v>15.62</v>
      </c>
      <c r="H44">
        <v>0</v>
      </c>
      <c r="I44" s="2">
        <v>0</v>
      </c>
      <c r="J44" s="2">
        <v>0</v>
      </c>
      <c r="K44" s="2">
        <v>450.96000000000004</v>
      </c>
      <c r="L44" s="660">
        <v>0</v>
      </c>
      <c r="M44" s="2">
        <v>450.96000000000004</v>
      </c>
      <c r="N44">
        <v>0</v>
      </c>
      <c r="O44" s="30" t="s">
        <v>1374</v>
      </c>
      <c r="P44" s="660">
        <v>7.3956466069142135E-2</v>
      </c>
      <c r="Q44" s="876">
        <v>3.7900000000000003E-2</v>
      </c>
      <c r="R44" s="2"/>
      <c r="T44" s="48"/>
      <c r="V44" s="48"/>
      <c r="W44" s="760"/>
      <c r="X44" s="788"/>
      <c r="Y44" s="788"/>
    </row>
    <row r="45" spans="1:33" ht="21.95" customHeight="1" x14ac:dyDescent="0.25">
      <c r="A45" s="50"/>
      <c r="B45" s="50"/>
      <c r="C45" s="51"/>
      <c r="E45" s="22" t="s">
        <v>1329</v>
      </c>
      <c r="F45" s="2">
        <v>42.63</v>
      </c>
      <c r="G45" s="78">
        <v>42.63</v>
      </c>
      <c r="H45">
        <v>0</v>
      </c>
      <c r="I45" s="2">
        <v>0</v>
      </c>
      <c r="J45" s="2">
        <v>0</v>
      </c>
      <c r="K45" s="2">
        <v>347.42999999999893</v>
      </c>
      <c r="L45" s="660">
        <v>0</v>
      </c>
      <c r="M45" s="2">
        <v>347.42999999999893</v>
      </c>
      <c r="N45">
        <v>0</v>
      </c>
      <c r="O45" s="30"/>
      <c r="P45" s="660">
        <v>2.7098287590898426E-2</v>
      </c>
      <c r="Q45" s="876">
        <v>8.6E-3</v>
      </c>
      <c r="R45" s="2"/>
      <c r="V45" s="788"/>
      <c r="W45" s="760"/>
      <c r="X45" s="788"/>
      <c r="Y45" s="788"/>
      <c r="Z45" s="760"/>
      <c r="AA45" s="660"/>
    </row>
    <row r="46" spans="1:33" ht="21.95" customHeight="1" x14ac:dyDescent="0.25">
      <c r="A46" s="50"/>
      <c r="B46" s="50"/>
      <c r="C46" s="51"/>
      <c r="D46" s="708"/>
      <c r="E46" s="22" t="s">
        <v>757</v>
      </c>
      <c r="F46" s="2">
        <v>9.1</v>
      </c>
      <c r="G46" s="78">
        <v>9.1</v>
      </c>
      <c r="H46">
        <v>0</v>
      </c>
      <c r="I46" s="2">
        <v>0</v>
      </c>
      <c r="J46" s="2">
        <v>0</v>
      </c>
      <c r="K46" s="2">
        <v>-1133.8100000000013</v>
      </c>
      <c r="L46" s="660">
        <v>0</v>
      </c>
      <c r="M46" s="2">
        <v>-1133.8100000000013</v>
      </c>
      <c r="N46">
        <v>0</v>
      </c>
      <c r="O46" s="30"/>
      <c r="P46" s="660">
        <v>1.7582417582417582E-2</v>
      </c>
      <c r="Q46" s="876">
        <v>6.2E-2</v>
      </c>
      <c r="R46" s="2">
        <v>9.5789473684210531</v>
      </c>
      <c r="S46" s="780">
        <v>43337</v>
      </c>
      <c r="T46" s="48"/>
      <c r="W46" s="760"/>
      <c r="X46" s="788"/>
      <c r="Y46" s="788"/>
      <c r="Z46" s="760"/>
    </row>
    <row r="47" spans="1:33" ht="21.95" customHeight="1" x14ac:dyDescent="0.25">
      <c r="A47" s="50"/>
      <c r="B47" s="50"/>
      <c r="C47" s="51"/>
      <c r="E47" s="22" t="s">
        <v>938</v>
      </c>
      <c r="F47" s="2">
        <v>49.13</v>
      </c>
      <c r="G47" s="78">
        <v>49.13</v>
      </c>
      <c r="H47">
        <v>0</v>
      </c>
      <c r="I47" s="2">
        <v>0</v>
      </c>
      <c r="J47" s="2">
        <v>0</v>
      </c>
      <c r="K47" s="2">
        <v>86.249999999996362</v>
      </c>
      <c r="L47" s="660">
        <v>0</v>
      </c>
      <c r="M47" s="2">
        <v>86.249999999996362</v>
      </c>
      <c r="N47">
        <v>0</v>
      </c>
      <c r="O47" s="30" t="s">
        <v>1358</v>
      </c>
      <c r="P47" s="660">
        <v>7.1239568491756559E-3</v>
      </c>
      <c r="Q47" s="876">
        <v>0</v>
      </c>
      <c r="R47" s="2">
        <v>23.67710843373494</v>
      </c>
      <c r="S47" s="780">
        <v>43425</v>
      </c>
      <c r="W47" s="760"/>
      <c r="X47" s="788"/>
      <c r="Y47" s="788"/>
      <c r="Z47" s="788"/>
      <c r="AA47" s="2"/>
    </row>
    <row r="48" spans="1:33" ht="21.95" customHeight="1" x14ac:dyDescent="0.25">
      <c r="A48" s="50"/>
      <c r="B48" s="51"/>
      <c r="C48" s="51"/>
      <c r="D48" s="708"/>
      <c r="E48" s="22" t="s">
        <v>1367</v>
      </c>
      <c r="F48" s="2">
        <v>43.32</v>
      </c>
      <c r="G48" s="78">
        <v>43.32</v>
      </c>
      <c r="H48">
        <v>0</v>
      </c>
      <c r="I48" s="2">
        <v>0</v>
      </c>
      <c r="J48" s="2">
        <v>0</v>
      </c>
      <c r="K48" s="2">
        <v>469.9399999999996</v>
      </c>
      <c r="L48" s="660">
        <v>0</v>
      </c>
      <c r="M48" s="2">
        <v>469.9399999999996</v>
      </c>
      <c r="N48">
        <v>0</v>
      </c>
      <c r="O48" s="30"/>
      <c r="P48" s="660">
        <v>7.8485687903970449E-3</v>
      </c>
      <c r="Q48" s="876">
        <v>-8.6999999999999994E-3</v>
      </c>
      <c r="R48" s="2"/>
      <c r="T48" s="48"/>
      <c r="W48" s="760"/>
      <c r="X48" s="788"/>
      <c r="Y48" s="788"/>
      <c r="Z48" s="788"/>
      <c r="AA48" s="660"/>
    </row>
    <row r="49" spans="1:33" ht="21.95" customHeight="1" x14ac:dyDescent="0.25">
      <c r="A49" s="50"/>
      <c r="B49" s="50"/>
      <c r="C49" s="51"/>
      <c r="D49" s="708"/>
      <c r="E49" s="22" t="s">
        <v>1296</v>
      </c>
      <c r="F49" s="2">
        <v>92.52</v>
      </c>
      <c r="G49" s="78">
        <v>92.52</v>
      </c>
      <c r="H49">
        <v>0</v>
      </c>
      <c r="I49" s="2">
        <v>0</v>
      </c>
      <c r="J49" s="2">
        <v>0</v>
      </c>
      <c r="K49" s="2">
        <v>74.930000000000291</v>
      </c>
      <c r="L49" s="660">
        <v>0</v>
      </c>
      <c r="M49" s="2">
        <v>74.930000000000291</v>
      </c>
      <c r="N49">
        <v>0</v>
      </c>
      <c r="O49" s="30" t="s">
        <v>1355</v>
      </c>
      <c r="P49" s="660">
        <v>1.9455252918287938E-2</v>
      </c>
      <c r="Q49" s="876">
        <v>-6.9999999999999999E-4</v>
      </c>
      <c r="R49" s="2"/>
      <c r="W49" s="760"/>
      <c r="X49" s="788"/>
      <c r="Y49" s="788"/>
    </row>
    <row r="50" spans="1:33" ht="21.95" customHeight="1" x14ac:dyDescent="0.25">
      <c r="A50" s="50"/>
      <c r="B50" s="51"/>
      <c r="C50" s="51"/>
      <c r="D50" s="708"/>
      <c r="E50" s="22" t="s">
        <v>1324</v>
      </c>
      <c r="F50" s="2">
        <v>47.8</v>
      </c>
      <c r="G50" s="78">
        <v>47.8</v>
      </c>
      <c r="H50">
        <v>0</v>
      </c>
      <c r="I50" s="2">
        <v>0</v>
      </c>
      <c r="J50" s="2">
        <v>0</v>
      </c>
      <c r="K50" s="2">
        <v>229.9399999999996</v>
      </c>
      <c r="L50" s="660">
        <v>0</v>
      </c>
      <c r="M50" s="2">
        <v>229.9399999999996</v>
      </c>
      <c r="N50">
        <v>0</v>
      </c>
      <c r="O50" s="30" t="s">
        <v>1345</v>
      </c>
      <c r="P50" s="660">
        <v>2.4167364016736404E-2</v>
      </c>
      <c r="Q50" s="876">
        <v>2.4500000000000001E-2</v>
      </c>
      <c r="R50" s="2"/>
      <c r="U50" s="48"/>
      <c r="V50" s="788"/>
      <c r="W50" s="760"/>
      <c r="X50" s="788"/>
      <c r="Y50" s="788"/>
      <c r="Z50" s="760"/>
    </row>
    <row r="51" spans="1:33" ht="21.95" customHeight="1" x14ac:dyDescent="0.25">
      <c r="A51" s="50"/>
      <c r="B51" s="51"/>
      <c r="C51" s="51"/>
      <c r="D51" s="708"/>
      <c r="E51" s="22" t="s">
        <v>1327</v>
      </c>
      <c r="F51" s="2">
        <v>147.80000000000001</v>
      </c>
      <c r="G51" s="78">
        <v>147.80000000000001</v>
      </c>
      <c r="H51">
        <v>0</v>
      </c>
      <c r="I51" s="2">
        <v>0</v>
      </c>
      <c r="J51" s="2">
        <v>0</v>
      </c>
      <c r="K51" s="2">
        <v>257.45000000000027</v>
      </c>
      <c r="L51" s="660">
        <v>0</v>
      </c>
      <c r="M51" s="2">
        <v>257.45000000000027</v>
      </c>
      <c r="N51">
        <v>0</v>
      </c>
      <c r="O51" s="30"/>
      <c r="P51" s="660">
        <v>7.8159675236806492E-3</v>
      </c>
      <c r="Q51" s="876">
        <v>9.1000000000000004E-3</v>
      </c>
      <c r="R51" s="2"/>
      <c r="W51" s="760"/>
      <c r="X51" s="788"/>
      <c r="Y51" s="788"/>
      <c r="Z51" s="660"/>
    </row>
    <row r="52" spans="1:33" ht="21.95" customHeight="1" x14ac:dyDescent="0.25">
      <c r="A52" s="50"/>
      <c r="B52" s="50"/>
      <c r="C52" s="51"/>
      <c r="D52" s="708"/>
      <c r="E52" s="22" t="s">
        <v>1322</v>
      </c>
      <c r="F52" s="2">
        <v>152.91</v>
      </c>
      <c r="G52" s="78">
        <v>152.91</v>
      </c>
      <c r="H52">
        <v>0</v>
      </c>
      <c r="I52" s="2">
        <v>0</v>
      </c>
      <c r="J52" s="2">
        <v>0</v>
      </c>
      <c r="K52" s="2">
        <v>94.199999999999818</v>
      </c>
      <c r="L52" s="660">
        <v>0</v>
      </c>
      <c r="M52" s="2">
        <v>94.199999999999818</v>
      </c>
      <c r="N52">
        <v>0</v>
      </c>
      <c r="O52" s="30" t="s">
        <v>1340</v>
      </c>
      <c r="P52" s="660">
        <v>5.7550192923942192E-3</v>
      </c>
      <c r="Q52" s="876">
        <v>3.9100000000000003E-2</v>
      </c>
      <c r="R52" s="2">
        <v>34.752272727272725</v>
      </c>
      <c r="W52" s="760"/>
      <c r="X52" s="788"/>
      <c r="Y52" s="788"/>
    </row>
    <row r="53" spans="1:33" ht="21.95" customHeight="1" x14ac:dyDescent="0.25">
      <c r="A53" s="50"/>
      <c r="B53" s="50"/>
      <c r="C53" s="51"/>
      <c r="D53" s="708"/>
      <c r="E53" s="22" t="s">
        <v>1323</v>
      </c>
      <c r="F53" s="2">
        <v>147.15</v>
      </c>
      <c r="G53" s="78">
        <v>147.15</v>
      </c>
      <c r="H53">
        <v>0</v>
      </c>
      <c r="I53" s="2">
        <v>0</v>
      </c>
      <c r="J53" s="2">
        <v>0</v>
      </c>
      <c r="K53" s="2">
        <v>1147.83</v>
      </c>
      <c r="L53" s="660">
        <v>0</v>
      </c>
      <c r="M53" s="2">
        <v>1147.83</v>
      </c>
      <c r="N53">
        <v>0</v>
      </c>
      <c r="O53" s="30" t="s">
        <v>1368</v>
      </c>
      <c r="P53" s="660">
        <v>7.8504926945293912E-3</v>
      </c>
      <c r="Q53" s="876">
        <v>7.2099999999999997E-2</v>
      </c>
      <c r="R53" s="2"/>
      <c r="W53" s="760"/>
      <c r="X53" s="788"/>
      <c r="Y53" s="788"/>
      <c r="Z53" s="760"/>
      <c r="AA53" s="660"/>
    </row>
    <row r="54" spans="1:33" ht="21.95" customHeight="1" x14ac:dyDescent="0.25">
      <c r="A54" s="152"/>
      <c r="B54" s="50"/>
      <c r="C54" s="51"/>
      <c r="D54" s="708"/>
      <c r="E54" s="22" t="s">
        <v>46</v>
      </c>
      <c r="F54" s="2">
        <v>13.54</v>
      </c>
      <c r="G54" s="78">
        <v>13.54</v>
      </c>
      <c r="H54">
        <v>0</v>
      </c>
      <c r="I54" s="2">
        <v>0</v>
      </c>
      <c r="J54" s="2">
        <v>0</v>
      </c>
      <c r="K54" s="2">
        <v>470.39999999999964</v>
      </c>
      <c r="L54" s="660">
        <v>0</v>
      </c>
      <c r="M54" s="2">
        <v>470.39999999999964</v>
      </c>
      <c r="N54">
        <v>0</v>
      </c>
      <c r="O54" s="30" t="s">
        <v>1373</v>
      </c>
      <c r="P54" s="660">
        <v>1.8463810930576072E-2</v>
      </c>
      <c r="Q54" s="876">
        <v>4.7E-2</v>
      </c>
      <c r="R54" s="2">
        <v>10.029629629629628</v>
      </c>
      <c r="S54" s="780">
        <v>43461</v>
      </c>
      <c r="W54" s="760"/>
      <c r="X54" s="788"/>
      <c r="Y54" s="788"/>
      <c r="AA54" s="2"/>
      <c r="AC54"/>
      <c r="AD54"/>
      <c r="AE54"/>
      <c r="AF54"/>
      <c r="AG54"/>
    </row>
    <row r="55" spans="1:33" ht="21.95" customHeight="1" x14ac:dyDescent="0.25">
      <c r="A55" s="50"/>
      <c r="B55" s="50"/>
      <c r="C55" s="51"/>
      <c r="D55" s="708"/>
      <c r="E55" s="22" t="s">
        <v>1016</v>
      </c>
      <c r="F55" s="2">
        <v>52.42</v>
      </c>
      <c r="G55" s="78">
        <v>52.42</v>
      </c>
      <c r="H55">
        <v>0</v>
      </c>
      <c r="I55" s="2">
        <v>0</v>
      </c>
      <c r="J55" s="2">
        <v>0</v>
      </c>
      <c r="K55" s="2">
        <v>458.44000000000051</v>
      </c>
      <c r="L55" s="660">
        <v>0</v>
      </c>
      <c r="M55" s="2">
        <v>458.44000000000051</v>
      </c>
      <c r="N55">
        <v>0</v>
      </c>
      <c r="O55" s="30"/>
      <c r="P55" s="660">
        <v>2.8615032430370085E-2</v>
      </c>
      <c r="Q55" s="876">
        <v>4.1999999999999997E-3</v>
      </c>
      <c r="R55" s="2"/>
      <c r="W55" s="760"/>
      <c r="X55" s="788"/>
      <c r="Y55" s="788"/>
      <c r="Z55" s="788"/>
    </row>
    <row r="56" spans="1:33" ht="21.95" customHeight="1" x14ac:dyDescent="0.25">
      <c r="A56" s="50"/>
      <c r="B56" s="50"/>
      <c r="C56" s="51"/>
      <c r="D56" s="708"/>
      <c r="E56" s="22" t="s">
        <v>193</v>
      </c>
      <c r="F56" s="2">
        <v>28.26</v>
      </c>
      <c r="G56" s="78">
        <v>28.26</v>
      </c>
      <c r="H56">
        <v>0</v>
      </c>
      <c r="I56" s="2">
        <v>0</v>
      </c>
      <c r="J56" s="2">
        <v>0</v>
      </c>
      <c r="K56" s="2">
        <v>5325.3000000001048</v>
      </c>
      <c r="L56" s="660">
        <v>0</v>
      </c>
      <c r="M56" s="2">
        <v>7073.2700000000987</v>
      </c>
      <c r="N56">
        <v>0</v>
      </c>
      <c r="O56" s="30" t="s">
        <v>1284</v>
      </c>
      <c r="P56" s="660">
        <v>1.9815994338287332E-2</v>
      </c>
      <c r="Q56" s="876">
        <v>-3.3E-3</v>
      </c>
      <c r="R56" s="2">
        <v>13.619277108433735</v>
      </c>
      <c r="S56" s="780">
        <v>43358</v>
      </c>
      <c r="V56" s="787"/>
      <c r="W56" s="760"/>
      <c r="X56" s="788"/>
      <c r="Y56" s="788"/>
      <c r="Z56" s="760"/>
      <c r="AA56" s="2"/>
    </row>
    <row r="57" spans="1:33" ht="21.95" customHeight="1" x14ac:dyDescent="0.25">
      <c r="A57" s="50"/>
      <c r="B57" s="51"/>
      <c r="C57" s="51"/>
      <c r="D57" s="708"/>
      <c r="E57" s="22" t="s">
        <v>194</v>
      </c>
      <c r="F57" s="2">
        <v>8.7100000000000009</v>
      </c>
      <c r="G57" s="78">
        <v>8.7100000000000009</v>
      </c>
      <c r="H57">
        <v>0</v>
      </c>
      <c r="I57" s="2">
        <v>0</v>
      </c>
      <c r="J57" s="2">
        <v>0</v>
      </c>
      <c r="K57" s="2">
        <v>0</v>
      </c>
      <c r="L57" s="660">
        <v>0</v>
      </c>
      <c r="M57" s="2">
        <v>495.20999999999913</v>
      </c>
      <c r="N57">
        <v>0</v>
      </c>
      <c r="O57" s="30"/>
      <c r="P57" s="660">
        <v>5.1499999999999997E-2</v>
      </c>
      <c r="Q57" s="876">
        <v>-2.0500000000000001E-2</v>
      </c>
      <c r="R57" s="2"/>
      <c r="W57" s="760"/>
      <c r="X57" s="788"/>
      <c r="Y57" s="788"/>
      <c r="Z57" s="788"/>
      <c r="AA57" s="2"/>
      <c r="AB57"/>
      <c r="AC57"/>
      <c r="AD57"/>
      <c r="AE57"/>
      <c r="AF57"/>
      <c r="AG57"/>
    </row>
    <row r="58" spans="1:33" ht="21.95" customHeight="1" x14ac:dyDescent="0.25">
      <c r="A58" s="50"/>
      <c r="B58" s="50"/>
      <c r="C58" s="51"/>
      <c r="D58" s="708"/>
      <c r="E58" s="22" t="s">
        <v>264</v>
      </c>
      <c r="F58" s="2">
        <v>131.63999999999999</v>
      </c>
      <c r="G58" s="78">
        <v>131.63999999999999</v>
      </c>
      <c r="H58">
        <v>0</v>
      </c>
      <c r="I58" s="2">
        <v>0</v>
      </c>
      <c r="J58" s="2">
        <v>0</v>
      </c>
      <c r="K58" s="2">
        <v>765.82999999999993</v>
      </c>
      <c r="L58" s="660">
        <v>0</v>
      </c>
      <c r="M58" s="2">
        <v>920.60999999999967</v>
      </c>
      <c r="N58">
        <v>0</v>
      </c>
      <c r="O58" s="30"/>
      <c r="P58" s="660">
        <v>2.5700000000000001E-2</v>
      </c>
      <c r="Q58" s="876">
        <v>1.49E-2</v>
      </c>
      <c r="R58" s="2">
        <v>16.211822660098523</v>
      </c>
      <c r="T58" s="48"/>
      <c r="V58" s="788"/>
      <c r="W58" s="2"/>
      <c r="X58" s="787"/>
      <c r="Y58" s="787"/>
      <c r="Z58" s="788"/>
    </row>
    <row r="59" spans="1:33" ht="21.95" customHeight="1" x14ac:dyDescent="0.25">
      <c r="A59" s="50"/>
      <c r="B59" s="50"/>
      <c r="C59" s="51"/>
      <c r="D59" s="708"/>
      <c r="E59" s="22" t="s">
        <v>671</v>
      </c>
      <c r="F59" s="2">
        <v>288.60000000000002</v>
      </c>
      <c r="G59" s="78">
        <v>288.60000000000002</v>
      </c>
      <c r="H59">
        <v>0</v>
      </c>
      <c r="I59" s="2">
        <v>0</v>
      </c>
      <c r="J59" s="2">
        <v>0</v>
      </c>
      <c r="K59" s="2">
        <v>4854.3499999999767</v>
      </c>
      <c r="L59" s="660">
        <v>0</v>
      </c>
      <c r="M59" s="2">
        <v>5079.1199999999772</v>
      </c>
      <c r="N59">
        <v>0</v>
      </c>
      <c r="O59" s="30" t="s">
        <v>1132</v>
      </c>
      <c r="P59" s="660">
        <v>0</v>
      </c>
      <c r="Q59" s="876">
        <v>2.2499999999999999E-2</v>
      </c>
      <c r="R59" s="2">
        <v>29.473039215686278</v>
      </c>
      <c r="S59" s="780">
        <v>43324</v>
      </c>
      <c r="T59" s="48"/>
      <c r="V59" s="48"/>
      <c r="W59" s="760"/>
      <c r="X59" s="788"/>
      <c r="Y59" s="788"/>
      <c r="Z59" s="760"/>
      <c r="AA59" s="760"/>
      <c r="AB59"/>
      <c r="AC59"/>
      <c r="AD59"/>
      <c r="AE59"/>
      <c r="AF59"/>
      <c r="AG59"/>
    </row>
    <row r="60" spans="1:33" ht="21.95" customHeight="1" x14ac:dyDescent="0.25">
      <c r="A60" s="51"/>
      <c r="B60" s="51"/>
      <c r="C60" s="51"/>
      <c r="D60" s="708"/>
      <c r="E60" s="22" t="s">
        <v>803</v>
      </c>
      <c r="F60" s="2">
        <v>101.63</v>
      </c>
      <c r="G60" s="78">
        <v>101.63</v>
      </c>
      <c r="H60">
        <v>0</v>
      </c>
      <c r="I60" s="2">
        <v>0</v>
      </c>
      <c r="J60" s="2">
        <v>0</v>
      </c>
      <c r="K60" s="2">
        <v>977.16999999999825</v>
      </c>
      <c r="L60" s="660">
        <v>0</v>
      </c>
      <c r="M60" s="2">
        <v>977.16999999999825</v>
      </c>
      <c r="N60">
        <v>0</v>
      </c>
      <c r="O60" s="30" t="s">
        <v>1353</v>
      </c>
      <c r="P60" s="660">
        <v>6.6909377152415631E-3</v>
      </c>
      <c r="Q60" s="876">
        <v>2.1000000000000001E-2</v>
      </c>
      <c r="R60" s="2">
        <v>21.395789473684211</v>
      </c>
      <c r="W60" s="760"/>
      <c r="X60" s="788"/>
      <c r="Y60" s="788"/>
      <c r="Z60" s="760"/>
      <c r="AB60"/>
      <c r="AC60"/>
      <c r="AD60"/>
      <c r="AE60"/>
      <c r="AF60"/>
      <c r="AG60"/>
    </row>
    <row r="61" spans="1:33" ht="21.95" customHeight="1" x14ac:dyDescent="0.25">
      <c r="A61" s="60"/>
      <c r="B61" s="61"/>
      <c r="C61" s="60"/>
      <c r="D61" s="708"/>
      <c r="E61" s="22" t="s">
        <v>656</v>
      </c>
      <c r="F61" s="2">
        <v>159.04</v>
      </c>
      <c r="G61" s="78">
        <v>159.04</v>
      </c>
      <c r="H61">
        <v>0</v>
      </c>
      <c r="I61" s="2">
        <v>0</v>
      </c>
      <c r="J61" s="2">
        <v>0</v>
      </c>
      <c r="K61" s="2">
        <v>2714.0600000000013</v>
      </c>
      <c r="L61" s="660">
        <v>0</v>
      </c>
      <c r="M61" s="2">
        <v>2714.0600000000013</v>
      </c>
      <c r="N61">
        <v>0</v>
      </c>
      <c r="O61" s="30"/>
      <c r="P61" s="660">
        <v>2.8E-3</v>
      </c>
      <c r="Q61" s="876">
        <v>1.29E-2</v>
      </c>
      <c r="R61" s="2">
        <v>23.772795216741404</v>
      </c>
      <c r="U61"/>
      <c r="V61" s="788"/>
      <c r="W61" s="760"/>
      <c r="X61" s="788"/>
      <c r="Y61" s="788"/>
      <c r="Z61" s="760"/>
      <c r="AA61" s="760"/>
    </row>
    <row r="62" spans="1:33" ht="21.95" customHeight="1" x14ac:dyDescent="0.25">
      <c r="A62" s="50"/>
      <c r="B62" s="50"/>
      <c r="C62" s="51"/>
      <c r="D62" s="708"/>
      <c r="E62" s="22" t="s">
        <v>932</v>
      </c>
      <c r="F62" s="2">
        <v>39.1</v>
      </c>
      <c r="G62" s="78">
        <v>39.1</v>
      </c>
      <c r="H62">
        <v>0</v>
      </c>
      <c r="I62" s="2">
        <v>0</v>
      </c>
      <c r="J62" s="2">
        <v>0</v>
      </c>
      <c r="K62" s="2">
        <v>1966.5599999999977</v>
      </c>
      <c r="L62" s="660">
        <v>0</v>
      </c>
      <c r="M62" s="2">
        <v>1966.5599999999977</v>
      </c>
      <c r="N62">
        <v>0</v>
      </c>
      <c r="O62" s="30" t="s">
        <v>1362</v>
      </c>
      <c r="P62" s="660">
        <v>1.9437340153452685E-2</v>
      </c>
      <c r="Q62" s="876">
        <v>1.11E-2</v>
      </c>
      <c r="R62" s="2">
        <v>15.64</v>
      </c>
      <c r="S62" s="780">
        <v>43366</v>
      </c>
      <c r="T62" s="48"/>
      <c r="W62" s="760"/>
      <c r="X62" s="788"/>
      <c r="Y62" s="788"/>
    </row>
    <row r="63" spans="1:33" ht="21.95" customHeight="1" x14ac:dyDescent="0.25">
      <c r="A63" s="50"/>
      <c r="B63" s="51"/>
      <c r="C63" s="51"/>
      <c r="E63" s="22" t="s">
        <v>933</v>
      </c>
      <c r="F63" s="2">
        <v>76.37</v>
      </c>
      <c r="G63" s="78">
        <v>76.37</v>
      </c>
      <c r="H63">
        <v>0</v>
      </c>
      <c r="I63" s="2">
        <v>0</v>
      </c>
      <c r="J63" s="2">
        <v>0</v>
      </c>
      <c r="K63" s="2">
        <v>500.88000000000011</v>
      </c>
      <c r="L63" s="660">
        <v>0</v>
      </c>
      <c r="M63" s="2">
        <v>500.88000000000011</v>
      </c>
      <c r="N63">
        <v>0</v>
      </c>
      <c r="O63" s="30"/>
      <c r="P63" s="660">
        <v>8.3802540264501773E-3</v>
      </c>
      <c r="Q63" s="876">
        <v>6.7000000000000002E-3</v>
      </c>
      <c r="R63" s="2">
        <v>10.348238482384824</v>
      </c>
      <c r="V63" s="48"/>
      <c r="W63" s="760"/>
      <c r="X63" s="788"/>
      <c r="Y63" s="788"/>
      <c r="Z63" s="788"/>
    </row>
    <row r="64" spans="1:33" ht="21.95" customHeight="1" x14ac:dyDescent="0.25">
      <c r="A64" s="50"/>
      <c r="B64" s="51"/>
      <c r="C64" s="51"/>
      <c r="E64" s="22" t="s">
        <v>895</v>
      </c>
      <c r="F64" s="2">
        <v>31.07</v>
      </c>
      <c r="G64" s="78">
        <v>31.07</v>
      </c>
      <c r="H64">
        <v>0</v>
      </c>
      <c r="I64" s="2">
        <v>0</v>
      </c>
      <c r="J64" s="2">
        <v>0</v>
      </c>
      <c r="K64" s="2">
        <v>3232.7200000000012</v>
      </c>
      <c r="L64" s="660">
        <v>0</v>
      </c>
      <c r="M64" s="2">
        <v>3232.7200000000012</v>
      </c>
      <c r="N64">
        <v>0</v>
      </c>
      <c r="O64" s="30" t="s">
        <v>1364</v>
      </c>
      <c r="P64" s="660">
        <v>6.4370775667846797E-2</v>
      </c>
      <c r="Q64" s="876">
        <v>2.9999999999999997E-4</v>
      </c>
      <c r="R64" s="2">
        <v>8.8771428571428572</v>
      </c>
      <c r="S64" s="780">
        <v>43429</v>
      </c>
      <c r="W64" s="760"/>
      <c r="X64" s="788"/>
      <c r="Y64" s="788"/>
      <c r="Z64" s="760"/>
    </row>
    <row r="65" spans="1:33" ht="21.95" customHeight="1" x14ac:dyDescent="0.25">
      <c r="A65" s="50"/>
      <c r="B65" s="50"/>
      <c r="C65" s="51"/>
      <c r="D65" s="708"/>
      <c r="E65" s="22" t="s">
        <v>658</v>
      </c>
      <c r="F65" s="2">
        <v>216.4699</v>
      </c>
      <c r="G65" s="78">
        <v>216.4699</v>
      </c>
      <c r="H65">
        <v>0</v>
      </c>
      <c r="I65" s="2">
        <v>0</v>
      </c>
      <c r="J65" s="2">
        <v>0</v>
      </c>
      <c r="K65" s="2">
        <v>1550.08</v>
      </c>
      <c r="L65" s="660">
        <v>0</v>
      </c>
      <c r="M65" s="2">
        <v>1693.1100000000001</v>
      </c>
      <c r="N65">
        <v>0</v>
      </c>
      <c r="O65" s="30" t="s">
        <v>1346</v>
      </c>
      <c r="P65" s="660">
        <v>2.309789952321316E-3</v>
      </c>
      <c r="Q65" s="876">
        <v>1.23E-2</v>
      </c>
      <c r="R65" s="2">
        <v>31.555379008746353</v>
      </c>
      <c r="W65" s="760"/>
      <c r="X65" s="788"/>
      <c r="Y65" s="788"/>
      <c r="Z65" s="760"/>
    </row>
    <row r="66" spans="1:33" ht="21.95" customHeight="1" x14ac:dyDescent="0.25">
      <c r="A66" s="50"/>
      <c r="B66" s="51"/>
      <c r="C66" s="51"/>
      <c r="E66" s="22" t="s">
        <v>17</v>
      </c>
      <c r="F66" s="2">
        <v>0</v>
      </c>
      <c r="G66" s="78">
        <v>0</v>
      </c>
      <c r="H66">
        <v>0</v>
      </c>
      <c r="I66" s="2">
        <v>0</v>
      </c>
      <c r="J66" s="2">
        <v>0</v>
      </c>
      <c r="K66" s="2">
        <v>-20818.210000000079</v>
      </c>
      <c r="L66" s="660"/>
      <c r="M66" s="2">
        <v>-20818.210000000079</v>
      </c>
      <c r="N66">
        <v>0</v>
      </c>
      <c r="O66" s="30"/>
      <c r="P66" s="660">
        <v>0</v>
      </c>
      <c r="Q66" s="876">
        <v>0</v>
      </c>
      <c r="R66" s="2"/>
      <c r="W66" s="760"/>
      <c r="X66" s="788"/>
      <c r="Y66" s="788"/>
      <c r="Z66" s="760"/>
      <c r="AA66" s="2"/>
    </row>
    <row r="67" spans="1:33" ht="21.95" customHeight="1" x14ac:dyDescent="0.25">
      <c r="A67" s="50"/>
      <c r="B67" s="50"/>
      <c r="C67" s="51"/>
      <c r="E67" s="22" t="s">
        <v>300</v>
      </c>
      <c r="F67" s="2">
        <v>168.74</v>
      </c>
      <c r="G67" s="78">
        <v>168.74</v>
      </c>
      <c r="H67">
        <v>0</v>
      </c>
      <c r="I67" s="2">
        <v>0</v>
      </c>
      <c r="J67" s="2">
        <v>0</v>
      </c>
      <c r="K67" s="2">
        <v>0</v>
      </c>
      <c r="L67" s="660">
        <v>0</v>
      </c>
      <c r="M67" s="2">
        <v>720.56000000000131</v>
      </c>
      <c r="N67">
        <v>0</v>
      </c>
      <c r="O67" s="30"/>
      <c r="P67" s="660">
        <v>0</v>
      </c>
      <c r="Q67" s="876">
        <v>1.83E-2</v>
      </c>
      <c r="R67" s="2"/>
      <c r="V67" s="48"/>
      <c r="W67" s="760"/>
      <c r="X67" s="788"/>
      <c r="Y67" s="788"/>
      <c r="Z67" s="788"/>
      <c r="AA67" s="2"/>
    </row>
    <row r="68" spans="1:33" ht="21.95" customHeight="1" x14ac:dyDescent="0.25">
      <c r="A68" s="51"/>
      <c r="B68" s="152"/>
      <c r="C68" s="272"/>
      <c r="D68" s="708"/>
      <c r="E68" s="22" t="s">
        <v>668</v>
      </c>
      <c r="F68" s="2">
        <v>48.9</v>
      </c>
      <c r="G68" s="78">
        <v>48.9</v>
      </c>
      <c r="H68">
        <v>0</v>
      </c>
      <c r="I68" s="2">
        <v>0</v>
      </c>
      <c r="J68" s="2">
        <v>0</v>
      </c>
      <c r="K68" s="2">
        <v>0</v>
      </c>
      <c r="L68" s="660">
        <v>0</v>
      </c>
      <c r="M68" s="2">
        <v>329.55999999999949</v>
      </c>
      <c r="N68">
        <v>0</v>
      </c>
      <c r="O68" s="30"/>
      <c r="P68" s="660">
        <v>1.78E-2</v>
      </c>
      <c r="Q68" s="876">
        <v>2.1499999999999998E-2</v>
      </c>
      <c r="R68" s="2"/>
      <c r="W68" s="760"/>
      <c r="X68" s="788"/>
      <c r="Y68" s="788"/>
      <c r="Z68" s="760"/>
      <c r="AB68"/>
      <c r="AC68"/>
      <c r="AD68"/>
      <c r="AE68"/>
      <c r="AF68"/>
      <c r="AG68"/>
    </row>
    <row r="69" spans="1:33" ht="21.95" customHeight="1" x14ac:dyDescent="0.25">
      <c r="A69" s="51"/>
      <c r="B69" s="51"/>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W69" s="760"/>
      <c r="X69" s="788"/>
      <c r="Y69" s="788"/>
      <c r="Z69" s="760"/>
      <c r="AA69" s="760"/>
    </row>
    <row r="70" spans="1:33" ht="21.95" customHeight="1" x14ac:dyDescent="0.25">
      <c r="A70" s="50"/>
      <c r="B70" s="51"/>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T70" s="48"/>
      <c r="W70" s="760"/>
      <c r="X70" s="788"/>
      <c r="Y70" s="788"/>
      <c r="Z70"/>
    </row>
    <row r="71" spans="1:33" ht="21.95" customHeight="1" x14ac:dyDescent="0.25">
      <c r="A71" s="152"/>
      <c r="B71" s="50"/>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V71" s="48"/>
      <c r="W71" s="760"/>
      <c r="X71" s="788"/>
      <c r="Y71" s="788"/>
      <c r="Z71" s="760"/>
    </row>
    <row r="72" spans="1:33" ht="21.95" customHeight="1" x14ac:dyDescent="0.25">
      <c r="A72" s="50"/>
      <c r="B72" s="50"/>
      <c r="C72" s="51"/>
      <c r="D72" s="708"/>
      <c r="E72" s="22" t="s">
        <v>920</v>
      </c>
      <c r="F72" s="2">
        <v>56.68</v>
      </c>
      <c r="G72" s="78">
        <v>56.68</v>
      </c>
      <c r="H72">
        <v>0</v>
      </c>
      <c r="I72" s="2">
        <v>0</v>
      </c>
      <c r="J72" s="2">
        <v>0</v>
      </c>
      <c r="K72" s="2">
        <v>2227.6699999999946</v>
      </c>
      <c r="L72" s="660">
        <v>0</v>
      </c>
      <c r="M72" s="2">
        <v>2227.6699999999946</v>
      </c>
      <c r="N72">
        <v>0</v>
      </c>
      <c r="O72" s="30" t="s">
        <v>1251</v>
      </c>
      <c r="P72" s="660">
        <v>2.4347212420606914E-2</v>
      </c>
      <c r="Q72" s="876">
        <v>1.7600000000000001E-2</v>
      </c>
      <c r="R72" s="2">
        <v>12.881818181818181</v>
      </c>
      <c r="S72" s="780">
        <v>43314</v>
      </c>
      <c r="T72" s="48"/>
      <c r="W72" s="760"/>
      <c r="X72" s="788"/>
      <c r="Y72" s="788"/>
      <c r="Z72" s="788"/>
      <c r="AB72"/>
      <c r="AC72"/>
      <c r="AD72"/>
      <c r="AE72"/>
      <c r="AF72"/>
      <c r="AG72"/>
    </row>
    <row r="73" spans="1:33" ht="21.95" customHeight="1" x14ac:dyDescent="0.25">
      <c r="A73" s="50"/>
      <c r="B73" s="51"/>
      <c r="C73" s="51"/>
      <c r="D73" s="708"/>
      <c r="E73" s="22" t="s">
        <v>919</v>
      </c>
      <c r="F73" s="2">
        <v>198.63</v>
      </c>
      <c r="G73" s="78">
        <v>198.63</v>
      </c>
      <c r="H73">
        <v>0</v>
      </c>
      <c r="I73" s="2">
        <v>0</v>
      </c>
      <c r="J73" s="2">
        <v>0</v>
      </c>
      <c r="K73" s="2">
        <v>725.41999999999462</v>
      </c>
      <c r="L73" s="660">
        <v>0</v>
      </c>
      <c r="M73" s="2">
        <v>725.41999999999462</v>
      </c>
      <c r="N73">
        <v>0</v>
      </c>
      <c r="O73" s="30" t="s">
        <v>1370</v>
      </c>
      <c r="P73" s="660">
        <v>9.6662135629059058E-3</v>
      </c>
      <c r="Q73" s="876">
        <v>1.12E-2</v>
      </c>
      <c r="R73" s="2">
        <v>23.042923433874712</v>
      </c>
      <c r="S73" s="780">
        <v>43426</v>
      </c>
      <c r="T73" s="48"/>
      <c r="W73" s="760"/>
      <c r="X73" s="788"/>
      <c r="Y73" s="788"/>
      <c r="Z73" s="760"/>
    </row>
    <row r="74" spans="1:33" ht="21.95" customHeight="1" x14ac:dyDescent="0.25">
      <c r="A74" s="50"/>
      <c r="B74" s="51"/>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W74" s="760"/>
      <c r="X74" s="788"/>
      <c r="Y74" s="788"/>
      <c r="Z74" s="788"/>
    </row>
    <row r="75" spans="1:33" ht="21.95" customHeight="1" x14ac:dyDescent="0.25">
      <c r="A75" s="51"/>
      <c r="B75" s="51"/>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U75" s="48"/>
      <c r="W75" s="760"/>
      <c r="X75" s="788"/>
      <c r="Y75" s="788"/>
      <c r="Z75" s="760"/>
      <c r="AA75" s="760"/>
      <c r="AB75"/>
      <c r="AC75"/>
      <c r="AD75"/>
      <c r="AE75"/>
      <c r="AF75"/>
      <c r="AG75"/>
    </row>
    <row r="76" spans="1:33" ht="21.95" customHeight="1" x14ac:dyDescent="0.25">
      <c r="A76" s="50"/>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V76" s="48"/>
      <c r="W76" s="788"/>
      <c r="X76" s="760"/>
      <c r="Y76" s="788"/>
      <c r="Z76" s="2"/>
      <c r="AB76"/>
      <c r="AC76"/>
      <c r="AD76"/>
      <c r="AE76"/>
      <c r="AF76"/>
      <c r="AG76"/>
    </row>
    <row r="77" spans="1:33" ht="21.95" customHeight="1" x14ac:dyDescent="0.25">
      <c r="A77" s="50"/>
      <c r="B77" s="51"/>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V77" s="760"/>
      <c r="W77" s="760"/>
      <c r="X77" s="788"/>
      <c r="Y77" s="788"/>
      <c r="Z77" s="760"/>
      <c r="AA77" s="2"/>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W78" s="760"/>
      <c r="X78" s="788"/>
      <c r="Y78" s="788"/>
      <c r="Z78" s="788"/>
    </row>
    <row r="79" spans="1:33" ht="21.95" customHeight="1" x14ac:dyDescent="0.25">
      <c r="A79" s="51"/>
      <c r="B79" s="51"/>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T79" s="48"/>
      <c r="W79" s="760"/>
      <c r="X79" s="788"/>
      <c r="Y79" s="788"/>
      <c r="Z79" s="760"/>
      <c r="AA79" s="2"/>
    </row>
    <row r="80" spans="1:33" ht="21.95" customHeight="1" x14ac:dyDescent="0.25">
      <c r="A80" s="50"/>
      <c r="B80" s="50"/>
      <c r="C80" s="51"/>
      <c r="D80" s="708"/>
      <c r="E80" s="22" t="s">
        <v>824</v>
      </c>
      <c r="F80" s="2">
        <v>103.18</v>
      </c>
      <c r="G80" s="78">
        <v>103.18</v>
      </c>
      <c r="H80">
        <v>0</v>
      </c>
      <c r="I80" s="2">
        <v>0</v>
      </c>
      <c r="J80" s="2">
        <v>0</v>
      </c>
      <c r="K80" s="2">
        <v>1468.9799999999996</v>
      </c>
      <c r="L80" s="660">
        <v>0</v>
      </c>
      <c r="M80" s="2">
        <v>1468.9799999999996</v>
      </c>
      <c r="N80">
        <v>0</v>
      </c>
      <c r="O80" s="30" t="s">
        <v>1371</v>
      </c>
      <c r="P80" s="660">
        <v>2.2097305679395229E-2</v>
      </c>
      <c r="Q80" s="876">
        <v>2.5100000000000001E-2</v>
      </c>
      <c r="R80" s="2">
        <v>21.676470588235297</v>
      </c>
      <c r="T80" s="48"/>
      <c r="V80" s="2"/>
      <c r="W80" s="660"/>
      <c r="X80" s="787"/>
      <c r="Y80" s="2"/>
      <c r="Z80" s="660"/>
    </row>
    <row r="81" spans="1:27" ht="21.95" customHeight="1" x14ac:dyDescent="0.25">
      <c r="A81" s="51"/>
      <c r="B81" s="50"/>
      <c r="C81" s="51"/>
      <c r="D81" s="708"/>
      <c r="E81" s="22" t="s">
        <v>709</v>
      </c>
      <c r="F81" s="2">
        <v>66.709999999999994</v>
      </c>
      <c r="G81" s="78">
        <v>66.709999999999994</v>
      </c>
      <c r="H81">
        <v>0</v>
      </c>
      <c r="I81" s="2">
        <v>0</v>
      </c>
      <c r="J81" s="2">
        <v>0</v>
      </c>
      <c r="K81" s="2">
        <v>791.77999999999884</v>
      </c>
      <c r="L81" s="660">
        <v>0</v>
      </c>
      <c r="M81" s="2">
        <v>1832.4999999999927</v>
      </c>
      <c r="N81">
        <v>0</v>
      </c>
      <c r="O81" s="30" t="s">
        <v>1396</v>
      </c>
      <c r="P81" s="660">
        <v>0</v>
      </c>
      <c r="Q81" s="876">
        <v>5.4199999999999998E-2</v>
      </c>
      <c r="R81" s="2">
        <v>19.505847953216374</v>
      </c>
      <c r="W81" s="760"/>
      <c r="X81" s="788"/>
      <c r="Y81" s="788"/>
      <c r="Z81" s="788"/>
      <c r="AA81" s="660"/>
    </row>
    <row r="82" spans="1:27" ht="21.95" customHeight="1" x14ac:dyDescent="0.25">
      <c r="A82" s="50"/>
      <c r="B82" s="50"/>
      <c r="C82" s="51"/>
      <c r="D82" s="708"/>
      <c r="E82" s="22" t="s">
        <v>34</v>
      </c>
      <c r="F82" s="2">
        <v>38.24</v>
      </c>
      <c r="G82" s="78">
        <v>38.24</v>
      </c>
      <c r="H82">
        <v>0</v>
      </c>
      <c r="I82" s="2">
        <v>0</v>
      </c>
      <c r="J82" s="2">
        <v>0</v>
      </c>
      <c r="K82" s="2">
        <v>0</v>
      </c>
      <c r="L82" s="660">
        <v>0</v>
      </c>
      <c r="M82" s="2">
        <v>21137.586999999941</v>
      </c>
      <c r="N82">
        <v>0</v>
      </c>
      <c r="O82" s="30"/>
      <c r="P82" s="660">
        <v>0</v>
      </c>
      <c r="Q82" s="876">
        <v>5.1000000000000004E-3</v>
      </c>
      <c r="R82" s="2"/>
      <c r="T82" s="48"/>
      <c r="U82" s="788"/>
      <c r="V82" s="788"/>
      <c r="W82" s="760"/>
      <c r="X82" s="788"/>
      <c r="Y82" s="788"/>
      <c r="Z82" s="760"/>
      <c r="AA82" s="760"/>
    </row>
    <row r="83" spans="1:27" ht="21.95" customHeight="1" x14ac:dyDescent="0.25">
      <c r="A83" s="50"/>
      <c r="B83" s="50"/>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T83" s="48"/>
      <c r="U83" s="787"/>
      <c r="V83" s="2"/>
      <c r="W83" s="660"/>
      <c r="X83" s="787"/>
      <c r="Y83" s="2"/>
    </row>
    <row r="84" spans="1:27" ht="21.95" customHeight="1" x14ac:dyDescent="0.25">
      <c r="A84" s="51"/>
      <c r="B84" s="51"/>
      <c r="C84" s="51"/>
      <c r="D84" s="708"/>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U84" s="788"/>
      <c r="V84" s="788"/>
      <c r="W84" s="760"/>
      <c r="X84" s="788"/>
      <c r="Y84" s="788"/>
      <c r="Z84" s="760"/>
    </row>
    <row r="85" spans="1:27" ht="21.95" customHeight="1" x14ac:dyDescent="0.25">
      <c r="A85" s="50"/>
      <c r="B85" s="50"/>
      <c r="C85" s="51"/>
      <c r="D85" s="708"/>
      <c r="E85" s="22" t="s">
        <v>22</v>
      </c>
      <c r="F85" s="2">
        <v>53.93</v>
      </c>
      <c r="G85" s="78">
        <v>53.93</v>
      </c>
      <c r="H85">
        <v>0</v>
      </c>
      <c r="I85" s="2">
        <v>0</v>
      </c>
      <c r="J85" s="2">
        <v>0</v>
      </c>
      <c r="K85" s="2">
        <v>0</v>
      </c>
      <c r="L85" s="660">
        <v>0</v>
      </c>
      <c r="M85" s="2">
        <v>3178.8000000000466</v>
      </c>
      <c r="N85">
        <v>0</v>
      </c>
      <c r="O85" s="30"/>
      <c r="P85" s="660">
        <v>2.07E-2</v>
      </c>
      <c r="Q85" s="876">
        <v>3.0000000000000001E-3</v>
      </c>
      <c r="R85" s="2"/>
      <c r="T85" s="281"/>
      <c r="W85" s="760"/>
      <c r="X85" s="788"/>
      <c r="Y85" s="788"/>
      <c r="Z85" s="788"/>
    </row>
    <row r="86" spans="1:27" ht="21.95" customHeight="1" x14ac:dyDescent="0.25">
      <c r="A86" s="51"/>
      <c r="B86" s="51"/>
      <c r="C86" s="51"/>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T86" s="48"/>
      <c r="V86" s="788"/>
      <c r="W86" s="788"/>
      <c r="X86" s="760"/>
      <c r="Y86" s="788"/>
      <c r="AA86" s="2"/>
    </row>
    <row r="87" spans="1:27" ht="21.95" customHeight="1" x14ac:dyDescent="0.25">
      <c r="A87" s="50"/>
      <c r="B87" s="51"/>
      <c r="C87" s="51"/>
      <c r="D87" s="708"/>
      <c r="E87" s="22" t="s">
        <v>262</v>
      </c>
      <c r="F87" s="2">
        <v>50.85</v>
      </c>
      <c r="G87" s="78">
        <v>50.85</v>
      </c>
      <c r="H87">
        <v>0</v>
      </c>
      <c r="I87" s="2">
        <v>0</v>
      </c>
      <c r="J87" s="2">
        <v>0</v>
      </c>
      <c r="K87" s="2">
        <v>0</v>
      </c>
      <c r="L87" s="660">
        <v>0</v>
      </c>
      <c r="M87" s="2">
        <v>427.92000000000007</v>
      </c>
      <c r="N87">
        <v>0</v>
      </c>
      <c r="O87" s="30"/>
      <c r="P87" s="660">
        <v>0</v>
      </c>
      <c r="Q87" s="876">
        <v>9.2999999999999992E-3</v>
      </c>
      <c r="R87" s="2"/>
      <c r="T87" s="48"/>
      <c r="W87" s="760"/>
      <c r="X87" s="788"/>
      <c r="Y87" s="788"/>
      <c r="Z87" s="760"/>
      <c r="AA87" s="760"/>
    </row>
    <row r="88" spans="1:27" ht="21.95" customHeight="1" x14ac:dyDescent="0.25">
      <c r="A88" s="50"/>
      <c r="B88" s="51"/>
      <c r="C88" s="51"/>
      <c r="D88" s="708"/>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T88" s="48"/>
      <c r="W88" s="788"/>
      <c r="X88" s="760"/>
      <c r="Y88" s="788"/>
      <c r="Z88" s="760"/>
    </row>
    <row r="89" spans="1:27" ht="21.95" customHeight="1" x14ac:dyDescent="0.25">
      <c r="A89" s="50"/>
      <c r="B89" s="51"/>
      <c r="C89" s="51"/>
      <c r="E89" s="22" t="s">
        <v>169</v>
      </c>
      <c r="F89" s="2">
        <v>73.92</v>
      </c>
      <c r="G89" s="78">
        <v>73.92</v>
      </c>
      <c r="H89">
        <v>0</v>
      </c>
      <c r="I89" s="2">
        <v>0</v>
      </c>
      <c r="J89" s="2">
        <v>0</v>
      </c>
      <c r="K89" s="2">
        <v>0</v>
      </c>
      <c r="L89" s="660">
        <v>0</v>
      </c>
      <c r="M89" s="2">
        <v>1368.9000000000015</v>
      </c>
      <c r="N89">
        <v>0</v>
      </c>
      <c r="O89" s="30"/>
      <c r="P89" s="660">
        <v>1.14E-2</v>
      </c>
      <c r="Q89" s="876">
        <v>-3.0000000000000001E-3</v>
      </c>
      <c r="R89" s="2"/>
      <c r="W89" s="760"/>
      <c r="X89" s="788"/>
      <c r="Y89" s="788"/>
      <c r="Z89" s="760"/>
    </row>
    <row r="90" spans="1:27" ht="21.95" customHeight="1" x14ac:dyDescent="0.25">
      <c r="A90" s="50"/>
      <c r="B90" s="50"/>
      <c r="C90" s="51"/>
      <c r="D90" s="708"/>
      <c r="E90" s="22" t="s">
        <v>8</v>
      </c>
      <c r="F90" s="2">
        <v>83.35</v>
      </c>
      <c r="G90" s="78">
        <v>83.35</v>
      </c>
      <c r="H90">
        <v>0</v>
      </c>
      <c r="I90" s="2">
        <v>0</v>
      </c>
      <c r="J90" s="2">
        <v>0</v>
      </c>
      <c r="K90" s="2">
        <v>0</v>
      </c>
      <c r="L90" s="660">
        <v>0</v>
      </c>
      <c r="M90" s="2">
        <v>121.94999999999982</v>
      </c>
      <c r="N90">
        <v>0</v>
      </c>
      <c r="O90" s="30"/>
      <c r="P90" s="660">
        <v>1.67E-2</v>
      </c>
      <c r="Q90" s="876">
        <v>7.1999999999999998E-3</v>
      </c>
      <c r="R90" s="2"/>
      <c r="T90" s="48"/>
      <c r="W90" s="48"/>
      <c r="X90" s="788"/>
      <c r="Y90" s="788"/>
      <c r="Z90" s="760"/>
    </row>
    <row r="91" spans="1:27" ht="21.95" customHeight="1" x14ac:dyDescent="0.25">
      <c r="A91" s="50"/>
      <c r="B91" s="50"/>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T91" s="48"/>
      <c r="U91"/>
      <c r="V91" s="760"/>
      <c r="W91" s="788"/>
      <c r="X91" s="760"/>
      <c r="Y91" s="788"/>
    </row>
    <row r="92" spans="1:27" ht="21.95" customHeight="1" x14ac:dyDescent="0.25">
      <c r="A92" s="50"/>
      <c r="B92" s="51"/>
      <c r="C92" s="51"/>
      <c r="D92" s="708"/>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T92" s="48"/>
      <c r="V92" s="760"/>
      <c r="W92" s="788"/>
      <c r="X92" s="760"/>
      <c r="Y92" s="788"/>
    </row>
    <row r="93" spans="1:27" ht="21.95" customHeight="1" x14ac:dyDescent="0.25">
      <c r="A93" s="50"/>
      <c r="B93" s="50"/>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T93" s="48"/>
      <c r="V93" s="788"/>
      <c r="W93" s="788"/>
      <c r="X93" s="760"/>
      <c r="Y93" s="788"/>
      <c r="Z93" s="760"/>
    </row>
    <row r="94" spans="1:27" ht="21.95" customHeight="1" x14ac:dyDescent="0.25">
      <c r="A94" s="50"/>
      <c r="B94" s="50"/>
      <c r="C94" s="51"/>
      <c r="D94" s="708"/>
      <c r="E94" s="22" t="s">
        <v>1372</v>
      </c>
      <c r="F94" s="2">
        <v>0</v>
      </c>
      <c r="G94" s="78">
        <v>0</v>
      </c>
      <c r="H94">
        <v>0</v>
      </c>
      <c r="I94" s="2">
        <v>0</v>
      </c>
      <c r="J94" s="2">
        <v>0</v>
      </c>
      <c r="K94" s="2">
        <v>0</v>
      </c>
      <c r="L94" s="660"/>
      <c r="M94" s="2">
        <v>937.36999999999534</v>
      </c>
      <c r="N94">
        <v>0</v>
      </c>
      <c r="O94" s="30"/>
      <c r="P94" s="660">
        <v>0</v>
      </c>
      <c r="Q94" s="876">
        <v>1.9099999999999999E-2</v>
      </c>
      <c r="R94" s="2"/>
      <c r="W94" s="760"/>
      <c r="X94" s="788"/>
      <c r="Y94" s="788"/>
      <c r="Z94" s="660"/>
    </row>
    <row r="95" spans="1:27" ht="21.95" customHeight="1" x14ac:dyDescent="0.25">
      <c r="A95" s="51"/>
      <c r="B95" s="51"/>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T95" s="48"/>
      <c r="W95" s="788"/>
      <c r="X95" s="760"/>
      <c r="Y95" s="788"/>
      <c r="AA95" s="760"/>
    </row>
    <row r="96" spans="1:27" ht="21.95" customHeight="1" x14ac:dyDescent="0.25">
      <c r="A96" s="51"/>
      <c r="B96" s="51"/>
      <c r="C96" s="51"/>
      <c r="D96" s="708"/>
      <c r="E96" s="22" t="s">
        <v>47</v>
      </c>
      <c r="F96" s="2">
        <v>168.38</v>
      </c>
      <c r="G96" s="78">
        <v>168.38</v>
      </c>
      <c r="H96">
        <v>0</v>
      </c>
      <c r="I96" s="2">
        <v>0</v>
      </c>
      <c r="J96" s="2">
        <v>0</v>
      </c>
      <c r="K96" s="2">
        <v>0</v>
      </c>
      <c r="L96" s="660">
        <v>0</v>
      </c>
      <c r="M96" s="2">
        <v>-168.6200000000008</v>
      </c>
      <c r="N96">
        <v>0</v>
      </c>
      <c r="O96" s="30"/>
      <c r="P96" s="660">
        <v>0</v>
      </c>
      <c r="Q96" s="876">
        <v>1.04E-2</v>
      </c>
      <c r="R96" s="2"/>
      <c r="V96" s="2"/>
      <c r="W96" s="787"/>
      <c r="X96" s="660"/>
      <c r="Y96" s="2"/>
      <c r="Z96" s="760"/>
    </row>
    <row r="97" spans="1:33" ht="21.95" customHeight="1" x14ac:dyDescent="0.25">
      <c r="A97" s="50"/>
      <c r="B97" s="51"/>
      <c r="C97" s="51"/>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T97" s="48"/>
      <c r="V97" s="788"/>
      <c r="W97" s="788"/>
      <c r="X97" s="760"/>
      <c r="Y97" s="788"/>
      <c r="Z97" s="788"/>
      <c r="AA97" s="2"/>
    </row>
    <row r="98" spans="1:33" ht="21.95" customHeight="1" x14ac:dyDescent="0.25">
      <c r="A98" s="50"/>
      <c r="B98" s="50"/>
      <c r="C98" s="51"/>
      <c r="D98" s="708"/>
      <c r="E98" s="22" t="s">
        <v>13</v>
      </c>
      <c r="F98" s="2">
        <v>87.47</v>
      </c>
      <c r="G98" s="78">
        <v>87.47</v>
      </c>
      <c r="H98">
        <v>0</v>
      </c>
      <c r="I98" s="2">
        <v>0</v>
      </c>
      <c r="J98" s="2">
        <v>0</v>
      </c>
      <c r="K98" s="2">
        <v>0</v>
      </c>
      <c r="L98" s="660">
        <v>0</v>
      </c>
      <c r="M98" s="2">
        <v>1461.5600000000013</v>
      </c>
      <c r="N98">
        <v>0</v>
      </c>
      <c r="O98" s="30"/>
      <c r="P98" s="660">
        <v>0</v>
      </c>
      <c r="Q98" s="876">
        <v>6.7000000000000002E-3</v>
      </c>
      <c r="R98" s="2"/>
      <c r="T98" s="48"/>
      <c r="V98" s="788"/>
      <c r="W98" s="788"/>
      <c r="X98" s="760"/>
      <c r="Y98" s="788"/>
      <c r="Z98" s="760"/>
    </row>
    <row r="99" spans="1:33" ht="21.95" customHeight="1" x14ac:dyDescent="0.25">
      <c r="A99" s="51"/>
      <c r="B99" s="152"/>
      <c r="C99" s="272"/>
      <c r="D99" s="708"/>
      <c r="E99" s="22" t="s">
        <v>52</v>
      </c>
      <c r="F99" s="2">
        <v>56.79</v>
      </c>
      <c r="G99" s="78">
        <v>56.79</v>
      </c>
      <c r="H99">
        <v>0</v>
      </c>
      <c r="I99" s="2">
        <v>0</v>
      </c>
      <c r="J99" s="2">
        <v>0</v>
      </c>
      <c r="K99" s="2">
        <v>1824.2300000000032</v>
      </c>
      <c r="L99" s="660">
        <v>0</v>
      </c>
      <c r="M99" s="2">
        <v>2880.9700000000012</v>
      </c>
      <c r="N99">
        <v>0</v>
      </c>
      <c r="O99" s="30" t="s">
        <v>1369</v>
      </c>
      <c r="P99" s="660">
        <v>3.3527029406585668E-2</v>
      </c>
      <c r="Q99" s="876">
        <v>2.3599999999999999E-2</v>
      </c>
      <c r="R99" s="2">
        <v>11.589795918367345</v>
      </c>
      <c r="S99" s="780">
        <v>43323</v>
      </c>
      <c r="T99" s="48"/>
      <c r="W99" s="788"/>
      <c r="X99" s="760"/>
      <c r="Y99" s="788"/>
      <c r="AB99"/>
      <c r="AC99"/>
      <c r="AD99"/>
      <c r="AE99" s="2"/>
      <c r="AF99"/>
      <c r="AG99"/>
    </row>
    <row r="100" spans="1:33" ht="21.95" customHeight="1" x14ac:dyDescent="0.25">
      <c r="A100" s="50"/>
      <c r="B100" s="51"/>
      <c r="C100" s="51"/>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W100" s="788"/>
      <c r="X100" s="760"/>
      <c r="Y100" s="788"/>
    </row>
    <row r="101" spans="1:33"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33"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33"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33"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33"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1357</v>
      </c>
      <c r="P105" s="660">
        <v>4.285099005463501E-2</v>
      </c>
      <c r="Q105" s="876">
        <v>1.55E-2</v>
      </c>
      <c r="R105" s="2">
        <v>15.145662251655629</v>
      </c>
      <c r="S105" s="780">
        <v>43320</v>
      </c>
    </row>
    <row r="106" spans="1:33"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33"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33"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33"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33"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S17">
    <sortCondition ref="E1"/>
  </sortState>
  <dataConsolidate/>
  <conditionalFormatting sqref="O110:O1048576 O1">
    <cfRule type="expression" dxfId="4111"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10" priority="771">
      <formula>$H2=0</formula>
    </cfRule>
  </conditionalFormatting>
  <conditionalFormatting sqref="K110:K200">
    <cfRule type="expression" dxfId="4109" priority="772">
      <formula>$J110=0</formula>
    </cfRule>
  </conditionalFormatting>
  <conditionalFormatting sqref="K110:K458">
    <cfRule type="expression" dxfId="4108" priority="813">
      <formula>$J110&lt;0</formula>
    </cfRule>
  </conditionalFormatting>
  <conditionalFormatting sqref="E59">
    <cfRule type="expression" dxfId="4107" priority="742">
      <formula>$H59=0</formula>
    </cfRule>
  </conditionalFormatting>
  <conditionalFormatting sqref="E5">
    <cfRule type="expression" dxfId="4106" priority="720">
      <formula>$H5=0</formula>
    </cfRule>
  </conditionalFormatting>
  <conditionalFormatting sqref="E60">
    <cfRule type="expression" dxfId="4105" priority="698">
      <formula>$H60=0</formula>
    </cfRule>
  </conditionalFormatting>
  <conditionalFormatting sqref="E62">
    <cfRule type="expression" dxfId="4104" priority="687">
      <formula>$H62=0</formula>
    </cfRule>
  </conditionalFormatting>
  <conditionalFormatting sqref="E61">
    <cfRule type="expression" dxfId="4103" priority="676">
      <formula>$H61=0</formula>
    </cfRule>
  </conditionalFormatting>
  <conditionalFormatting sqref="E8">
    <cfRule type="expression" dxfId="4102" priority="661">
      <formula>$H8=0</formula>
    </cfRule>
  </conditionalFormatting>
  <conditionalFormatting sqref="E63">
    <cfRule type="expression" dxfId="4101" priority="651">
      <formula>$H63=0</formula>
    </cfRule>
  </conditionalFormatting>
  <conditionalFormatting sqref="E20">
    <cfRule type="expression" dxfId="4100" priority="641">
      <formula>$H20=0</formula>
    </cfRule>
  </conditionalFormatting>
  <conditionalFormatting sqref="E64">
    <cfRule type="expression" dxfId="4099" priority="632">
      <formula>$H64=0</formula>
    </cfRule>
  </conditionalFormatting>
  <conditionalFormatting sqref="E65">
    <cfRule type="expression" dxfId="4098" priority="625">
      <formula>$H65=0</formula>
    </cfRule>
  </conditionalFormatting>
  <conditionalFormatting sqref="E11">
    <cfRule type="expression" dxfId="4097" priority="616">
      <formula>$H11=0</formula>
    </cfRule>
  </conditionalFormatting>
  <conditionalFormatting sqref="E9">
    <cfRule type="expression" dxfId="4096" priority="609">
      <formula>$H9=0</formula>
    </cfRule>
  </conditionalFormatting>
  <conditionalFormatting sqref="E66">
    <cfRule type="expression" dxfId="4095" priority="600">
      <formula>$H66=0</formula>
    </cfRule>
  </conditionalFormatting>
  <conditionalFormatting sqref="E10">
    <cfRule type="expression" dxfId="4094" priority="591">
      <formula>$H10=0</formula>
    </cfRule>
  </conditionalFormatting>
  <conditionalFormatting sqref="E26:E28 E30 E45:E49 E36:E43">
    <cfRule type="expression" dxfId="4093" priority="587">
      <formula>$H26=0</formula>
    </cfRule>
  </conditionalFormatting>
  <conditionalFormatting sqref="E29">
    <cfRule type="expression" dxfId="4092" priority="586">
      <formula>$H29=0</formula>
    </cfRule>
  </conditionalFormatting>
  <conditionalFormatting sqref="E31">
    <cfRule type="expression" dxfId="4091" priority="585">
      <formula>$H31=0</formula>
    </cfRule>
  </conditionalFormatting>
  <conditionalFormatting sqref="E32">
    <cfRule type="expression" dxfId="4090" priority="584">
      <formula>$H32=0</formula>
    </cfRule>
  </conditionalFormatting>
  <conditionalFormatting sqref="E44">
    <cfRule type="expression" dxfId="4089" priority="583">
      <formula>$H44=0</formula>
    </cfRule>
  </conditionalFormatting>
  <conditionalFormatting sqref="E35">
    <cfRule type="expression" dxfId="4088" priority="582">
      <formula>$H35=0</formula>
    </cfRule>
  </conditionalFormatting>
  <conditionalFormatting sqref="E33">
    <cfRule type="expression" dxfId="4087" priority="581">
      <formula>$H33=0</formula>
    </cfRule>
  </conditionalFormatting>
  <conditionalFormatting sqref="E34">
    <cfRule type="expression" dxfId="4086" priority="580">
      <formula>$H34=0</formula>
    </cfRule>
  </conditionalFormatting>
  <conditionalFormatting sqref="E67">
    <cfRule type="expression" dxfId="4085" priority="576">
      <formula>$H67=0</formula>
    </cfRule>
  </conditionalFormatting>
  <conditionalFormatting sqref="E69:E70">
    <cfRule type="expression" dxfId="4084" priority="569">
      <formula>$H69=0</formula>
    </cfRule>
  </conditionalFormatting>
  <conditionalFormatting sqref="E68">
    <cfRule type="expression" dxfId="4083" priority="562">
      <formula>$H68=0</formula>
    </cfRule>
  </conditionalFormatting>
  <conditionalFormatting sqref="E69:E70">
    <cfRule type="expression" dxfId="4082" priority="554">
      <formula>$H69=0</formula>
    </cfRule>
  </conditionalFormatting>
  <conditionalFormatting sqref="E71">
    <cfRule type="expression" dxfId="4081" priority="547">
      <formula>$H71=0</formula>
    </cfRule>
  </conditionalFormatting>
  <conditionalFormatting sqref="E72">
    <cfRule type="expression" dxfId="4080" priority="524">
      <formula>$H72=0</formula>
    </cfRule>
  </conditionalFormatting>
  <conditionalFormatting sqref="E72">
    <cfRule type="expression" dxfId="4079" priority="516">
      <formula>$H72=0</formula>
    </cfRule>
  </conditionalFormatting>
  <conditionalFormatting sqref="E74">
    <cfRule type="expression" dxfId="4078" priority="509">
      <formula>$H74=0</formula>
    </cfRule>
  </conditionalFormatting>
  <conditionalFormatting sqref="E73">
    <cfRule type="expression" dxfId="4077" priority="502">
      <formula>$H73=0</formula>
    </cfRule>
  </conditionalFormatting>
  <conditionalFormatting sqref="E75">
    <cfRule type="expression" dxfId="4076" priority="485">
      <formula>$H75=0</formula>
    </cfRule>
  </conditionalFormatting>
  <conditionalFormatting sqref="E7">
    <cfRule type="expression" dxfId="4075" priority="477">
      <formula>$H7=0</formula>
    </cfRule>
  </conditionalFormatting>
  <conditionalFormatting sqref="E76">
    <cfRule type="expression" dxfId="4074" priority="461">
      <formula>$H76=0</formula>
    </cfRule>
  </conditionalFormatting>
  <conditionalFormatting sqref="E77">
    <cfRule type="expression" dxfId="4073" priority="448">
      <formula>$H77=0</formula>
    </cfRule>
  </conditionalFormatting>
  <conditionalFormatting sqref="E78">
    <cfRule type="expression" dxfId="4072" priority="434">
      <formula>$H78=0</formula>
    </cfRule>
  </conditionalFormatting>
  <conditionalFormatting sqref="E79">
    <cfRule type="expression" dxfId="4071" priority="422">
      <formula>$H79=0</formula>
    </cfRule>
  </conditionalFormatting>
  <conditionalFormatting sqref="E80">
    <cfRule type="expression" dxfId="4070" priority="412">
      <formula>$H80=0</formula>
    </cfRule>
  </conditionalFormatting>
  <conditionalFormatting sqref="E81">
    <cfRule type="expression" dxfId="4069" priority="402">
      <formula>$H81=0</formula>
    </cfRule>
  </conditionalFormatting>
  <conditionalFormatting sqref="E82">
    <cfRule type="expression" dxfId="4068" priority="392">
      <formula>$H82=0</formula>
    </cfRule>
  </conditionalFormatting>
  <conditionalFormatting sqref="E83">
    <cfRule type="expression" dxfId="4067" priority="382">
      <formula>$H83=0</formula>
    </cfRule>
  </conditionalFormatting>
  <conditionalFormatting sqref="E84">
    <cfRule type="expression" dxfId="4066" priority="372">
      <formula>$H84=0</formula>
    </cfRule>
  </conditionalFormatting>
  <conditionalFormatting sqref="E85">
    <cfRule type="expression" dxfId="4065" priority="361">
      <formula>$H85=0</formula>
    </cfRule>
  </conditionalFormatting>
  <conditionalFormatting sqref="R110:R1048576">
    <cfRule type="expression" dxfId="4064"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63"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62" priority="326">
      <formula>K3&gt;0</formula>
    </cfRule>
    <cfRule type="expression" dxfId="4061" priority="327">
      <formula>K3&lt;0</formula>
    </cfRule>
  </conditionalFormatting>
  <conditionalFormatting sqref="K2 K4 K6 K8 K10 K12 K14 K16 K18 K20 K22 K24 K26 K28 K30">
    <cfRule type="expression" dxfId="4060" priority="324">
      <formula>K2&gt;0</formula>
    </cfRule>
    <cfRule type="expression" dxfId="4059" priority="325">
      <formula>K2&lt;0</formula>
    </cfRule>
  </conditionalFormatting>
  <conditionalFormatting sqref="K23 K25 K27 K29">
    <cfRule type="expression" dxfId="4058" priority="322">
      <formula>K23&gt;0</formula>
    </cfRule>
    <cfRule type="expression" dxfId="4057" priority="323">
      <formula>K23&lt;0</formula>
    </cfRule>
  </conditionalFormatting>
  <conditionalFormatting sqref="K31 K33 K40 K35 K42 K37:K38">
    <cfRule type="expression" dxfId="4056" priority="320">
      <formula>K31&gt;0</formula>
    </cfRule>
    <cfRule type="expression" dxfId="4055" priority="321">
      <formula>K31&lt;0</formula>
    </cfRule>
  </conditionalFormatting>
  <conditionalFormatting sqref="K32 K39 K34 K41 K36 K43">
    <cfRule type="expression" dxfId="4054" priority="318">
      <formula>K32&gt;0</formula>
    </cfRule>
    <cfRule type="expression" dxfId="4053" priority="319">
      <formula>K32&lt;0</formula>
    </cfRule>
  </conditionalFormatting>
  <conditionalFormatting sqref="K45 K47 K49 K51 K53">
    <cfRule type="expression" dxfId="4052" priority="316">
      <formula>K45&gt;0</formula>
    </cfRule>
    <cfRule type="expression" dxfId="4051" priority="317">
      <formula>K45&lt;0</formula>
    </cfRule>
  </conditionalFormatting>
  <conditionalFormatting sqref="K46 K48 K50 K52">
    <cfRule type="expression" dxfId="4050" priority="314">
      <formula>K46&gt;0</formula>
    </cfRule>
    <cfRule type="expression" dxfId="4049" priority="315">
      <formula>K46&lt;0</formula>
    </cfRule>
  </conditionalFormatting>
  <conditionalFormatting sqref="K54 K56 K58 K60">
    <cfRule type="expression" dxfId="4048" priority="312">
      <formula>K54&gt;0</formula>
    </cfRule>
    <cfRule type="expression" dxfId="4047" priority="313">
      <formula>K54&lt;0</formula>
    </cfRule>
  </conditionalFormatting>
  <conditionalFormatting sqref="K55 K57 K59">
    <cfRule type="expression" dxfId="4046" priority="310">
      <formula>K55&gt;0</formula>
    </cfRule>
    <cfRule type="expression" dxfId="4045" priority="311">
      <formula>K55&lt;0</formula>
    </cfRule>
  </conditionalFormatting>
  <conditionalFormatting sqref="K68 K70 K72 K74">
    <cfRule type="expression" dxfId="4044" priority="308">
      <formula>K68&gt;0</formula>
    </cfRule>
    <cfRule type="expression" dxfId="4043" priority="309">
      <formula>K68&lt;0</formula>
    </cfRule>
  </conditionalFormatting>
  <conditionalFormatting sqref="K69 K71 K73">
    <cfRule type="expression" dxfId="4042" priority="306">
      <formula>K69&gt;0</formula>
    </cfRule>
    <cfRule type="expression" dxfId="4041" priority="307">
      <formula>K69&lt;0</formula>
    </cfRule>
  </conditionalFormatting>
  <conditionalFormatting sqref="K75 K77 K79 K81 K83">
    <cfRule type="expression" dxfId="4040" priority="304">
      <formula>K75&gt;0</formula>
    </cfRule>
    <cfRule type="expression" dxfId="4039" priority="305">
      <formula>K75&lt;0</formula>
    </cfRule>
  </conditionalFormatting>
  <conditionalFormatting sqref="K76 K78 K80 K82">
    <cfRule type="expression" dxfId="4038" priority="302">
      <formula>K76&gt;0</formula>
    </cfRule>
    <cfRule type="expression" dxfId="4037" priority="303">
      <formula>K76&lt;0</formula>
    </cfRule>
  </conditionalFormatting>
  <conditionalFormatting sqref="K82 K84 K88">
    <cfRule type="expression" dxfId="4036" priority="300">
      <formula>K82&gt;0</formula>
    </cfRule>
    <cfRule type="expression" dxfId="4035" priority="301">
      <formula>K82&lt;0</formula>
    </cfRule>
  </conditionalFormatting>
  <conditionalFormatting sqref="K83 K85">
    <cfRule type="expression" dxfId="4034" priority="298">
      <formula>K83&gt;0</formula>
    </cfRule>
    <cfRule type="expression" dxfId="4033" priority="299">
      <formula>K83&lt;0</formula>
    </cfRule>
  </conditionalFormatting>
  <conditionalFormatting sqref="M110:M200">
    <cfRule type="expression" dxfId="4032" priority="296">
      <formula>$J110=0</formula>
    </cfRule>
  </conditionalFormatting>
  <conditionalFormatting sqref="M110:M458">
    <cfRule type="expression" dxfId="4031" priority="297">
      <formula>$J110&lt;0</formula>
    </cfRule>
  </conditionalFormatting>
  <conditionalFormatting sqref="M3 M5 M7 M9 M11 M13 M15 M17 M19 M21">
    <cfRule type="expression" dxfId="4030" priority="294">
      <formula>M3&gt;0</formula>
    </cfRule>
    <cfRule type="expression" dxfId="4029" priority="295">
      <formula>M3&lt;0</formula>
    </cfRule>
  </conditionalFormatting>
  <conditionalFormatting sqref="M2 M4 M6 M8 M10 M12 M14 M16 M18 M20 M22 M24 M26 M28 M30">
    <cfRule type="expression" dxfId="4028" priority="292">
      <formula>M2&gt;0</formula>
    </cfRule>
    <cfRule type="expression" dxfId="4027" priority="293">
      <formula>M2&lt;0</formula>
    </cfRule>
  </conditionalFormatting>
  <conditionalFormatting sqref="M23 M25 M27 M29">
    <cfRule type="expression" dxfId="4026" priority="290">
      <formula>M23&gt;0</formula>
    </cfRule>
    <cfRule type="expression" dxfId="4025" priority="291">
      <formula>M23&lt;0</formula>
    </cfRule>
  </conditionalFormatting>
  <conditionalFormatting sqref="M31 M33 M40 M35 M42 M37:M38">
    <cfRule type="expression" dxfId="4024" priority="288">
      <formula>M31&gt;0</formula>
    </cfRule>
    <cfRule type="expression" dxfId="4023" priority="289">
      <formula>M31&lt;0</formula>
    </cfRule>
  </conditionalFormatting>
  <conditionalFormatting sqref="M32 M39 M34 M41 M36 M43">
    <cfRule type="expression" dxfId="4022" priority="286">
      <formula>M32&gt;0</formula>
    </cfRule>
    <cfRule type="expression" dxfId="4021" priority="287">
      <formula>M32&lt;0</formula>
    </cfRule>
  </conditionalFormatting>
  <conditionalFormatting sqref="M45 M47 M49 M51 M53">
    <cfRule type="expression" dxfId="4020" priority="284">
      <formula>M45&gt;0</formula>
    </cfRule>
    <cfRule type="expression" dxfId="4019" priority="285">
      <formula>M45&lt;0</formula>
    </cfRule>
  </conditionalFormatting>
  <conditionalFormatting sqref="M46 M48 M50 M52">
    <cfRule type="expression" dxfId="4018" priority="282">
      <formula>M46&gt;0</formula>
    </cfRule>
    <cfRule type="expression" dxfId="4017" priority="283">
      <formula>M46&lt;0</formula>
    </cfRule>
  </conditionalFormatting>
  <conditionalFormatting sqref="M54 M56 M58 M60">
    <cfRule type="expression" dxfId="4016" priority="280">
      <formula>M54&gt;0</formula>
    </cfRule>
    <cfRule type="expression" dxfId="4015" priority="281">
      <formula>M54&lt;0</formula>
    </cfRule>
  </conditionalFormatting>
  <conditionalFormatting sqref="M55 M57 M59 M61">
    <cfRule type="expression" dxfId="4014" priority="278">
      <formula>M55&gt;0</formula>
    </cfRule>
    <cfRule type="expression" dxfId="4013" priority="279">
      <formula>M55&lt;0</formula>
    </cfRule>
  </conditionalFormatting>
  <conditionalFormatting sqref="M68 M70 M72 M74">
    <cfRule type="expression" dxfId="4012" priority="276">
      <formula>M68&gt;0</formula>
    </cfRule>
    <cfRule type="expression" dxfId="4011" priority="277">
      <formula>M68&lt;0</formula>
    </cfRule>
  </conditionalFormatting>
  <conditionalFormatting sqref="M67 M69 M71 M73">
    <cfRule type="expression" dxfId="4010" priority="274">
      <formula>M67&gt;0</formula>
    </cfRule>
    <cfRule type="expression" dxfId="4009" priority="275">
      <formula>M67&lt;0</formula>
    </cfRule>
  </conditionalFormatting>
  <conditionalFormatting sqref="M75 M77 M79 M81 M83">
    <cfRule type="expression" dxfId="4008" priority="272">
      <formula>M75&gt;0</formula>
    </cfRule>
    <cfRule type="expression" dxfId="4007" priority="273">
      <formula>M75&lt;0</formula>
    </cfRule>
  </conditionalFormatting>
  <conditionalFormatting sqref="M76 M78 M80 M82">
    <cfRule type="expression" dxfId="4006" priority="270">
      <formula>M76&gt;0</formula>
    </cfRule>
    <cfRule type="expression" dxfId="4005" priority="271">
      <formula>M76&lt;0</formula>
    </cfRule>
  </conditionalFormatting>
  <conditionalFormatting sqref="M82 M84 M88">
    <cfRule type="expression" dxfId="4004" priority="268">
      <formula>M82&gt;0</formula>
    </cfRule>
    <cfRule type="expression" dxfId="4003" priority="269">
      <formula>M82&lt;0</formula>
    </cfRule>
  </conditionalFormatting>
  <conditionalFormatting sqref="M83 M85">
    <cfRule type="expression" dxfId="4002" priority="266">
      <formula>M83&gt;0</formula>
    </cfRule>
    <cfRule type="expression" dxfId="4001" priority="267">
      <formula>M83&lt;0</formula>
    </cfRule>
  </conditionalFormatting>
  <conditionalFormatting sqref="L110:L200">
    <cfRule type="expression" dxfId="4000" priority="264">
      <formula>$J110=0</formula>
    </cfRule>
  </conditionalFormatting>
  <conditionalFormatting sqref="L110:L458">
    <cfRule type="expression" dxfId="3999" priority="265">
      <formula>$J110&lt;0</formula>
    </cfRule>
  </conditionalFormatting>
  <conditionalFormatting sqref="L3 L5 L7 L9 L11 L13 L15 L17 L19 L21">
    <cfRule type="expression" dxfId="3998" priority="262">
      <formula>L3&gt;0</formula>
    </cfRule>
    <cfRule type="expression" dxfId="3997" priority="263">
      <formula>L3&lt;0</formula>
    </cfRule>
  </conditionalFormatting>
  <conditionalFormatting sqref="L2 L4 L6 L8 L10 L12 L14 L16 L18 L20 L22 L24 L26 L28 L30">
    <cfRule type="expression" dxfId="3996" priority="260">
      <formula>L2&gt;0</formula>
    </cfRule>
    <cfRule type="expression" dxfId="3995" priority="261">
      <formula>L2&lt;0</formula>
    </cfRule>
  </conditionalFormatting>
  <conditionalFormatting sqref="L23 L25 L27 L29">
    <cfRule type="expression" dxfId="3994" priority="258">
      <formula>L23&gt;0</formula>
    </cfRule>
    <cfRule type="expression" dxfId="3993" priority="259">
      <formula>L23&lt;0</formula>
    </cfRule>
  </conditionalFormatting>
  <conditionalFormatting sqref="L31 L33 L40 L35 L42 L37:L38">
    <cfRule type="expression" dxfId="3992" priority="256">
      <formula>L31&gt;0</formula>
    </cfRule>
    <cfRule type="expression" dxfId="3991" priority="257">
      <formula>L31&lt;0</formula>
    </cfRule>
  </conditionalFormatting>
  <conditionalFormatting sqref="L32 L39 L34 L41 L36 L43">
    <cfRule type="expression" dxfId="3990" priority="254">
      <formula>L32&gt;0</formula>
    </cfRule>
    <cfRule type="expression" dxfId="3989" priority="255">
      <formula>L32&lt;0</formula>
    </cfRule>
  </conditionalFormatting>
  <conditionalFormatting sqref="L45 L47 L49 L51 L53">
    <cfRule type="expression" dxfId="3988" priority="252">
      <formula>L45&gt;0</formula>
    </cfRule>
    <cfRule type="expression" dxfId="3987" priority="253">
      <formula>L45&lt;0</formula>
    </cfRule>
  </conditionalFormatting>
  <conditionalFormatting sqref="L46 L48 L50 L52">
    <cfRule type="expression" dxfId="3986" priority="250">
      <formula>L46&gt;0</formula>
    </cfRule>
    <cfRule type="expression" dxfId="3985" priority="251">
      <formula>L46&lt;0</formula>
    </cfRule>
  </conditionalFormatting>
  <conditionalFormatting sqref="L54 L56 L58 L60 L62">
    <cfRule type="expression" dxfId="3984" priority="248">
      <formula>L54&gt;0</formula>
    </cfRule>
    <cfRule type="expression" dxfId="3983" priority="249">
      <formula>L54&lt;0</formula>
    </cfRule>
  </conditionalFormatting>
  <conditionalFormatting sqref="L55 L57 L59 L61">
    <cfRule type="expression" dxfId="3982" priority="246">
      <formula>L55&gt;0</formula>
    </cfRule>
    <cfRule type="expression" dxfId="3981" priority="247">
      <formula>L55&lt;0</formula>
    </cfRule>
  </conditionalFormatting>
  <conditionalFormatting sqref="L66 L68 L70 L72 L74">
    <cfRule type="expression" dxfId="3980" priority="244">
      <formula>L66&gt;0</formula>
    </cfRule>
    <cfRule type="expression" dxfId="3979" priority="245">
      <formula>L66&lt;0</formula>
    </cfRule>
  </conditionalFormatting>
  <conditionalFormatting sqref="L58:L79">
    <cfRule type="expression" dxfId="3978" priority="242">
      <formula>L58&gt;0</formula>
    </cfRule>
    <cfRule type="expression" dxfId="3977" priority="243">
      <formula>L58&lt;0</formula>
    </cfRule>
  </conditionalFormatting>
  <conditionalFormatting sqref="L75 L77 L79 L81 L83">
    <cfRule type="expression" dxfId="3976" priority="240">
      <formula>L75&gt;0</formula>
    </cfRule>
    <cfRule type="expression" dxfId="3975" priority="241">
      <formula>L75&lt;0</formula>
    </cfRule>
  </conditionalFormatting>
  <conditionalFormatting sqref="L76 L78 L80 L82">
    <cfRule type="expression" dxfId="3974" priority="238">
      <formula>L76&gt;0</formula>
    </cfRule>
    <cfRule type="expression" dxfId="3973" priority="239">
      <formula>L76&lt;0</formula>
    </cfRule>
  </conditionalFormatting>
  <conditionalFormatting sqref="L82 L84 L88">
    <cfRule type="expression" dxfId="3972" priority="236">
      <formula>L82&gt;0</formula>
    </cfRule>
    <cfRule type="expression" dxfId="3971" priority="237">
      <formula>L82&lt;0</formula>
    </cfRule>
  </conditionalFormatting>
  <conditionalFormatting sqref="L83 L85">
    <cfRule type="expression" dxfId="3970" priority="234">
      <formula>L83&gt;0</formula>
    </cfRule>
    <cfRule type="expression" dxfId="3969"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68" priority="231">
      <formula>M44&gt;0</formula>
    </cfRule>
    <cfRule type="expression" dxfId="3967" priority="232">
      <formula>M44&lt;0</formula>
    </cfRule>
  </conditionalFormatting>
  <conditionalFormatting sqref="M62:M66">
    <cfRule type="expression" dxfId="3966" priority="229">
      <formula>M62&gt;0</formula>
    </cfRule>
    <cfRule type="expression" dxfId="3965" priority="230">
      <formula>M62&lt;0</formula>
    </cfRule>
  </conditionalFormatting>
  <conditionalFormatting sqref="E86">
    <cfRule type="expression" dxfId="3964" priority="228">
      <formula>$H86=0</formula>
    </cfRule>
  </conditionalFormatting>
  <conditionalFormatting sqref="K86">
    <cfRule type="expression" dxfId="3963" priority="226">
      <formula>K86&gt;0</formula>
    </cfRule>
    <cfRule type="expression" dxfId="3962" priority="227">
      <formula>K86&lt;0</formula>
    </cfRule>
  </conditionalFormatting>
  <conditionalFormatting sqref="M86">
    <cfRule type="expression" dxfId="3961" priority="224">
      <formula>M86&gt;0</formula>
    </cfRule>
    <cfRule type="expression" dxfId="3960" priority="225">
      <formula>M86&lt;0</formula>
    </cfRule>
  </conditionalFormatting>
  <conditionalFormatting sqref="L86">
    <cfRule type="expression" dxfId="3959" priority="222">
      <formula>L86&gt;0</formula>
    </cfRule>
    <cfRule type="expression" dxfId="3958"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57" priority="216">
      <formula>K61&gt;0</formula>
    </cfRule>
    <cfRule type="expression" dxfId="3956" priority="217">
      <formula>K61&lt;0</formula>
    </cfRule>
  </conditionalFormatting>
  <conditionalFormatting sqref="K44">
    <cfRule type="expression" dxfId="3955" priority="214">
      <formula>K44&gt;0</formula>
    </cfRule>
    <cfRule type="expression" dxfId="3954" priority="215">
      <formula>K44&lt;0</formula>
    </cfRule>
  </conditionalFormatting>
  <conditionalFormatting sqref="E87">
    <cfRule type="expression" dxfId="3953" priority="213">
      <formula>$H87=0</formula>
    </cfRule>
  </conditionalFormatting>
  <conditionalFormatting sqref="K87">
    <cfRule type="expression" dxfId="3952" priority="211">
      <formula>K87&gt;0</formula>
    </cfRule>
    <cfRule type="expression" dxfId="3951" priority="212">
      <formula>K87&lt;0</formula>
    </cfRule>
  </conditionalFormatting>
  <conditionalFormatting sqref="M87">
    <cfRule type="expression" dxfId="3950" priority="209">
      <formula>M87&gt;0</formula>
    </cfRule>
    <cfRule type="expression" dxfId="3949" priority="210">
      <formula>M87&lt;0</formula>
    </cfRule>
  </conditionalFormatting>
  <conditionalFormatting sqref="L87">
    <cfRule type="expression" dxfId="3948" priority="207">
      <formula>L87&gt;0</formula>
    </cfRule>
    <cfRule type="expression" dxfId="3947" priority="208">
      <formula>L87&lt;0</formula>
    </cfRule>
  </conditionalFormatting>
  <conditionalFormatting sqref="E88">
    <cfRule type="expression" dxfId="3946"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45" priority="194">
      <formula>$H89=0</formula>
    </cfRule>
  </conditionalFormatting>
  <conditionalFormatting sqref="E90">
    <cfRule type="expression" dxfId="3944" priority="193">
      <formula>$H90=0</formula>
    </cfRule>
  </conditionalFormatting>
  <conditionalFormatting sqref="E91">
    <cfRule type="expression" dxfId="3943" priority="192">
      <formula>$H91=0</formula>
    </cfRule>
  </conditionalFormatting>
  <conditionalFormatting sqref="K89">
    <cfRule type="expression" dxfId="3942" priority="190">
      <formula>K89&gt;0</formula>
    </cfRule>
    <cfRule type="expression" dxfId="3941" priority="191">
      <formula>K89&lt;0</formula>
    </cfRule>
  </conditionalFormatting>
  <conditionalFormatting sqref="K90">
    <cfRule type="expression" dxfId="3940" priority="188">
      <formula>K90&gt;0</formula>
    </cfRule>
    <cfRule type="expression" dxfId="3939" priority="189">
      <formula>K90&lt;0</formula>
    </cfRule>
  </conditionalFormatting>
  <conditionalFormatting sqref="K89 K91">
    <cfRule type="expression" dxfId="3938" priority="186">
      <formula>K89&gt;0</formula>
    </cfRule>
    <cfRule type="expression" dxfId="3937" priority="187">
      <formula>K89&lt;0</formula>
    </cfRule>
  </conditionalFormatting>
  <conditionalFormatting sqref="M89">
    <cfRule type="expression" dxfId="3936" priority="184">
      <formula>M89&gt;0</formula>
    </cfRule>
    <cfRule type="expression" dxfId="3935" priority="185">
      <formula>M89&lt;0</formula>
    </cfRule>
  </conditionalFormatting>
  <conditionalFormatting sqref="M90">
    <cfRule type="expression" dxfId="3934" priority="182">
      <formula>M90&gt;0</formula>
    </cfRule>
    <cfRule type="expression" dxfId="3933" priority="183">
      <formula>M90&lt;0</formula>
    </cfRule>
  </conditionalFormatting>
  <conditionalFormatting sqref="M89 M91">
    <cfRule type="expression" dxfId="3932" priority="180">
      <formula>M89&gt;0</formula>
    </cfRule>
    <cfRule type="expression" dxfId="3931" priority="181">
      <formula>M89&lt;0</formula>
    </cfRule>
  </conditionalFormatting>
  <conditionalFormatting sqref="L89">
    <cfRule type="expression" dxfId="3930" priority="178">
      <formula>L89&gt;0</formula>
    </cfRule>
    <cfRule type="expression" dxfId="3929" priority="179">
      <formula>L89&lt;0</formula>
    </cfRule>
  </conditionalFormatting>
  <conditionalFormatting sqref="L90">
    <cfRule type="expression" dxfId="3928" priority="176">
      <formula>L90&gt;0</formula>
    </cfRule>
    <cfRule type="expression" dxfId="3927" priority="177">
      <formula>L90&lt;0</formula>
    </cfRule>
  </conditionalFormatting>
  <conditionalFormatting sqref="L89 L91">
    <cfRule type="expression" dxfId="3926" priority="174">
      <formula>L89&gt;0</formula>
    </cfRule>
    <cfRule type="expression" dxfId="3925"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24" priority="172">
      <formula>$H92=0</formula>
    </cfRule>
  </conditionalFormatting>
  <conditionalFormatting sqref="K92">
    <cfRule type="expression" dxfId="3923" priority="170">
      <formula>K92&gt;0</formula>
    </cfRule>
    <cfRule type="expression" dxfId="3922" priority="171">
      <formula>K92&lt;0</formula>
    </cfRule>
  </conditionalFormatting>
  <conditionalFormatting sqref="M92">
    <cfRule type="expression" dxfId="3921" priority="168">
      <formula>M92&gt;0</formula>
    </cfRule>
    <cfRule type="expression" dxfId="3920" priority="169">
      <formula>M92&lt;0</formula>
    </cfRule>
  </conditionalFormatting>
  <conditionalFormatting sqref="L92">
    <cfRule type="expression" dxfId="3919" priority="166">
      <formula>L92&gt;0</formula>
    </cfRule>
    <cfRule type="expression" dxfId="3918"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17" priority="163">
      <formula>$H93=0</formula>
    </cfRule>
  </conditionalFormatting>
  <conditionalFormatting sqref="K93">
    <cfRule type="expression" dxfId="3916" priority="161">
      <formula>K93&gt;0</formula>
    </cfRule>
    <cfRule type="expression" dxfId="3915" priority="162">
      <formula>K93&lt;0</formula>
    </cfRule>
  </conditionalFormatting>
  <conditionalFormatting sqref="M93">
    <cfRule type="expression" dxfId="3914" priority="159">
      <formula>M93&gt;0</formula>
    </cfRule>
    <cfRule type="expression" dxfId="3913" priority="160">
      <formula>M93&lt;0</formula>
    </cfRule>
  </conditionalFormatting>
  <conditionalFormatting sqref="L93">
    <cfRule type="expression" dxfId="3912" priority="157">
      <formula>L93&gt;0</formula>
    </cfRule>
    <cfRule type="expression" dxfId="3911"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10" priority="153">
      <formula>$H92=0</formula>
    </cfRule>
  </conditionalFormatting>
  <conditionalFormatting sqref="E93">
    <cfRule type="expression" dxfId="3909" priority="152">
      <formula>$H93=0</formula>
    </cfRule>
  </conditionalFormatting>
  <conditionalFormatting sqref="E94">
    <cfRule type="expression" dxfId="3908" priority="151">
      <formula>$H94=0</formula>
    </cfRule>
  </conditionalFormatting>
  <conditionalFormatting sqref="K92">
    <cfRule type="expression" dxfId="3907" priority="149">
      <formula>K92&gt;0</formula>
    </cfRule>
    <cfRule type="expression" dxfId="3906" priority="150">
      <formula>K92&lt;0</formula>
    </cfRule>
  </conditionalFormatting>
  <conditionalFormatting sqref="K93">
    <cfRule type="expression" dxfId="3905" priority="147">
      <formula>K93&gt;0</formula>
    </cfRule>
    <cfRule type="expression" dxfId="3904" priority="148">
      <formula>K93&lt;0</formula>
    </cfRule>
  </conditionalFormatting>
  <conditionalFormatting sqref="K92 K94">
    <cfRule type="expression" dxfId="3903" priority="145">
      <formula>K92&gt;0</formula>
    </cfRule>
    <cfRule type="expression" dxfId="3902" priority="146">
      <formula>K92&lt;0</formula>
    </cfRule>
  </conditionalFormatting>
  <conditionalFormatting sqref="M92">
    <cfRule type="expression" dxfId="3901" priority="143">
      <formula>M92&gt;0</formula>
    </cfRule>
    <cfRule type="expression" dxfId="3900" priority="144">
      <formula>M92&lt;0</formula>
    </cfRule>
  </conditionalFormatting>
  <conditionalFormatting sqref="M93">
    <cfRule type="expression" dxfId="3899" priority="141">
      <formula>M93&gt;0</formula>
    </cfRule>
    <cfRule type="expression" dxfId="3898" priority="142">
      <formula>M93&lt;0</formula>
    </cfRule>
  </conditionalFormatting>
  <conditionalFormatting sqref="M92 M94">
    <cfRule type="expression" dxfId="3897" priority="139">
      <formula>M92&gt;0</formula>
    </cfRule>
    <cfRule type="expression" dxfId="3896" priority="140">
      <formula>M92&lt;0</formula>
    </cfRule>
  </conditionalFormatting>
  <conditionalFormatting sqref="L92">
    <cfRule type="expression" dxfId="3895" priority="137">
      <formula>L92&gt;0</formula>
    </cfRule>
    <cfRule type="expression" dxfId="3894" priority="138">
      <formula>L92&lt;0</formula>
    </cfRule>
  </conditionalFormatting>
  <conditionalFormatting sqref="L93">
    <cfRule type="expression" dxfId="3893" priority="135">
      <formula>L93&gt;0</formula>
    </cfRule>
    <cfRule type="expression" dxfId="3892" priority="136">
      <formula>L93&lt;0</formula>
    </cfRule>
  </conditionalFormatting>
  <conditionalFormatting sqref="L92 L94">
    <cfRule type="expression" dxfId="3891" priority="133">
      <formula>L92&gt;0</formula>
    </cfRule>
    <cfRule type="expression" dxfId="3890"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89" priority="131">
      <formula>$H95=0</formula>
    </cfRule>
  </conditionalFormatting>
  <conditionalFormatting sqref="K95">
    <cfRule type="expression" dxfId="3888" priority="129">
      <formula>K95&gt;0</formula>
    </cfRule>
    <cfRule type="expression" dxfId="3887" priority="130">
      <formula>K95&lt;0</formula>
    </cfRule>
  </conditionalFormatting>
  <conditionalFormatting sqref="M95">
    <cfRule type="expression" dxfId="3886" priority="127">
      <formula>M95&gt;0</formula>
    </cfRule>
    <cfRule type="expression" dxfId="3885" priority="128">
      <formula>M95&lt;0</formula>
    </cfRule>
  </conditionalFormatting>
  <conditionalFormatting sqref="L95">
    <cfRule type="expression" dxfId="3884" priority="125">
      <formula>L95&gt;0</formula>
    </cfRule>
    <cfRule type="expression" dxfId="3883"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82" priority="122">
      <formula>$H96=0</formula>
    </cfRule>
  </conditionalFormatting>
  <conditionalFormatting sqref="K96">
    <cfRule type="expression" dxfId="3881" priority="120">
      <formula>K96&gt;0</formula>
    </cfRule>
    <cfRule type="expression" dxfId="3880" priority="121">
      <formula>K96&lt;0</formula>
    </cfRule>
  </conditionalFormatting>
  <conditionalFormatting sqref="M96">
    <cfRule type="expression" dxfId="3879" priority="118">
      <formula>M96&gt;0</formula>
    </cfRule>
    <cfRule type="expression" dxfId="3878" priority="119">
      <formula>M96&lt;0</formula>
    </cfRule>
  </conditionalFormatting>
  <conditionalFormatting sqref="L96">
    <cfRule type="expression" dxfId="3877" priority="116">
      <formula>L96&gt;0</formula>
    </cfRule>
    <cfRule type="expression" dxfId="3876"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75" priority="109">
      <formula>$H97=0</formula>
    </cfRule>
  </conditionalFormatting>
  <conditionalFormatting sqref="E98">
    <cfRule type="expression" dxfId="3874"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73" priority="103">
      <formula>M97&gt;0</formula>
    </cfRule>
    <cfRule type="expression" dxfId="3872" priority="104">
      <formula>M97&lt;0</formula>
    </cfRule>
  </conditionalFormatting>
  <conditionalFormatting sqref="M98">
    <cfRule type="expression" dxfId="3871" priority="101">
      <formula>M98&gt;0</formula>
    </cfRule>
    <cfRule type="expression" dxfId="3870"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69" priority="95">
      <formula>$H99=0</formula>
    </cfRule>
  </conditionalFormatting>
  <conditionalFormatting sqref="E100">
    <cfRule type="expression" dxfId="3868"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67" priority="89">
      <formula>M99&gt;0</formula>
    </cfRule>
    <cfRule type="expression" dxfId="3866" priority="90">
      <formula>M99&lt;0</formula>
    </cfRule>
  </conditionalFormatting>
  <conditionalFormatting sqref="M100">
    <cfRule type="expression" dxfId="3865" priority="87">
      <formula>M100&gt;0</formula>
    </cfRule>
    <cfRule type="expression" dxfId="3864"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63" priority="81">
      <formula>$H101=0</formula>
    </cfRule>
  </conditionalFormatting>
  <conditionalFormatting sqref="E102">
    <cfRule type="expression" dxfId="3862"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61" priority="75">
      <formula>M101&gt;0</formula>
    </cfRule>
    <cfRule type="expression" dxfId="3860" priority="76">
      <formula>M101&lt;0</formula>
    </cfRule>
  </conditionalFormatting>
  <conditionalFormatting sqref="M102">
    <cfRule type="expression" dxfId="3859" priority="73">
      <formula>M102&gt;0</formula>
    </cfRule>
    <cfRule type="expression" dxfId="3858"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57"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56" priority="62">
      <formula>M103&gt;0</formula>
    </cfRule>
    <cfRule type="expression" dxfId="3855"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54"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53" priority="49">
      <formula>M104&gt;0</formula>
    </cfRule>
    <cfRule type="expression" dxfId="3852"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51" priority="45">
      <formula>$H105=0</formula>
    </cfRule>
  </conditionalFormatting>
  <conditionalFormatting sqref="E106">
    <cfRule type="expression" dxfId="3850"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49" priority="39">
      <formula>M105&gt;0</formula>
    </cfRule>
    <cfRule type="expression" dxfId="3848" priority="40">
      <formula>M105&lt;0</formula>
    </cfRule>
  </conditionalFormatting>
  <conditionalFormatting sqref="M106">
    <cfRule type="expression" dxfId="3847" priority="37">
      <formula>M106&gt;0</formula>
    </cfRule>
    <cfRule type="expression" dxfId="3846" priority="38">
      <formula>M106&lt;0</formula>
    </cfRule>
  </conditionalFormatting>
  <conditionalFormatting sqref="Q110:Q206 Q1:Q108">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45" priority="31">
      <formula>$H107=0</formula>
    </cfRule>
  </conditionalFormatting>
  <conditionalFormatting sqref="E108">
    <cfRule type="expression" dxfId="3844"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43" priority="25">
      <formula>M107&gt;0</formula>
    </cfRule>
    <cfRule type="expression" dxfId="3842" priority="26">
      <formula>M107&lt;0</formula>
    </cfRule>
  </conditionalFormatting>
  <conditionalFormatting sqref="M108">
    <cfRule type="expression" dxfId="3841" priority="23">
      <formula>M108&gt;0</formula>
    </cfRule>
    <cfRule type="expression" dxfId="3840"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39" priority="19">
      <formula>L44&gt;0</formula>
    </cfRule>
    <cfRule type="expression" dxfId="3838" priority="20">
      <formula>L44&lt;0</formula>
    </cfRule>
  </conditionalFormatting>
  <conditionalFormatting sqref="K98">
    <cfRule type="expression" dxfId="3837" priority="17">
      <formula>K98&gt;0</formula>
    </cfRule>
    <cfRule type="expression" dxfId="3836" priority="18">
      <formula>K98&lt;0</formula>
    </cfRule>
  </conditionalFormatting>
  <conditionalFormatting sqref="K100">
    <cfRule type="expression" dxfId="3835" priority="15">
      <formula>K100&gt;0</formula>
    </cfRule>
    <cfRule type="expression" dxfId="3834" priority="16">
      <formula>K100&lt;0</formula>
    </cfRule>
  </conditionalFormatting>
  <conditionalFormatting sqref="K101">
    <cfRule type="expression" dxfId="3833" priority="13">
      <formula>K101&gt;0</formula>
    </cfRule>
    <cfRule type="expression" dxfId="3832"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31"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30" priority="2">
      <formula>M109&gt;0</formula>
    </cfRule>
    <cfRule type="expression" dxfId="3829"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8" location="BIIB!A1" display="BIIB"/>
    <hyperlink ref="E19" location="MYL!A1" display="MYL"/>
    <hyperlink ref="E20" location="SIG!A1" display="SIG"/>
    <hyperlink ref="E2" location="ABC!A1" display="ABC"/>
    <hyperlink ref="E21" location="NVR!A1" display="NVR"/>
    <hyperlink ref="E22" location="AAPL!A1" display="AAPL"/>
    <hyperlink ref="E23" location="AXP!A1" display="AXP"/>
    <hyperlink ref="E24" location="DG!A1" display="DG"/>
    <hyperlink ref="E25" location="PINC!A1" display="PINC"/>
    <hyperlink ref="E26" location="FOXA!A1" display="FOXA"/>
    <hyperlink ref="E27" location="AOBC!A1" display="AOBC"/>
    <hyperlink ref="E28" location="LUV!A1" display="LUV"/>
    <hyperlink ref="E29" location="CCEP!A1" display="CCEP"/>
    <hyperlink ref="E30" location="BMY!A1" display="BMY"/>
    <hyperlink ref="E31" location="TIF!A1" display="TIF"/>
    <hyperlink ref="E7" location="DWDP!A1" display="DWDP"/>
    <hyperlink ref="E32" location="GPS!A1" display="GPS"/>
    <hyperlink ref="E33" location="AKAM!A1" display="AKAM"/>
    <hyperlink ref="E34" location="ARNC!A1" display="ARNC"/>
    <hyperlink ref="E8" location="IEMG!A1" display="IEMG"/>
    <hyperlink ref="E5" location="CVS!A1" display="CVS"/>
    <hyperlink ref="E35" location="ADBE!A1" display="ADBE"/>
    <hyperlink ref="E36" location="FDX!A1" display="FDX"/>
    <hyperlink ref="E37" location="PPC!A1" display="PPC"/>
    <hyperlink ref="E38" location="SKX!A1" display="SKX"/>
    <hyperlink ref="E6" location="DOW!A1" display="DOW"/>
    <hyperlink ref="E3" location="ABMD!A1" display="ABMD"/>
    <hyperlink ref="E39" location="XLB!A1" display="XLB"/>
    <hyperlink ref="E40" location="EOG!A1" display="EOG"/>
    <hyperlink ref="E41" location="TCEHY!A1" display="TCEHY"/>
    <hyperlink ref="E42" location="CCL!A1" display="CCL"/>
    <hyperlink ref="E43" location="DVN!A1" display="DVN"/>
    <hyperlink ref="E44" location="ET!A1" display="ET"/>
    <hyperlink ref="E45" location="KWEB!A1" display="KWEB"/>
    <hyperlink ref="E12" location="MRO!A1" display="MRO"/>
    <hyperlink ref="E46" location="GE!A1" display="GE"/>
    <hyperlink ref="E47" location="XRAY!A1" display="XRAY"/>
    <hyperlink ref="E48" location="ATVI!A1" display="ATVI"/>
    <hyperlink ref="E49" location="CRI!A1" display="CRI"/>
    <hyperlink ref="E50" location="AOS!A1" display="AOS"/>
    <hyperlink ref="E51" location="IWM!A1" display="IWM"/>
    <hyperlink ref="E52" location="PXD!A1" display="PXD"/>
    <hyperlink ref="E53" location="IPGP!A1" display="IPGP"/>
    <hyperlink ref="E54" location="SLCA!A1" display="SLCA"/>
    <hyperlink ref="E55" location="XLP!A1" display="XLP"/>
    <hyperlink ref="E56" location="KR!A1" display="KR"/>
    <hyperlink ref="E57" location="F!A1" display="F"/>
    <hyperlink ref="E58" location="JNJ!A1" display="JNJ"/>
    <hyperlink ref="E59" location="ULTA!A1" display="ULTA"/>
    <hyperlink ref="E60" location="FRC!A1" display="FRC"/>
    <hyperlink ref="E61" location="AAP!A1" display="AAP"/>
    <hyperlink ref="E62" location="CMCSA!A1" display="CMCSA"/>
    <hyperlink ref="E63" location="XEC!A1" display="XEC"/>
    <hyperlink ref="E17" location="WRK!A1" display="WRK"/>
    <hyperlink ref="E10" location="MO!A1" display="MO"/>
    <hyperlink ref="E64"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9" location="KHC!A1" display="KHC"/>
    <hyperlink ref="E74" location="KBWY!A1" display="KBWY"/>
    <hyperlink ref="E4" location="AYI!A1" display="AYI"/>
    <hyperlink ref="E75" location="DIA!A1" display="DIA"/>
    <hyperlink ref="E76" location="ICE!A1" display="ICE"/>
    <hyperlink ref="E77" location="NKE!A1" display="NKE"/>
    <hyperlink ref="E11" location="MOS!A1" display="MOS"/>
    <hyperlink ref="E78" location="VGK!A1" display="VGK"/>
    <hyperlink ref="E79" location="CMG!A1" display="CMG"/>
    <hyperlink ref="E80" location="HAS!A1" display="HAS"/>
    <hyperlink ref="E81" location="HSIC!A1" display="HSIC"/>
    <hyperlink ref="E14"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6" location="WFC!A1" display="WFC"/>
    <hyperlink ref="E91" location="AA!A1" display="AA"/>
    <hyperlink ref="E92" location="CF!A1" display="CF"/>
    <hyperlink ref="E93" location="TGT!A1" display="TGT"/>
    <hyperlink ref="E13"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5"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Q110:Q206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893"/>
  <sheetViews>
    <sheetView tabSelected="1" zoomScaleNormal="100" workbookViewId="0">
      <pane ySplit="1" topLeftCell="A882" activePane="bottomLeft" state="frozen"/>
      <selection pane="bottomLeft" activeCell="X898" sqref="X898"/>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9.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106512.14000000001</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sheetData>
  <conditionalFormatting sqref="L1:L2 L89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93">
    <cfRule type="colorScale" priority="1002">
      <colorScale>
        <cfvo type="min"/>
        <cfvo type="num" val="0"/>
        <cfvo type="max"/>
        <color rgb="FFF8696B"/>
        <color rgb="FFFFEB84"/>
        <color rgb="FF63BE7B"/>
      </colorScale>
    </cfRule>
  </conditionalFormatting>
  <conditionalFormatting sqref="G3:G893">
    <cfRule type="colorScale" priority="1004">
      <colorScale>
        <cfvo type="min"/>
        <cfvo type="num" val="0"/>
        <cfvo type="max"/>
        <color rgb="FFF8696B"/>
        <color rgb="FFFFEB84"/>
        <color rgb="FF63BE7B"/>
      </colorScale>
    </cfRule>
  </conditionalFormatting>
  <conditionalFormatting sqref="L3:L89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55" activePane="bottomLeft" state="frozen"/>
      <selection activeCell="E5" sqref="E5"/>
      <selection pane="bottomLeft" activeCell="W270" sqref="W270"/>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107580.70266666825</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106512.14266666831</v>
      </c>
      <c r="Q269" s="283"/>
      <c r="R269" s="363"/>
      <c r="S269" s="382"/>
      <c r="T269" s="342"/>
    </row>
    <row r="270" spans="1:20" ht="18" customHeight="1" x14ac:dyDescent="0.25">
      <c r="M270" s="25" t="s">
        <v>143</v>
      </c>
      <c r="N270" s="141">
        <f>Balance!AA2</f>
        <v>106512.14000000001</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2.6666682970244437E-3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28" priority="7">
      <formula>#REF!&gt;0</formula>
    </cfRule>
    <cfRule type="expression" dxfId="382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26" priority="58">
      <formula>F19&gt;0</formula>
    </cfRule>
    <cfRule type="expression" dxfId="382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24" priority="47">
      <formula>H25&gt;0</formula>
    </cfRule>
    <cfRule type="expression" dxfId="3823" priority="48">
      <formula>H25&lt;0</formula>
    </cfRule>
  </conditionalFormatting>
  <conditionalFormatting sqref="M39">
    <cfRule type="expression" dxfId="3822" priority="45">
      <formula>M39&gt;0</formula>
    </cfRule>
    <cfRule type="expression" dxfId="3821" priority="46">
      <formula>M39&lt;0</formula>
    </cfRule>
  </conditionalFormatting>
  <conditionalFormatting sqref="F61:F67">
    <cfRule type="expression" dxfId="3820" priority="43">
      <formula>F61&gt;0</formula>
    </cfRule>
    <cfRule type="expression" dxfId="3819" priority="44">
      <formula>F61&lt;0</formula>
    </cfRule>
  </conditionalFormatting>
  <conditionalFormatting sqref="H61:H67">
    <cfRule type="expression" dxfId="3818" priority="41">
      <formula>H61&gt;0</formula>
    </cfRule>
    <cfRule type="expression" dxfId="3817" priority="42">
      <formula>H61&lt;0</formula>
    </cfRule>
  </conditionalFormatting>
  <conditionalFormatting sqref="F21:F24">
    <cfRule type="expression" dxfId="3816" priority="39">
      <formula>F21&gt;0</formula>
    </cfRule>
    <cfRule type="expression" dxfId="3815" priority="40">
      <formula>F21&lt;0</formula>
    </cfRule>
  </conditionalFormatting>
  <conditionalFormatting sqref="H21:H24">
    <cfRule type="expression" dxfId="3814" priority="37">
      <formula>H21&gt;0</formula>
    </cfRule>
    <cfRule type="expression" dxfId="3813" priority="38">
      <formula>H21&lt;0</formula>
    </cfRule>
  </conditionalFormatting>
  <conditionalFormatting sqref="I25:I28">
    <cfRule type="expression" dxfId="3812" priority="31">
      <formula>I25&gt;0</formula>
    </cfRule>
    <cfRule type="expression" dxfId="3811" priority="32">
      <formula>I25&lt;0</formula>
    </cfRule>
  </conditionalFormatting>
  <conditionalFormatting sqref="I21:I24">
    <cfRule type="expression" dxfId="3810" priority="29">
      <formula>I21&gt;0</formula>
    </cfRule>
    <cfRule type="expression" dxfId="3809" priority="30">
      <formula>I21&lt;0</formula>
    </cfRule>
  </conditionalFormatting>
  <conditionalFormatting sqref="H29">
    <cfRule type="expression" dxfId="3808" priority="27">
      <formula>H29&gt;0</formula>
    </cfRule>
    <cfRule type="expression" dxfId="3807" priority="28">
      <formula>H29&lt;0</formula>
    </cfRule>
  </conditionalFormatting>
  <conditionalFormatting sqref="H30">
    <cfRule type="expression" dxfId="3806" priority="25">
      <formula>H30&gt;0</formula>
    </cfRule>
    <cfRule type="expression" dxfId="3805" priority="26">
      <formula>H30&lt;0</formula>
    </cfRule>
  </conditionalFormatting>
  <conditionalFormatting sqref="H31">
    <cfRule type="expression" dxfId="3804" priority="23">
      <formula>H31&gt;0</formula>
    </cfRule>
    <cfRule type="expression" dxfId="3803" priority="24">
      <formula>H31&lt;0</formula>
    </cfRule>
  </conditionalFormatting>
  <conditionalFormatting sqref="Q7">
    <cfRule type="expression" dxfId="3802" priority="21">
      <formula>Q7&gt;0</formula>
    </cfRule>
    <cfRule type="expression" dxfId="3801" priority="22">
      <formula>Q7&lt;0</formula>
    </cfRule>
  </conditionalFormatting>
  <conditionalFormatting sqref="Q8">
    <cfRule type="expression" dxfId="3800" priority="19">
      <formula>Q8&gt;0</formula>
    </cfRule>
    <cfRule type="expression" dxfId="3799" priority="20">
      <formula>Q8&lt;0</formula>
    </cfRule>
  </conditionalFormatting>
  <conditionalFormatting sqref="F73:F82">
    <cfRule type="expression" dxfId="3798" priority="17">
      <formula>F73&gt;0</formula>
    </cfRule>
    <cfRule type="expression" dxfId="3797" priority="18">
      <formula>F73&lt;0</formula>
    </cfRule>
  </conditionalFormatting>
  <conditionalFormatting sqref="H73:H76">
    <cfRule type="expression" dxfId="3796" priority="15">
      <formula>H73&gt;0</formula>
    </cfRule>
    <cfRule type="expression" dxfId="3795" priority="16">
      <formula>H73&lt;0</formula>
    </cfRule>
  </conditionalFormatting>
  <conditionalFormatting sqref="F69:F72">
    <cfRule type="expression" dxfId="3794" priority="13">
      <formula>F69&gt;0</formula>
    </cfRule>
    <cfRule type="expression" dxfId="3793" priority="14">
      <formula>F69&lt;0</formula>
    </cfRule>
  </conditionalFormatting>
  <conditionalFormatting sqref="H69:H72">
    <cfRule type="expression" dxfId="3792" priority="11">
      <formula>H69&gt;0</formula>
    </cfRule>
    <cfRule type="expression" dxfId="3791" priority="12">
      <formula>H69&lt;0</formula>
    </cfRule>
  </conditionalFormatting>
  <conditionalFormatting sqref="I73:I76">
    <cfRule type="expression" dxfId="3790" priority="9">
      <formula>I73&gt;0</formula>
    </cfRule>
    <cfRule type="expression" dxfId="3789" priority="10">
      <formula>I73&lt;0</formula>
    </cfRule>
  </conditionalFormatting>
  <conditionalFormatting sqref="I69:I72">
    <cfRule type="expression" dxfId="3788" priority="7">
      <formula>I69&gt;0</formula>
    </cfRule>
    <cfRule type="expression" dxfId="3787" priority="8">
      <formula>I69&lt;0</formula>
    </cfRule>
  </conditionalFormatting>
  <conditionalFormatting sqref="H77">
    <cfRule type="expression" dxfId="3786" priority="5">
      <formula>H77&gt;0</formula>
    </cfRule>
    <cfRule type="expression" dxfId="3785" priority="6">
      <formula>H77&lt;0</formula>
    </cfRule>
  </conditionalFormatting>
  <conditionalFormatting sqref="H78">
    <cfRule type="expression" dxfId="3784" priority="3">
      <formula>H78&gt;0</formula>
    </cfRule>
    <cfRule type="expression" dxfId="3783" priority="4">
      <formula>H78&lt;0</formula>
    </cfRule>
  </conditionalFormatting>
  <conditionalFormatting sqref="H79">
    <cfRule type="expression" dxfId="3782" priority="1">
      <formula>H79&gt;0</formula>
    </cfRule>
    <cfRule type="expression" dxfId="378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80" priority="29">
      <formula>N19&gt;0</formula>
    </cfRule>
    <cfRule type="expression" dxfId="377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78" priority="23">
      <formula>F22&gt;0</formula>
    </cfRule>
    <cfRule type="expression" dxfId="3777" priority="24">
      <formula>F22&lt;0</formula>
    </cfRule>
  </conditionalFormatting>
  <conditionalFormatting sqref="H22:H31">
    <cfRule type="expression" dxfId="3776" priority="21">
      <formula>H22&gt;0</formula>
    </cfRule>
    <cfRule type="expression" dxfId="3775" priority="22">
      <formula>H22&lt;0</formula>
    </cfRule>
  </conditionalFormatting>
  <conditionalFormatting sqref="I21:J31">
    <cfRule type="expression" dxfId="3774" priority="19">
      <formula>I21&gt;0</formula>
    </cfRule>
    <cfRule type="expression" dxfId="3773" priority="20">
      <formula>I21&lt;0</formula>
    </cfRule>
  </conditionalFormatting>
  <conditionalFormatting sqref="Q8">
    <cfRule type="expression" dxfId="3772" priority="11">
      <formula>Q8&gt;0</formula>
    </cfRule>
    <cfRule type="expression" dxfId="3771" priority="12">
      <formula>Q8&lt;0</formula>
    </cfRule>
  </conditionalFormatting>
  <conditionalFormatting sqref="Q7">
    <cfRule type="expression" dxfId="3770" priority="13">
      <formula>Q7&gt;0</formula>
    </cfRule>
    <cfRule type="expression" dxfId="3769" priority="14">
      <formula>Q7&lt;0</formula>
    </cfRule>
  </conditionalFormatting>
  <conditionalFormatting sqref="F56:F66">
    <cfRule type="expression" dxfId="3768" priority="9">
      <formula>F56&gt;0</formula>
    </cfRule>
    <cfRule type="expression" dxfId="3767" priority="10">
      <formula>F56&lt;0</formula>
    </cfRule>
  </conditionalFormatting>
  <conditionalFormatting sqref="H56:H66">
    <cfRule type="expression" dxfId="3766" priority="7">
      <formula>H56&gt;0</formula>
    </cfRule>
    <cfRule type="expression" dxfId="3765" priority="8">
      <formula>H56&lt;0</formula>
    </cfRule>
  </conditionalFormatting>
  <conditionalFormatting sqref="I56:I66">
    <cfRule type="expression" dxfId="3764" priority="5">
      <formula>I56&gt;0</formula>
    </cfRule>
    <cfRule type="expression" dxfId="3763" priority="6">
      <formula>I56&lt;0</formula>
    </cfRule>
  </conditionalFormatting>
  <conditionalFormatting sqref="F21">
    <cfRule type="expression" dxfId="3762" priority="3">
      <formula>F21&gt;0</formula>
    </cfRule>
    <cfRule type="expression" dxfId="3761" priority="4">
      <formula>F21&lt;0</formula>
    </cfRule>
  </conditionalFormatting>
  <conditionalFormatting sqref="H21">
    <cfRule type="expression" dxfId="3760" priority="1">
      <formula>H21&gt;0</formula>
    </cfRule>
    <cfRule type="expression" dxfId="375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58" priority="64">
      <formula>N23&gt;0</formula>
    </cfRule>
    <cfRule type="expression" dxfId="375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56" priority="58">
      <formula>F79&gt;0</formula>
    </cfRule>
    <cfRule type="expression" dxfId="3755" priority="59">
      <formula>F79&lt;0</formula>
    </cfRule>
  </conditionalFormatting>
  <conditionalFormatting sqref="H79:H97 H101:H118">
    <cfRule type="expression" dxfId="3754" priority="56">
      <formula>H79&gt;0</formula>
    </cfRule>
    <cfRule type="expression" dxfId="3753" priority="57">
      <formula>H79&lt;0</formula>
    </cfRule>
  </conditionalFormatting>
  <conditionalFormatting sqref="I75:I97 I100:I118">
    <cfRule type="expression" dxfId="3752" priority="54">
      <formula>I75&gt;0</formula>
    </cfRule>
    <cfRule type="expression" dxfId="3751" priority="55">
      <formula>I75&lt;0</formula>
    </cfRule>
  </conditionalFormatting>
  <conditionalFormatting sqref="Q7">
    <cfRule type="expression" dxfId="3750" priority="52">
      <formula>Q7&gt;0</formula>
    </cfRule>
    <cfRule type="expression" dxfId="3749" priority="53">
      <formula>Q7&lt;0</formula>
    </cfRule>
  </conditionalFormatting>
  <conditionalFormatting sqref="Q8">
    <cfRule type="expression" dxfId="3748" priority="50">
      <formula>Q8&gt;0</formula>
    </cfRule>
    <cfRule type="expression" dxfId="3747" priority="51">
      <formula>Q8&lt;0</formula>
    </cfRule>
  </conditionalFormatting>
  <conditionalFormatting sqref="F75:F78">
    <cfRule type="expression" dxfId="3746" priority="48">
      <formula>F75&gt;0</formula>
    </cfRule>
    <cfRule type="expression" dxfId="3745" priority="49">
      <formula>F75&lt;0</formula>
    </cfRule>
  </conditionalFormatting>
  <conditionalFormatting sqref="H75:H78">
    <cfRule type="expression" dxfId="3744" priority="46">
      <formula>H75&gt;0</formula>
    </cfRule>
    <cfRule type="expression" dxfId="3743" priority="47">
      <formula>H75&lt;0</formula>
    </cfRule>
  </conditionalFormatting>
  <conditionalFormatting sqref="F100:F114">
    <cfRule type="expression" dxfId="3742" priority="40">
      <formula>F100&gt;0</formula>
    </cfRule>
    <cfRule type="expression" dxfId="3741" priority="41">
      <formula>F100&lt;0</formula>
    </cfRule>
  </conditionalFormatting>
  <conditionalFormatting sqref="H100:H114">
    <cfRule type="expression" dxfId="3740" priority="38">
      <formula>H100&gt;0</formula>
    </cfRule>
    <cfRule type="expression" dxfId="3739" priority="39">
      <formula>H100&lt;0</formula>
    </cfRule>
  </conditionalFormatting>
  <conditionalFormatting sqref="F29:F67">
    <cfRule type="expression" dxfId="3738" priority="36">
      <formula>F29&gt;0</formula>
    </cfRule>
    <cfRule type="expression" dxfId="3737" priority="37">
      <formula>F29&lt;0</formula>
    </cfRule>
  </conditionalFormatting>
  <conditionalFormatting sqref="H29:H63">
    <cfRule type="expression" dxfId="3736" priority="34">
      <formula>H29&gt;0</formula>
    </cfRule>
    <cfRule type="expression" dxfId="3735" priority="35">
      <formula>H29&lt;0</formula>
    </cfRule>
  </conditionalFormatting>
  <conditionalFormatting sqref="J38:J68">
    <cfRule type="expression" dxfId="3734" priority="32">
      <formula>J38&gt;0</formula>
    </cfRule>
    <cfRule type="expression" dxfId="3733" priority="33">
      <formula>J38&lt;0</formula>
    </cfRule>
  </conditionalFormatting>
  <conditionalFormatting sqref="J43">
    <cfRule type="expression" dxfId="3732" priority="30">
      <formula>J43&gt;0</formula>
    </cfRule>
    <cfRule type="expression" dxfId="3731" priority="31">
      <formula>J43&lt;0</formula>
    </cfRule>
  </conditionalFormatting>
  <conditionalFormatting sqref="Q9">
    <cfRule type="expression" dxfId="3730" priority="24">
      <formula>Q9&gt;0</formula>
    </cfRule>
    <cfRule type="expression" dxfId="3729" priority="25">
      <formula>Q9&lt;0</formula>
    </cfRule>
  </conditionalFormatting>
  <conditionalFormatting sqref="R4">
    <cfRule type="expression" dxfId="3728" priority="26">
      <formula>R4&gt;0</formula>
    </cfRule>
    <cfRule type="expression" dxfId="372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26" priority="21">
      <formula>F120&gt;0</formula>
    </cfRule>
    <cfRule type="expression" dxfId="3725" priority="22">
      <formula>F120&lt;0</formula>
    </cfRule>
  </conditionalFormatting>
  <conditionalFormatting sqref="H120:H160">
    <cfRule type="expression" dxfId="3724" priority="19">
      <formula>H120&gt;0</formula>
    </cfRule>
    <cfRule type="expression" dxfId="3723" priority="20">
      <formula>H120&lt;0</formula>
    </cfRule>
  </conditionalFormatting>
  <conditionalFormatting sqref="J129:J160">
    <cfRule type="expression" dxfId="3722" priority="17">
      <formula>J129&gt;0</formula>
    </cfRule>
    <cfRule type="expression" dxfId="3721" priority="18">
      <formula>J129&lt;0</formula>
    </cfRule>
  </conditionalFormatting>
  <conditionalFormatting sqref="J134">
    <cfRule type="expression" dxfId="3720" priority="15">
      <formula>J134&gt;0</formula>
    </cfRule>
    <cfRule type="expression" dxfId="3719" priority="16">
      <formula>J134&lt;0</formula>
    </cfRule>
  </conditionalFormatting>
  <conditionalFormatting sqref="J31:J40">
    <cfRule type="expression" dxfId="3718" priority="13">
      <formula>J31&gt;0</formula>
    </cfRule>
    <cfRule type="expression" dxfId="3717" priority="14">
      <formula>J31&lt;0</formula>
    </cfRule>
  </conditionalFormatting>
  <conditionalFormatting sqref="J36:J37">
    <cfRule type="expression" dxfId="3716" priority="11">
      <formula>J36&gt;0</formula>
    </cfRule>
    <cfRule type="expression" dxfId="3715" priority="12">
      <formula>J36&lt;0</formula>
    </cfRule>
  </conditionalFormatting>
  <conditionalFormatting sqref="Q10">
    <cfRule type="expression" dxfId="3714" priority="9">
      <formula>Q10&gt;0</formula>
    </cfRule>
    <cfRule type="expression" dxfId="3713" priority="10">
      <formula>Q10&lt;0</formula>
    </cfRule>
  </conditionalFormatting>
  <conditionalFormatting sqref="K38:K55 K57:K68">
    <cfRule type="expression" dxfId="3712" priority="7">
      <formula>K38&gt;0</formula>
    </cfRule>
    <cfRule type="expression" dxfId="3711" priority="8">
      <formula>K38&lt;0</formula>
    </cfRule>
  </conditionalFormatting>
  <conditionalFormatting sqref="K43">
    <cfRule type="expression" dxfId="3710" priority="5">
      <formula>K43&gt;0</formula>
    </cfRule>
    <cfRule type="expression" dxfId="3709" priority="6">
      <formula>K43&lt;0</formula>
    </cfRule>
  </conditionalFormatting>
  <conditionalFormatting sqref="K31:K40">
    <cfRule type="expression" dxfId="3708" priority="3">
      <formula>K31&gt;0</formula>
    </cfRule>
    <cfRule type="expression" dxfId="3707" priority="4">
      <formula>K31&lt;0</formula>
    </cfRule>
  </conditionalFormatting>
  <conditionalFormatting sqref="K36:K37">
    <cfRule type="expression" dxfId="3706" priority="1">
      <formula>K36&gt;0</formula>
    </cfRule>
    <cfRule type="expression" dxfId="370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9" si="1">H2*I2-J2</f>
        <v>4544.9399999999996</v>
      </c>
      <c r="L2" s="72">
        <v>43347</v>
      </c>
      <c r="M2" s="43">
        <v>19</v>
      </c>
      <c r="O2" s="11" t="s">
        <v>57</v>
      </c>
      <c r="Q2">
        <f>C18-H18</f>
        <v>150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67.127200000000016</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79.180000000000007</v>
      </c>
      <c r="R4" s="425">
        <v>-1.09E-2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11877.000000000002</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10069.080000000002</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1807.92</v>
      </c>
      <c r="R7" s="29">
        <v>43595</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1807.92</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0.17955165715239127</v>
      </c>
      <c r="T9" s="1">
        <v>43537</v>
      </c>
      <c r="U9" t="s">
        <v>1379</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1.9196766860318262E-2</v>
      </c>
      <c r="R11">
        <v>0.38</v>
      </c>
    </row>
    <row r="12" spans="1:21" x14ac:dyDescent="0.25">
      <c r="H12" s="70"/>
      <c r="O12" s="11" t="s">
        <v>82</v>
      </c>
      <c r="Q12" s="1" t="s">
        <v>1391</v>
      </c>
    </row>
    <row r="13" spans="1:21" x14ac:dyDescent="0.25">
      <c r="H13" s="70"/>
      <c r="O13" s="11" t="s">
        <v>947</v>
      </c>
      <c r="Q13" s="2">
        <f>Q4/6.49</f>
        <v>12.200308166409862</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SUM(H2:H9)</f>
        <v>450</v>
      </c>
      <c r="I18" s="18"/>
      <c r="J18" s="18"/>
      <c r="K18" s="18">
        <f>SUM(K2:K9)</f>
        <v>37489.42</v>
      </c>
      <c r="L18" s="14"/>
      <c r="M18" s="18">
        <f>SUM(M2:M10)</f>
        <v>79</v>
      </c>
    </row>
    <row r="19" spans="1:17" ht="15.75" thickBot="1" x14ac:dyDescent="0.3">
      <c r="A19" s="277" t="s">
        <v>191</v>
      </c>
      <c r="B19" s="278"/>
      <c r="C19" s="279">
        <f>SumByColor($A$19,C2:C17)</f>
        <v>450</v>
      </c>
      <c r="D19" s="279"/>
      <c r="E19" s="279"/>
      <c r="F19" s="280">
        <f>SumByColor($A$19,F2:F17)</f>
        <v>36339</v>
      </c>
      <c r="G19" s="279"/>
      <c r="H19" s="279">
        <f>SumByColor($A$19,H2:H17)</f>
        <v>450</v>
      </c>
      <c r="I19" s="279"/>
      <c r="J19" s="279"/>
      <c r="K19" s="280">
        <f>SumByColor($A$19,K2:K17)</f>
        <v>37489</v>
      </c>
      <c r="L19" s="279"/>
      <c r="M19" s="280">
        <f>SumByColor($A$19,M2:M17)</f>
        <v>79</v>
      </c>
    </row>
    <row r="22" spans="1:17" ht="20.25" thickBot="1" x14ac:dyDescent="0.35">
      <c r="O22" s="767" t="s">
        <v>78</v>
      </c>
      <c r="P22" s="767"/>
    </row>
    <row r="23" spans="1:17" ht="15.75" thickTop="1" x14ac:dyDescent="0.25">
      <c r="O23" s="81">
        <v>1.1000000000000001</v>
      </c>
      <c r="P23" s="81">
        <f>O23*$Q$4</f>
        <v>87.098000000000013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86.306200000000018</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85.514400000000009</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84.722600000000014</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83.930800000000005</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83.13900000000001</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82.347200000000015</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81.555400000000006</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8" si="8">(E31-D31)/D31</f>
        <v>3.7375213050888645E-2</v>
      </c>
      <c r="I31" s="39"/>
      <c r="J31" s="39"/>
      <c r="K31" s="39"/>
      <c r="L31" s="155"/>
      <c r="O31" s="81">
        <v>1.02</v>
      </c>
      <c r="P31" s="81">
        <f t="shared" si="2"/>
        <v>80.763600000000011</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79.971800000000002</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79.180000000000007</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78.388200000000012</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77.596400000000003</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76.804600000000008</v>
      </c>
    </row>
    <row r="37" spans="1:17" x14ac:dyDescent="0.25">
      <c r="A37" s="33">
        <v>0</v>
      </c>
      <c r="B37" s="164">
        <v>43405</v>
      </c>
      <c r="C37" s="10">
        <v>50</v>
      </c>
      <c r="D37" s="39">
        <v>70.023600000000002</v>
      </c>
      <c r="E37" s="39">
        <v>90.92</v>
      </c>
      <c r="F37" s="778">
        <f t="shared" ref="F37:F58" si="9">C37*(E37-D37)</f>
        <v>1044.82</v>
      </c>
      <c r="G37" s="39">
        <f t="shared" ref="G37:G58" si="10">D37*C37</f>
        <v>3501.1800000000003</v>
      </c>
      <c r="H37" s="179">
        <f t="shared" si="8"/>
        <v>0.29841939003421702</v>
      </c>
      <c r="I37" s="39"/>
      <c r="J37" s="39"/>
      <c r="K37" s="39">
        <v>14.01</v>
      </c>
      <c r="L37" s="39"/>
      <c r="O37" s="81">
        <v>0.96</v>
      </c>
      <c r="P37" s="81">
        <f t="shared" si="2"/>
        <v>76.012799999999999</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75.221000000000004</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74.429200000000009</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73.637400000000014</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72.845600000000005</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72.05380000000001</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71.262000000000015</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04" priority="29">
      <formula>Q7&gt;0</formula>
    </cfRule>
    <cfRule type="expression" dxfId="3703" priority="30">
      <formula>Q7&lt;0</formula>
    </cfRule>
  </conditionalFormatting>
  <conditionalFormatting sqref="Q8">
    <cfRule type="expression" dxfId="3702" priority="27">
      <formula>Q8&gt;0</formula>
    </cfRule>
    <cfRule type="expression" dxfId="3701" priority="28">
      <formula>Q8&lt;0</formula>
    </cfRule>
  </conditionalFormatting>
  <conditionalFormatting sqref="F33:F63">
    <cfRule type="expression" dxfId="3700" priority="25">
      <formula>F33&gt;0</formula>
    </cfRule>
    <cfRule type="expression" dxfId="3699" priority="26">
      <formula>F33&lt;0</formula>
    </cfRule>
  </conditionalFormatting>
  <conditionalFormatting sqref="H33:H63">
    <cfRule type="expression" dxfId="3698" priority="23">
      <formula>H33&gt;0</formula>
    </cfRule>
    <cfRule type="expression" dxfId="3697" priority="24">
      <formula>H33&lt;0</formula>
    </cfRule>
  </conditionalFormatting>
  <conditionalFormatting sqref="Q10">
    <cfRule type="expression" dxfId="3696" priority="21">
      <formula>Q10&gt;0</formula>
    </cfRule>
    <cfRule type="expression" dxfId="3695" priority="22">
      <formula>Q10&lt;0</formula>
    </cfRule>
  </conditionalFormatting>
  <conditionalFormatting sqref="J25:J38">
    <cfRule type="expression" dxfId="3694" priority="19">
      <formula>J25&gt;0</formula>
    </cfRule>
    <cfRule type="expression" dxfId="3693" priority="20">
      <formula>J25&lt;0</formula>
    </cfRule>
  </conditionalFormatting>
  <conditionalFormatting sqref="L25:L38">
    <cfRule type="expression" dxfId="3692" priority="15">
      <formula>L25&gt;0</formula>
    </cfRule>
    <cfRule type="expression" dxfId="3691" priority="16">
      <formula>L25&lt;0</formula>
    </cfRule>
  </conditionalFormatting>
  <conditionalFormatting sqref="F89:F110">
    <cfRule type="expression" dxfId="3690" priority="13">
      <formula>F89&gt;0</formula>
    </cfRule>
    <cfRule type="expression" dxfId="3689" priority="14">
      <formula>F89&lt;0</formula>
    </cfRule>
  </conditionalFormatting>
  <conditionalFormatting sqref="H89:H110">
    <cfRule type="expression" dxfId="3688" priority="11">
      <formula>H89&gt;0</formula>
    </cfRule>
    <cfRule type="expression" dxfId="3687" priority="12">
      <formula>H89&lt;0</formula>
    </cfRule>
  </conditionalFormatting>
  <conditionalFormatting sqref="J89:J102">
    <cfRule type="expression" dxfId="3686" priority="9">
      <formula>J89&gt;0</formula>
    </cfRule>
    <cfRule type="expression" dxfId="3685" priority="10">
      <formula>J89&lt;0</formula>
    </cfRule>
  </conditionalFormatting>
  <conditionalFormatting sqref="K89:K102">
    <cfRule type="expression" dxfId="3684" priority="7">
      <formula>K89&gt;0</formula>
    </cfRule>
    <cfRule type="expression" dxfId="3683" priority="8">
      <formula>K89&lt;0</formula>
    </cfRule>
  </conditionalFormatting>
  <conditionalFormatting sqref="L89:L102">
    <cfRule type="expression" dxfId="3682" priority="5">
      <formula>L89&gt;0</formula>
    </cfRule>
    <cfRule type="expression" dxfId="3681" priority="6">
      <formula>L89&lt;0</formula>
    </cfRule>
  </conditionalFormatting>
  <conditionalFormatting sqref="F25:F32">
    <cfRule type="expression" dxfId="3680" priority="3">
      <formula>F25&gt;0</formula>
    </cfRule>
    <cfRule type="expression" dxfId="3679" priority="4">
      <formula>F25&lt;0</formula>
    </cfRule>
  </conditionalFormatting>
  <conditionalFormatting sqref="H25:H32">
    <cfRule type="expression" dxfId="3678" priority="1">
      <formula>H25&gt;0</formula>
    </cfRule>
    <cfRule type="expression" dxfId="3677"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76" priority="33">
      <formula>F54&gt;0</formula>
    </cfRule>
    <cfRule type="expression" dxfId="3675" priority="34">
      <formula>F54&lt;0</formula>
    </cfRule>
  </conditionalFormatting>
  <conditionalFormatting sqref="Q7">
    <cfRule type="expression" dxfId="3674" priority="31">
      <formula>Q7&gt;0</formula>
    </cfRule>
    <cfRule type="expression" dxfId="3673" priority="32">
      <formula>Q7&lt;0</formula>
    </cfRule>
  </conditionalFormatting>
  <conditionalFormatting sqref="Q8">
    <cfRule type="expression" dxfId="3672" priority="29">
      <formula>Q8&gt;0</formula>
    </cfRule>
    <cfRule type="expression" dxfId="3671" priority="30">
      <formula>Q8&lt;0</formula>
    </cfRule>
  </conditionalFormatting>
  <conditionalFormatting sqref="F31:F53">
    <cfRule type="expression" dxfId="3670" priority="27">
      <formula>F31&gt;0</formula>
    </cfRule>
    <cfRule type="expression" dxfId="3669" priority="28">
      <formula>F31&lt;0</formula>
    </cfRule>
  </conditionalFormatting>
  <conditionalFormatting sqref="H31:H53">
    <cfRule type="expression" dxfId="3668" priority="25">
      <formula>H31&gt;0</formula>
    </cfRule>
    <cfRule type="expression" dxfId="3667" priority="26">
      <formula>H31&lt;0</formula>
    </cfRule>
  </conditionalFormatting>
  <conditionalFormatting sqref="Q10">
    <cfRule type="expression" dxfId="3666" priority="23">
      <formula>Q10&gt;0</formula>
    </cfRule>
    <cfRule type="expression" dxfId="3665" priority="24">
      <formula>Q10&lt;0</formula>
    </cfRule>
  </conditionalFormatting>
  <conditionalFormatting sqref="J25:J38">
    <cfRule type="expression" dxfId="3664" priority="21">
      <formula>J25&gt;0</formula>
    </cfRule>
    <cfRule type="expression" dxfId="3663" priority="22">
      <formula>J25&lt;0</formula>
    </cfRule>
  </conditionalFormatting>
  <conditionalFormatting sqref="L25:L38">
    <cfRule type="expression" dxfId="3662" priority="17">
      <formula>L25&gt;0</formula>
    </cfRule>
    <cfRule type="expression" dxfId="3661" priority="18">
      <formula>L25&lt;0</formula>
    </cfRule>
  </conditionalFormatting>
  <conditionalFormatting sqref="F89:F110">
    <cfRule type="expression" dxfId="3660" priority="15">
      <formula>F89&gt;0</formula>
    </cfRule>
    <cfRule type="expression" dxfId="3659" priority="16">
      <formula>F89&lt;0</formula>
    </cfRule>
  </conditionalFormatting>
  <conditionalFormatting sqref="H89:H110">
    <cfRule type="expression" dxfId="3658" priority="13">
      <formula>H89&gt;0</formula>
    </cfRule>
    <cfRule type="expression" dxfId="3657" priority="14">
      <formula>H89&lt;0</formula>
    </cfRule>
  </conditionalFormatting>
  <conditionalFormatting sqref="J89:J102">
    <cfRule type="expression" dxfId="3656" priority="11">
      <formula>J89&gt;0</formula>
    </cfRule>
    <cfRule type="expression" dxfId="3655" priority="12">
      <formula>J89&lt;0</formula>
    </cfRule>
  </conditionalFormatting>
  <conditionalFormatting sqref="K89:K102">
    <cfRule type="expression" dxfId="3654" priority="9">
      <formula>K89&gt;0</formula>
    </cfRule>
    <cfRule type="expression" dxfId="3653" priority="10">
      <formula>K89&lt;0</formula>
    </cfRule>
  </conditionalFormatting>
  <conditionalFormatting sqref="L89:L102">
    <cfRule type="expression" dxfId="3652" priority="7">
      <formula>L89&gt;0</formula>
    </cfRule>
    <cfRule type="expression" dxfId="3651" priority="8">
      <formula>L89&lt;0</formula>
    </cfRule>
  </conditionalFormatting>
  <conditionalFormatting sqref="F25:F30">
    <cfRule type="expression" dxfId="3650" priority="5">
      <formula>F25&gt;0</formula>
    </cfRule>
    <cfRule type="expression" dxfId="3649" priority="6">
      <formula>F25&lt;0</formula>
    </cfRule>
  </conditionalFormatting>
  <conditionalFormatting sqref="H25:H30">
    <cfRule type="expression" dxfId="3648" priority="3">
      <formula>H25&gt;0</formula>
    </cfRule>
    <cfRule type="expression" dxfId="3647" priority="4">
      <formula>H25&lt;0</formula>
    </cfRule>
  </conditionalFormatting>
  <conditionalFormatting sqref="J45">
    <cfRule type="expression" dxfId="3646" priority="1">
      <formula>J45&gt;0</formula>
    </cfRule>
    <cfRule type="expression" dxfId="3645"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44" priority="35">
      <formula>N19&gt;0</formula>
    </cfRule>
    <cfRule type="expression" dxfId="364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42" priority="21">
      <formula>F25&gt;0</formula>
    </cfRule>
    <cfRule type="expression" dxfId="3641" priority="22">
      <formula>F25&lt;0</formula>
    </cfRule>
  </conditionalFormatting>
  <conditionalFormatting sqref="H25:H47">
    <cfRule type="expression" dxfId="3640" priority="19">
      <formula>H25&gt;0</formula>
    </cfRule>
    <cfRule type="expression" dxfId="3639" priority="20">
      <formula>H25&lt;0</formula>
    </cfRule>
  </conditionalFormatting>
  <conditionalFormatting sqref="I25:I27">
    <cfRule type="expression" dxfId="3638" priority="15">
      <formula>I25&gt;0</formula>
    </cfRule>
    <cfRule type="expression" dxfId="3637" priority="16">
      <formula>I25&lt;0</formula>
    </cfRule>
  </conditionalFormatting>
  <conditionalFormatting sqref="Q7">
    <cfRule type="expression" dxfId="3636" priority="5">
      <formula>Q7&gt;0</formula>
    </cfRule>
    <cfRule type="expression" dxfId="3635" priority="6">
      <formula>Q7&lt;0</formula>
    </cfRule>
  </conditionalFormatting>
  <conditionalFormatting sqref="Q8">
    <cfRule type="expression" dxfId="3634" priority="3">
      <formula>Q8&gt;0</formula>
    </cfRule>
    <cfRule type="expression" dxfId="363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32" priority="9">
      <formula>F36&gt;0</formula>
    </cfRule>
    <cfRule type="expression" dxfId="3631" priority="10">
      <formula>F36&lt;0</formula>
    </cfRule>
  </conditionalFormatting>
  <conditionalFormatting sqref="F25:F35">
    <cfRule type="expression" dxfId="3630" priority="7">
      <formula>F25&gt;0</formula>
    </cfRule>
    <cfRule type="expression" dxfId="3629" priority="8">
      <formula>F25&lt;0</formula>
    </cfRule>
  </conditionalFormatting>
  <conditionalFormatting sqref="H25:H35">
    <cfRule type="expression" dxfId="3628" priority="5">
      <formula>H25&gt;0</formula>
    </cfRule>
    <cfRule type="expression" dxfId="3627" priority="6">
      <formula>H25&lt;0</formula>
    </cfRule>
  </conditionalFormatting>
  <conditionalFormatting sqref="Q7">
    <cfRule type="expression" dxfId="3626" priority="3">
      <formula>Q7&gt;0</formula>
    </cfRule>
    <cfRule type="expression" dxfId="3625" priority="4">
      <formula>Q7&lt;0</formula>
    </cfRule>
  </conditionalFormatting>
  <conditionalFormatting sqref="Q8">
    <cfRule type="expression" dxfId="3624" priority="1">
      <formula>Q8&gt;0</formula>
    </cfRule>
    <cfRule type="expression" dxfId="362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22" priority="37">
      <formula>F25&gt;0</formula>
    </cfRule>
    <cfRule type="expression" dxfId="3621" priority="38">
      <formula>F25&lt;0</formula>
    </cfRule>
  </conditionalFormatting>
  <conditionalFormatting sqref="Q7">
    <cfRule type="expression" dxfId="3620" priority="35">
      <formula>Q7&gt;0</formula>
    </cfRule>
    <cfRule type="expression" dxfId="3619" priority="36">
      <formula>Q7&lt;0</formula>
    </cfRule>
  </conditionalFormatting>
  <conditionalFormatting sqref="Q8">
    <cfRule type="expression" dxfId="3618" priority="33">
      <formula>Q8&gt;0</formula>
    </cfRule>
    <cfRule type="expression" dxfId="3617" priority="34">
      <formula>Q8&lt;0</formula>
    </cfRule>
  </conditionalFormatting>
  <conditionalFormatting sqref="F44:F46">
    <cfRule type="expression" dxfId="3616" priority="31">
      <formula>F44&gt;0</formula>
    </cfRule>
    <cfRule type="expression" dxfId="3615" priority="32">
      <formula>F44&lt;0</formula>
    </cfRule>
  </conditionalFormatting>
  <conditionalFormatting sqref="H44:H46">
    <cfRule type="expression" dxfId="3614" priority="29">
      <formula>H44&gt;0</formula>
    </cfRule>
    <cfRule type="expression" dxfId="3613" priority="30">
      <formula>H44&lt;0</formula>
    </cfRule>
  </conditionalFormatting>
  <conditionalFormatting sqref="F89:F110">
    <cfRule type="expression" dxfId="3612" priority="27">
      <formula>F89&gt;0</formula>
    </cfRule>
    <cfRule type="expression" dxfId="3611" priority="28">
      <formula>F89&lt;0</formula>
    </cfRule>
  </conditionalFormatting>
  <conditionalFormatting sqref="H89:H110">
    <cfRule type="expression" dxfId="3610" priority="25">
      <formula>H89&gt;0</formula>
    </cfRule>
    <cfRule type="expression" dxfId="3609" priority="26">
      <formula>H89&lt;0</formula>
    </cfRule>
  </conditionalFormatting>
  <conditionalFormatting sqref="Q10">
    <cfRule type="expression" dxfId="3608" priority="23">
      <formula>Q10&gt;0</formula>
    </cfRule>
    <cfRule type="expression" dxfId="3607" priority="24">
      <formula>Q10&lt;0</formula>
    </cfRule>
  </conditionalFormatting>
  <conditionalFormatting sqref="J25:J38">
    <cfRule type="expression" dxfId="3606" priority="21">
      <formula>J25&gt;0</formula>
    </cfRule>
    <cfRule type="expression" dxfId="3605" priority="22">
      <formula>J25&lt;0</formula>
    </cfRule>
  </conditionalFormatting>
  <conditionalFormatting sqref="K25:K38">
    <cfRule type="expression" dxfId="3604" priority="19">
      <formula>K25&gt;0</formula>
    </cfRule>
    <cfRule type="expression" dxfId="3603" priority="20">
      <formula>K25&lt;0</formula>
    </cfRule>
  </conditionalFormatting>
  <conditionalFormatting sqref="L25:L38">
    <cfRule type="expression" dxfId="3602" priority="17">
      <formula>L25&gt;0</formula>
    </cfRule>
    <cfRule type="expression" dxfId="3601" priority="18">
      <formula>L25&lt;0</formula>
    </cfRule>
  </conditionalFormatting>
  <conditionalFormatting sqref="J40">
    <cfRule type="expression" dxfId="3600" priority="15">
      <formula>J40&gt;0</formula>
    </cfRule>
    <cfRule type="expression" dxfId="3599" priority="16">
      <formula>J40&lt;0</formula>
    </cfRule>
  </conditionalFormatting>
  <conditionalFormatting sqref="L39">
    <cfRule type="expression" dxfId="3598" priority="11">
      <formula>L39&gt;0</formula>
    </cfRule>
    <cfRule type="expression" dxfId="3597" priority="12">
      <formula>L39&lt;0</formula>
    </cfRule>
  </conditionalFormatting>
  <conditionalFormatting sqref="F39">
    <cfRule type="expression" dxfId="3596" priority="9">
      <formula>F39&gt;0</formula>
    </cfRule>
    <cfRule type="expression" dxfId="3595" priority="10">
      <formula>F39&lt;0</formula>
    </cfRule>
  </conditionalFormatting>
  <conditionalFormatting sqref="H39">
    <cfRule type="expression" dxfId="3594" priority="7">
      <formula>H39&gt;0</formula>
    </cfRule>
    <cfRule type="expression" dxfId="3593" priority="8">
      <formula>H39&lt;0</formula>
    </cfRule>
  </conditionalFormatting>
  <conditionalFormatting sqref="J41">
    <cfRule type="expression" dxfId="3592" priority="5">
      <formula>J41&gt;0</formula>
    </cfRule>
    <cfRule type="expression" dxfId="3591" priority="6">
      <formula>J41&lt;0</formula>
    </cfRule>
  </conditionalFormatting>
  <conditionalFormatting sqref="J43">
    <cfRule type="expression" dxfId="3590" priority="3">
      <formula>J43&gt;0</formula>
    </cfRule>
    <cfRule type="expression" dxfId="3589" priority="4">
      <formula>J43&lt;0</formula>
    </cfRule>
  </conditionalFormatting>
  <conditionalFormatting sqref="J44">
    <cfRule type="expression" dxfId="3588" priority="1">
      <formula>J44&gt;0</formula>
    </cfRule>
    <cfRule type="expression" dxfId="358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86" priority="31">
      <formula>F29&gt;0</formula>
    </cfRule>
    <cfRule type="expression" dxfId="3585" priority="32">
      <formula>F29&lt;0</formula>
    </cfRule>
  </conditionalFormatting>
  <conditionalFormatting sqref="F29 F31:F35">
    <cfRule type="expression" dxfId="3584" priority="33">
      <formula>F29&gt;0</formula>
    </cfRule>
    <cfRule type="expression" dxfId="3583" priority="34">
      <formula>F29&lt;0</formula>
    </cfRule>
  </conditionalFormatting>
  <conditionalFormatting sqref="H29 H31:H35">
    <cfRule type="expression" dxfId="3582" priority="29">
      <formula>H29&gt;0</formula>
    </cfRule>
    <cfRule type="expression" dxfId="3581" priority="30">
      <formula>H29&lt;0</formula>
    </cfRule>
  </conditionalFormatting>
  <conditionalFormatting sqref="F21:F28">
    <cfRule type="expression" dxfId="3580" priority="27">
      <formula>F21&gt;0</formula>
    </cfRule>
    <cfRule type="expression" dxfId="3579" priority="28">
      <formula>F21&lt;0</formula>
    </cfRule>
  </conditionalFormatting>
  <conditionalFormatting sqref="H21:H28">
    <cfRule type="expression" dxfId="3578" priority="25">
      <formula>H21&gt;0</formula>
    </cfRule>
    <cfRule type="expression" dxfId="3577" priority="26">
      <formula>H21&lt;0</formula>
    </cfRule>
  </conditionalFormatting>
  <conditionalFormatting sqref="Q8">
    <cfRule type="expression" dxfId="3576" priority="21">
      <formula>Q8&gt;0</formula>
    </cfRule>
    <cfRule type="expression" dxfId="3575" priority="22">
      <formula>Q8&lt;0</formula>
    </cfRule>
  </conditionalFormatting>
  <conditionalFormatting sqref="Q7">
    <cfRule type="expression" dxfId="3574" priority="23">
      <formula>Q7&gt;0</formula>
    </cfRule>
    <cfRule type="expression" dxfId="3573" priority="24">
      <formula>Q7&lt;0</formula>
    </cfRule>
  </conditionalFormatting>
  <conditionalFormatting sqref="F30">
    <cfRule type="expression" dxfId="3572" priority="19">
      <formula>F30&gt;0</formula>
    </cfRule>
    <cfRule type="expression" dxfId="3571" priority="20">
      <formula>F30&lt;0</formula>
    </cfRule>
  </conditionalFormatting>
  <conditionalFormatting sqref="H30">
    <cfRule type="expression" dxfId="3570" priority="17">
      <formula>H30&gt;0</formula>
    </cfRule>
    <cfRule type="expression" dxfId="3569" priority="18">
      <formula>H30&lt;0</formula>
    </cfRule>
  </conditionalFormatting>
  <conditionalFormatting sqref="F68 F70:F74">
    <cfRule type="expression" dxfId="3568" priority="13">
      <formula>F68&gt;0</formula>
    </cfRule>
    <cfRule type="expression" dxfId="3567" priority="14">
      <formula>F68&lt;0</formula>
    </cfRule>
  </conditionalFormatting>
  <conditionalFormatting sqref="F68 F70:F74">
    <cfRule type="expression" dxfId="3566" priority="15">
      <formula>F68&gt;0</formula>
    </cfRule>
    <cfRule type="expression" dxfId="3565" priority="16">
      <formula>F68&lt;0</formula>
    </cfRule>
  </conditionalFormatting>
  <conditionalFormatting sqref="H68 H70:H74">
    <cfRule type="expression" dxfId="3564" priority="11">
      <formula>H68&gt;0</formula>
    </cfRule>
    <cfRule type="expression" dxfId="3563" priority="12">
      <formula>H68&lt;0</formula>
    </cfRule>
  </conditionalFormatting>
  <conditionalFormatting sqref="F60:F67">
    <cfRule type="expression" dxfId="3562" priority="9">
      <formula>F60&gt;0</formula>
    </cfRule>
    <cfRule type="expression" dxfId="3561" priority="10">
      <formula>F60&lt;0</formula>
    </cfRule>
  </conditionalFormatting>
  <conditionalFormatting sqref="H60:H67">
    <cfRule type="expression" dxfId="3560" priority="7">
      <formula>H60&gt;0</formula>
    </cfRule>
    <cfRule type="expression" dxfId="3559" priority="8">
      <formula>H60&lt;0</formula>
    </cfRule>
  </conditionalFormatting>
  <conditionalFormatting sqref="F69">
    <cfRule type="expression" dxfId="3558" priority="5">
      <formula>F69&gt;0</formula>
    </cfRule>
    <cfRule type="expression" dxfId="3557" priority="6">
      <formula>F69&lt;0</formula>
    </cfRule>
  </conditionalFormatting>
  <conditionalFormatting sqref="H69">
    <cfRule type="expression" dxfId="3556" priority="3">
      <formula>H69&gt;0</formula>
    </cfRule>
    <cfRule type="expression" dxfId="3555" priority="4">
      <formula>H69&lt;0</formula>
    </cfRule>
  </conditionalFormatting>
  <conditionalFormatting sqref="Q10">
    <cfRule type="expression" dxfId="3554" priority="1">
      <formula>Q10&gt;0</formula>
    </cfRule>
    <cfRule type="expression" dxfId="355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52" priority="11">
      <formula>F33&gt;0</formula>
    </cfRule>
    <cfRule type="expression" dxfId="3551" priority="12">
      <formula>F33&lt;0</formula>
    </cfRule>
  </conditionalFormatting>
  <conditionalFormatting sqref="Q7">
    <cfRule type="expression" dxfId="3550" priority="9">
      <formula>Q7&gt;0</formula>
    </cfRule>
    <cfRule type="expression" dxfId="3549" priority="10">
      <formula>Q7&lt;0</formula>
    </cfRule>
  </conditionalFormatting>
  <conditionalFormatting sqref="Q8">
    <cfRule type="expression" dxfId="3548" priority="7">
      <formula>Q8&gt;0</formula>
    </cfRule>
    <cfRule type="expression" dxfId="3547" priority="8">
      <formula>Q8&lt;0</formula>
    </cfRule>
  </conditionalFormatting>
  <conditionalFormatting sqref="F25:F32">
    <cfRule type="expression" dxfId="3546" priority="5">
      <formula>F25&gt;0</formula>
    </cfRule>
    <cfRule type="expression" dxfId="3545" priority="6">
      <formula>F25&lt;0</formula>
    </cfRule>
  </conditionalFormatting>
  <conditionalFormatting sqref="H25:H32">
    <cfRule type="expression" dxfId="3544" priority="3">
      <formula>H25&gt;0</formula>
    </cfRule>
    <cfRule type="expression" dxfId="3543" priority="4">
      <formula>H25&lt;0</formula>
    </cfRule>
  </conditionalFormatting>
  <conditionalFormatting sqref="Q10">
    <cfRule type="expression" dxfId="3542" priority="1">
      <formula>Q10&gt;0</formula>
    </cfRule>
    <cfRule type="expression" dxfId="354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40" priority="75">
      <formula>F32&gt;0</formula>
    </cfRule>
    <cfRule type="expression" dxfId="3539" priority="76">
      <formula>F32&lt;0</formula>
    </cfRule>
  </conditionalFormatting>
  <conditionalFormatting sqref="Q7">
    <cfRule type="expression" dxfId="3538" priority="73">
      <formula>Q7&gt;0</formula>
    </cfRule>
    <cfRule type="expression" dxfId="3537" priority="74">
      <formula>Q7&lt;0</formula>
    </cfRule>
  </conditionalFormatting>
  <conditionalFormatting sqref="Q8">
    <cfRule type="expression" dxfId="3536" priority="71">
      <formula>Q8&gt;0</formula>
    </cfRule>
    <cfRule type="expression" dxfId="353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34" priority="63">
      <formula>M58&gt;0</formula>
    </cfRule>
    <cfRule type="expression" dxfId="3533" priority="64">
      <formula>M58&lt;0</formula>
    </cfRule>
  </conditionalFormatting>
  <conditionalFormatting sqref="Q10">
    <cfRule type="expression" dxfId="3532" priority="61">
      <formula>Q10&gt;0</formula>
    </cfRule>
    <cfRule type="expression" dxfId="3531" priority="62">
      <formula>Q10&lt;0</formula>
    </cfRule>
  </conditionalFormatting>
  <conditionalFormatting sqref="F29:F31">
    <cfRule type="expression" dxfId="3530" priority="59">
      <formula>F29&gt;0</formula>
    </cfRule>
    <cfRule type="expression" dxfId="3529" priority="60">
      <formula>F29&lt;0</formula>
    </cfRule>
  </conditionalFormatting>
  <conditionalFormatting sqref="H29:H31">
    <cfRule type="expression" dxfId="3528" priority="57">
      <formula>H29&gt;0</formula>
    </cfRule>
    <cfRule type="expression" dxfId="3527" priority="58">
      <formula>H29&lt;0</formula>
    </cfRule>
  </conditionalFormatting>
  <conditionalFormatting sqref="F83:F94">
    <cfRule type="expression" dxfId="3526" priority="55">
      <formula>F83&gt;0</formula>
    </cfRule>
    <cfRule type="expression" dxfId="3525" priority="56">
      <formula>F83&lt;0</formula>
    </cfRule>
  </conditionalFormatting>
  <conditionalFormatting sqref="H83:H94">
    <cfRule type="expression" dxfId="3524" priority="53">
      <formula>H83&gt;0</formula>
    </cfRule>
    <cfRule type="expression" dxfId="3523" priority="54">
      <formula>H83&lt;0</formula>
    </cfRule>
  </conditionalFormatting>
  <conditionalFormatting sqref="J41">
    <cfRule type="expression" dxfId="3522" priority="51">
      <formula>J41&gt;0</formula>
    </cfRule>
    <cfRule type="expression" dxfId="3521" priority="52">
      <formula>J41&lt;0</formula>
    </cfRule>
  </conditionalFormatting>
  <conditionalFormatting sqref="J39:J47">
    <cfRule type="expression" dxfId="3520" priority="49">
      <formula>J39&gt;0</formula>
    </cfRule>
    <cfRule type="expression" dxfId="3519" priority="50">
      <formula>J39&lt;0</formula>
    </cfRule>
  </conditionalFormatting>
  <conditionalFormatting sqref="F48:F51 H48:H51">
    <cfRule type="expression" dxfId="3518" priority="47">
      <formula>F48&gt;0</formula>
    </cfRule>
    <cfRule type="expression" dxfId="3517" priority="48">
      <formula>F48&lt;0</formula>
    </cfRule>
  </conditionalFormatting>
  <conditionalFormatting sqref="J48:J57">
    <cfRule type="expression" dxfId="3516" priority="45">
      <formula>J48&gt;0</formula>
    </cfRule>
    <cfRule type="expression" dxfId="3515" priority="46">
      <formula>J48&lt;0</formula>
    </cfRule>
  </conditionalFormatting>
  <conditionalFormatting sqref="K45:K52">
    <cfRule type="expression" dxfId="3514" priority="43">
      <formula>K45&gt;0</formula>
    </cfRule>
    <cfRule type="expression" dxfId="3513" priority="44">
      <formula>K45&lt;0</formula>
    </cfRule>
  </conditionalFormatting>
  <conditionalFormatting sqref="K45:K52">
    <cfRule type="expression" dxfId="3512" priority="41">
      <formula>K45&gt;0</formula>
    </cfRule>
    <cfRule type="expression" dxfId="3511" priority="42">
      <formula>K45&lt;0</formula>
    </cfRule>
  </conditionalFormatting>
  <conditionalFormatting sqref="F102:F118 H102:H118 H120:H128 F120:F128">
    <cfRule type="expression" dxfId="3510" priority="37">
      <formula>F102&gt;0</formula>
    </cfRule>
    <cfRule type="expression" dxfId="3509" priority="38">
      <formula>F102&lt;0</formula>
    </cfRule>
  </conditionalFormatting>
  <conditionalFormatting sqref="F96:F101">
    <cfRule type="expression" dxfId="3508" priority="35">
      <formula>F96&gt;0</formula>
    </cfRule>
    <cfRule type="expression" dxfId="3507" priority="36">
      <formula>F96&lt;0</formula>
    </cfRule>
  </conditionalFormatting>
  <conditionalFormatting sqref="H96:H101">
    <cfRule type="expression" dxfId="3506" priority="33">
      <formula>H96&gt;0</formula>
    </cfRule>
    <cfRule type="expression" dxfId="3505" priority="34">
      <formula>H96&lt;0</formula>
    </cfRule>
  </conditionalFormatting>
  <conditionalFormatting sqref="J112">
    <cfRule type="expression" dxfId="3504" priority="31">
      <formula>J112&gt;0</formula>
    </cfRule>
    <cfRule type="expression" dxfId="3503" priority="32">
      <formula>J112&lt;0</formula>
    </cfRule>
  </conditionalFormatting>
  <conditionalFormatting sqref="J110:J118 J120">
    <cfRule type="expression" dxfId="3502" priority="29">
      <formula>J110&gt;0</formula>
    </cfRule>
    <cfRule type="expression" dxfId="3501" priority="30">
      <formula>J110&lt;0</formula>
    </cfRule>
  </conditionalFormatting>
  <conditionalFormatting sqref="F119 H119">
    <cfRule type="expression" dxfId="3500" priority="27">
      <formula>F119&gt;0</formula>
    </cfRule>
    <cfRule type="expression" dxfId="3499" priority="28">
      <formula>F119&lt;0</formula>
    </cfRule>
  </conditionalFormatting>
  <conditionalFormatting sqref="J119">
    <cfRule type="expression" dxfId="3498" priority="25">
      <formula>J119&gt;0</formula>
    </cfRule>
    <cfRule type="expression" dxfId="3497" priority="26">
      <formula>J119&lt;0</formula>
    </cfRule>
  </conditionalFormatting>
  <conditionalFormatting sqref="K112:K123">
    <cfRule type="expression" dxfId="3496" priority="23">
      <formula>K112&gt;0</formula>
    </cfRule>
    <cfRule type="expression" dxfId="3495" priority="24">
      <formula>K112&lt;0</formula>
    </cfRule>
  </conditionalFormatting>
  <conditionalFormatting sqref="K110:K123">
    <cfRule type="expression" dxfId="3494" priority="21">
      <formula>K110&gt;0</formula>
    </cfRule>
    <cfRule type="expression" dxfId="3493" priority="22">
      <formula>K110&lt;0</formula>
    </cfRule>
  </conditionalFormatting>
  <conditionalFormatting sqref="J121">
    <cfRule type="expression" dxfId="3492" priority="19">
      <formula>J121&gt;0</formula>
    </cfRule>
    <cfRule type="expression" dxfId="3491" priority="20">
      <formula>J121&lt;0</formula>
    </cfRule>
  </conditionalFormatting>
  <conditionalFormatting sqref="F25:F28">
    <cfRule type="expression" dxfId="3490" priority="17">
      <formula>F25&gt;0</formula>
    </cfRule>
    <cfRule type="expression" dxfId="3489" priority="18">
      <formula>F25&lt;0</formula>
    </cfRule>
  </conditionalFormatting>
  <conditionalFormatting sqref="H25:H28">
    <cfRule type="expression" dxfId="3488" priority="15">
      <formula>H25&gt;0</formula>
    </cfRule>
    <cfRule type="expression" dxfId="3487" priority="16">
      <formula>H25&lt;0</formula>
    </cfRule>
  </conditionalFormatting>
  <conditionalFormatting sqref="J27:J29">
    <cfRule type="expression" dxfId="3486" priority="13">
      <formula>J27&gt;0</formula>
    </cfRule>
    <cfRule type="expression" dxfId="3485" priority="14">
      <formula>J27&lt;0</formula>
    </cfRule>
  </conditionalFormatting>
  <conditionalFormatting sqref="J30:J31">
    <cfRule type="expression" dxfId="3484" priority="11">
      <formula>J30&gt;0</formula>
    </cfRule>
    <cfRule type="expression" dxfId="3483" priority="12">
      <formula>J30&lt;0</formula>
    </cfRule>
  </conditionalFormatting>
  <conditionalFormatting sqref="J33">
    <cfRule type="expression" dxfId="3482" priority="9">
      <formula>J33&gt;0</formula>
    </cfRule>
    <cfRule type="expression" dxfId="3481" priority="10">
      <formula>J33&lt;0</formula>
    </cfRule>
  </conditionalFormatting>
  <conditionalFormatting sqref="J34">
    <cfRule type="expression" dxfId="3480" priority="7">
      <formula>J34&gt;0</formula>
    </cfRule>
    <cfRule type="expression" dxfId="3479" priority="8">
      <formula>J34&lt;0</formula>
    </cfRule>
  </conditionalFormatting>
  <conditionalFormatting sqref="J35:J43">
    <cfRule type="expression" dxfId="3478" priority="5">
      <formula>J35&gt;0</formula>
    </cfRule>
    <cfRule type="expression" dxfId="347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76" priority="1">
      <formula>Q9&gt;0</formula>
    </cfRule>
    <cfRule type="expression" dxfId="347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74" priority="15">
      <formula>F39&gt;0</formula>
    </cfRule>
    <cfRule type="expression" dxfId="3473" priority="16">
      <formula>F39&lt;0</formula>
    </cfRule>
  </conditionalFormatting>
  <conditionalFormatting sqref="Q7">
    <cfRule type="expression" dxfId="3472" priority="13">
      <formula>Q7&gt;0</formula>
    </cfRule>
    <cfRule type="expression" dxfId="3471" priority="14">
      <formula>Q7&lt;0</formula>
    </cfRule>
  </conditionalFormatting>
  <conditionalFormatting sqref="Q8">
    <cfRule type="expression" dxfId="3470" priority="11">
      <formula>Q8&gt;0</formula>
    </cfRule>
    <cfRule type="expression" dxfId="3469" priority="12">
      <formula>Q8&lt;0</formula>
    </cfRule>
  </conditionalFormatting>
  <conditionalFormatting sqref="F25:F38">
    <cfRule type="expression" dxfId="3468" priority="9">
      <formula>F25&gt;0</formula>
    </cfRule>
    <cfRule type="expression" dxfId="3467" priority="10">
      <formula>F25&lt;0</formula>
    </cfRule>
  </conditionalFormatting>
  <conditionalFormatting sqref="H25:H38">
    <cfRule type="expression" dxfId="3466" priority="7">
      <formula>H25&gt;0</formula>
    </cfRule>
    <cfRule type="expression" dxfId="3465" priority="8">
      <formula>H25&lt;0</formula>
    </cfRule>
  </conditionalFormatting>
  <conditionalFormatting sqref="M55">
    <cfRule type="expression" dxfId="3464" priority="3">
      <formula>M55&gt;0</formula>
    </cfRule>
    <cfRule type="expression" dxfId="3463" priority="4">
      <formula>M55&lt;0</formula>
    </cfRule>
  </conditionalFormatting>
  <conditionalFormatting sqref="Q10">
    <cfRule type="expression" dxfId="3462" priority="1">
      <formula>Q10&gt;0</formula>
    </cfRule>
    <cfRule type="expression" dxfId="346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60" priority="27">
      <formula>F27&gt;0</formula>
    </cfRule>
    <cfRule type="expression" dxfId="3459" priority="28">
      <formula>F27&lt;0</formula>
    </cfRule>
  </conditionalFormatting>
  <conditionalFormatting sqref="Q8">
    <cfRule type="expression" dxfId="3458" priority="15">
      <formula>Q8&gt;0</formula>
    </cfRule>
    <cfRule type="expression" dxfId="3457" priority="16">
      <formula>Q8&lt;0</formula>
    </cfRule>
  </conditionalFormatting>
  <conditionalFormatting sqref="Q7">
    <cfRule type="expression" dxfId="3456" priority="17">
      <formula>Q7&gt;0</formula>
    </cfRule>
    <cfRule type="expression" dxfId="3455" priority="18">
      <formula>Q7&lt;0</formula>
    </cfRule>
  </conditionalFormatting>
  <conditionalFormatting sqref="F37:F38">
    <cfRule type="expression" dxfId="3454" priority="13">
      <formula>F37&gt;0</formula>
    </cfRule>
    <cfRule type="expression" dxfId="3453" priority="14">
      <formula>F37&lt;0</formula>
    </cfRule>
  </conditionalFormatting>
  <conditionalFormatting sqref="H37:H38">
    <cfRule type="expression" dxfId="3452" priority="11">
      <formula>H37&gt;0</formula>
    </cfRule>
    <cfRule type="expression" dxfId="3451" priority="12">
      <formula>H37&lt;0</formula>
    </cfRule>
  </conditionalFormatting>
  <conditionalFormatting sqref="F23:F26 H23:H26">
    <cfRule type="expression" dxfId="3450" priority="9">
      <formula>F23&gt;0</formula>
    </cfRule>
    <cfRule type="expression" dxfId="3449" priority="10">
      <formula>F23&lt;0</formula>
    </cfRule>
  </conditionalFormatting>
  <conditionalFormatting sqref="Q10">
    <cfRule type="expression" dxfId="3448" priority="3">
      <formula>Q10&gt;0</formula>
    </cfRule>
    <cfRule type="expression" dxfId="3447" priority="4">
      <formula>Q10&lt;0</formula>
    </cfRule>
  </conditionalFormatting>
  <conditionalFormatting sqref="F22 H22">
    <cfRule type="expression" dxfId="3446" priority="1">
      <formula>F22&gt;0</formula>
    </cfRule>
    <cfRule type="expression" dxfId="3445" priority="2">
      <formula>F22&lt;0</formula>
    </cfRule>
  </conditionalFormatting>
  <conditionalFormatting sqref="M41">
    <cfRule type="expression" dxfId="3444" priority="5">
      <formula>M41&gt;0</formula>
    </cfRule>
    <cfRule type="expression" dxfId="344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42" priority="29">
      <formula>F25&gt;0</formula>
    </cfRule>
    <cfRule type="expression" dxfId="3441" priority="30">
      <formula>F25&lt;0</formula>
    </cfRule>
  </conditionalFormatting>
  <conditionalFormatting sqref="Q7">
    <cfRule type="expression" dxfId="3440" priority="27">
      <formula>Q7&gt;0</formula>
    </cfRule>
    <cfRule type="expression" dxfId="3439" priority="28">
      <formula>Q7&lt;0</formula>
    </cfRule>
  </conditionalFormatting>
  <conditionalFormatting sqref="Q8">
    <cfRule type="expression" dxfId="3438" priority="25">
      <formula>Q8&gt;0</formula>
    </cfRule>
    <cfRule type="expression" dxfId="3437" priority="26">
      <formula>Q8&lt;0</formula>
    </cfRule>
  </conditionalFormatting>
  <conditionalFormatting sqref="Q10">
    <cfRule type="expression" dxfId="3436" priority="13">
      <formula>Q10&gt;0</formula>
    </cfRule>
    <cfRule type="expression" dxfId="3435" priority="14">
      <formula>Q10&lt;0</formula>
    </cfRule>
  </conditionalFormatting>
  <conditionalFormatting sqref="M46">
    <cfRule type="expression" dxfId="3434" priority="11">
      <formula>M46&gt;0</formula>
    </cfRule>
    <cfRule type="expression" dxfId="3433" priority="12">
      <formula>M46&lt;0</formula>
    </cfRule>
  </conditionalFormatting>
  <conditionalFormatting sqref="F80:F88 H80:H88">
    <cfRule type="expression" dxfId="3432" priority="9">
      <formula>F80&gt;0</formula>
    </cfRule>
    <cfRule type="expression" dxfId="3431" priority="10">
      <formula>F80&lt;0</formula>
    </cfRule>
  </conditionalFormatting>
  <conditionalFormatting sqref="F75:F79">
    <cfRule type="expression" dxfId="3430" priority="7">
      <formula>F75&gt;0</formula>
    </cfRule>
    <cfRule type="expression" dxfId="3429" priority="8">
      <formula>F75&lt;0</formula>
    </cfRule>
  </conditionalFormatting>
  <conditionalFormatting sqref="H75:H79">
    <cfRule type="expression" dxfId="3428" priority="5">
      <formula>H75&gt;0</formula>
    </cfRule>
    <cfRule type="expression" dxfId="3427" priority="6">
      <formula>H75&lt;0</formula>
    </cfRule>
  </conditionalFormatting>
  <conditionalFormatting sqref="F71:F74">
    <cfRule type="expression" dxfId="3426" priority="3">
      <formula>F71&gt;0</formula>
    </cfRule>
    <cfRule type="expression" dxfId="3425" priority="4">
      <formula>F71&lt;0</formula>
    </cfRule>
  </conditionalFormatting>
  <conditionalFormatting sqref="H71:H74">
    <cfRule type="expression" dxfId="3424" priority="1">
      <formula>H71&gt;0</formula>
    </cfRule>
    <cfRule type="expression" dxfId="342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2" priority="35">
      <formula>F47&gt;0</formula>
    </cfRule>
    <cfRule type="expression" dxfId="3421" priority="36">
      <formula>F47&lt;0</formula>
    </cfRule>
  </conditionalFormatting>
  <conditionalFormatting sqref="Q7">
    <cfRule type="expression" dxfId="3420" priority="33">
      <formula>Q7&gt;0</formula>
    </cfRule>
    <cfRule type="expression" dxfId="3419" priority="34">
      <formula>Q7&lt;0</formula>
    </cfRule>
  </conditionalFormatting>
  <conditionalFormatting sqref="Q8">
    <cfRule type="expression" dxfId="3418" priority="31">
      <formula>Q8&gt;0</formula>
    </cfRule>
    <cfRule type="expression" dxfId="3417" priority="32">
      <formula>Q8&lt;0</formula>
    </cfRule>
  </conditionalFormatting>
  <conditionalFormatting sqref="F30:F46">
    <cfRule type="expression" dxfId="3416" priority="29">
      <formula>F30&gt;0</formula>
    </cfRule>
    <cfRule type="expression" dxfId="3415" priority="30">
      <formula>F30&lt;0</formula>
    </cfRule>
  </conditionalFormatting>
  <conditionalFormatting sqref="H30:H46">
    <cfRule type="expression" dxfId="3414" priority="27">
      <formula>H30&gt;0</formula>
    </cfRule>
    <cfRule type="expression" dxfId="3413" priority="28">
      <formula>H30&lt;0</formula>
    </cfRule>
  </conditionalFormatting>
  <conditionalFormatting sqref="Q10">
    <cfRule type="expression" dxfId="3412" priority="25">
      <formula>Q10&gt;0</formula>
    </cfRule>
    <cfRule type="expression" dxfId="3411" priority="26">
      <formula>Q10&lt;0</formula>
    </cfRule>
  </conditionalFormatting>
  <conditionalFormatting sqref="J25:J38">
    <cfRule type="expression" dxfId="3410" priority="23">
      <formula>J25&gt;0</formula>
    </cfRule>
    <cfRule type="expression" dxfId="3409" priority="24">
      <formula>J25&lt;0</formula>
    </cfRule>
  </conditionalFormatting>
  <conditionalFormatting sqref="K25:K38">
    <cfRule type="expression" dxfId="3408" priority="21">
      <formula>K25&gt;0</formula>
    </cfRule>
    <cfRule type="expression" dxfId="3407" priority="22">
      <formula>K25&lt;0</formula>
    </cfRule>
  </conditionalFormatting>
  <conditionalFormatting sqref="L25 L38">
    <cfRule type="expression" dxfId="3406" priority="19">
      <formula>L25&gt;0</formula>
    </cfRule>
    <cfRule type="expression" dxfId="3405" priority="20">
      <formula>L25&lt;0</formula>
    </cfRule>
  </conditionalFormatting>
  <conditionalFormatting sqref="F89:F110">
    <cfRule type="expression" dxfId="3404" priority="17">
      <formula>F89&gt;0</formula>
    </cfRule>
    <cfRule type="expression" dxfId="3403" priority="18">
      <formula>F89&lt;0</formula>
    </cfRule>
  </conditionalFormatting>
  <conditionalFormatting sqref="H89:H110">
    <cfRule type="expression" dxfId="3402" priority="15">
      <formula>H89&gt;0</formula>
    </cfRule>
    <cfRule type="expression" dxfId="3401" priority="16">
      <formula>H89&lt;0</formula>
    </cfRule>
  </conditionalFormatting>
  <conditionalFormatting sqref="J89:J102">
    <cfRule type="expression" dxfId="3400" priority="13">
      <formula>J89&gt;0</formula>
    </cfRule>
    <cfRule type="expression" dxfId="3399" priority="14">
      <formula>J89&lt;0</formula>
    </cfRule>
  </conditionalFormatting>
  <conditionalFormatting sqref="K89:K102">
    <cfRule type="expression" dxfId="3398" priority="11">
      <formula>K89&gt;0</formula>
    </cfRule>
    <cfRule type="expression" dxfId="3397" priority="12">
      <formula>K89&lt;0</formula>
    </cfRule>
  </conditionalFormatting>
  <conditionalFormatting sqref="L89:L102">
    <cfRule type="expression" dxfId="3396" priority="9">
      <formula>L89&gt;0</formula>
    </cfRule>
    <cfRule type="expression" dxfId="3395" priority="10">
      <formula>L89&lt;0</formula>
    </cfRule>
  </conditionalFormatting>
  <conditionalFormatting sqref="F25:F29">
    <cfRule type="expression" dxfId="3394" priority="7">
      <formula>F25&gt;0</formula>
    </cfRule>
    <cfRule type="expression" dxfId="3393" priority="8">
      <formula>F25&lt;0</formula>
    </cfRule>
  </conditionalFormatting>
  <conditionalFormatting sqref="H25:H29">
    <cfRule type="expression" dxfId="3392" priority="5">
      <formula>H25&gt;0</formula>
    </cfRule>
    <cfRule type="expression" dxfId="3391"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30.99</v>
      </c>
      <c r="R4" s="425">
        <v>-4.3999999999999997E-2</v>
      </c>
      <c r="T4" s="1"/>
    </row>
    <row r="5" spans="1:21" x14ac:dyDescent="0.25">
      <c r="B5" s="72"/>
      <c r="C5" s="4"/>
      <c r="D5" s="3"/>
      <c r="E5" s="3"/>
      <c r="F5" s="3"/>
      <c r="G5" s="72"/>
      <c r="H5" s="161"/>
      <c r="I5" s="3"/>
      <c r="J5" s="3"/>
      <c r="K5" s="3"/>
      <c r="L5" s="72">
        <v>43563</v>
      </c>
      <c r="M5" s="7">
        <v>37.840000000000003</v>
      </c>
      <c r="N5" t="s">
        <v>1387</v>
      </c>
      <c r="O5" s="11" t="s">
        <v>67</v>
      </c>
      <c r="Q5" s="3">
        <f>Q4*Q2</f>
        <v>6198</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-1609.58</v>
      </c>
      <c r="R7">
        <v>200</v>
      </c>
    </row>
    <row r="8" spans="1:21" x14ac:dyDescent="0.25">
      <c r="B8" s="72"/>
      <c r="C8" s="4"/>
      <c r="D8" s="3"/>
      <c r="E8" s="3"/>
      <c r="F8" s="3"/>
      <c r="G8" s="72"/>
      <c r="H8" s="161"/>
      <c r="I8" s="3"/>
      <c r="J8" s="3"/>
      <c r="K8" s="3"/>
      <c r="L8" s="4"/>
      <c r="M8" s="4"/>
      <c r="O8" s="11" t="s">
        <v>179</v>
      </c>
      <c r="P8" s="33"/>
      <c r="Q8" s="2">
        <f>K18+M18-F18+Q2*Q4</f>
        <v>-1609.58</v>
      </c>
      <c r="T8" s="1"/>
      <c r="U8" s="741"/>
    </row>
    <row r="9" spans="1:21" x14ac:dyDescent="0.25">
      <c r="B9" s="72"/>
      <c r="C9" s="4"/>
      <c r="D9" s="3"/>
      <c r="E9" s="3"/>
      <c r="F9" s="3"/>
      <c r="G9" s="4"/>
      <c r="H9" s="161"/>
      <c r="I9" s="3"/>
      <c r="J9" s="3"/>
      <c r="K9" s="3"/>
      <c r="L9" s="4"/>
      <c r="M9" s="4"/>
      <c r="O9" s="11" t="s">
        <v>204</v>
      </c>
      <c r="Q9" s="134">
        <f>IF(Q2=0, 0, Q8/Q6)</f>
        <v>-0.20615606884591639</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34.088999999999999</v>
      </c>
    </row>
    <row r="20" spans="1:20" x14ac:dyDescent="0.25">
      <c r="O20" s="81">
        <v>1.0900000000000001</v>
      </c>
      <c r="P20" s="81">
        <f t="shared" ref="P20:P39" si="0">O20*$Q$4</f>
        <v>33.7791</v>
      </c>
    </row>
    <row r="21" spans="1:20" x14ac:dyDescent="0.25">
      <c r="O21" s="81">
        <v>1.08</v>
      </c>
      <c r="P21" s="81">
        <f t="shared" si="0"/>
        <v>33.469200000000001</v>
      </c>
      <c r="T21" s="1"/>
    </row>
    <row r="22" spans="1:20" x14ac:dyDescent="0.25">
      <c r="O22" s="81">
        <v>1.07</v>
      </c>
      <c r="P22" s="81">
        <f t="shared" si="0"/>
        <v>33.159300000000002</v>
      </c>
    </row>
    <row r="23" spans="1:20" x14ac:dyDescent="0.25">
      <c r="O23" s="81">
        <v>1.06</v>
      </c>
      <c r="P23" s="81">
        <f t="shared" si="0"/>
        <v>32.849400000000003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32.539499999999997</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32.229599999999998</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31.919699999999999</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31.6098</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31.299899999999997</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30.99</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30.680099999999999</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30.370199999999997</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30.060299999999998</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29.750399999999999</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29.440499999999997</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29.130599999999998</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28.820699999999999</v>
      </c>
    </row>
    <row r="37" spans="1:17" x14ac:dyDescent="0.25">
      <c r="B37" s="164"/>
      <c r="C37" s="10"/>
      <c r="D37" s="39"/>
      <c r="E37" s="39"/>
      <c r="F37" s="39"/>
      <c r="G37" s="39"/>
      <c r="H37" s="179"/>
      <c r="I37" s="39"/>
      <c r="J37" s="39"/>
      <c r="K37" s="39"/>
      <c r="L37" s="39"/>
      <c r="O37" s="81">
        <v>0.92</v>
      </c>
      <c r="P37" s="81">
        <f t="shared" si="0"/>
        <v>28.5108</v>
      </c>
    </row>
    <row r="38" spans="1:17" x14ac:dyDescent="0.25">
      <c r="B38" s="164"/>
      <c r="C38" s="10"/>
      <c r="D38" s="39"/>
      <c r="E38" s="39"/>
      <c r="F38" s="39"/>
      <c r="G38" s="39"/>
      <c r="H38" s="179"/>
      <c r="I38" s="39"/>
      <c r="J38" s="39"/>
      <c r="K38" s="39"/>
      <c r="L38" s="39"/>
      <c r="O38" s="81">
        <v>0.91</v>
      </c>
      <c r="P38" s="81">
        <f t="shared" si="0"/>
        <v>28.200900000000001</v>
      </c>
    </row>
    <row r="39" spans="1:17" x14ac:dyDescent="0.25">
      <c r="B39" s="164"/>
      <c r="C39" s="10"/>
      <c r="D39" s="39"/>
      <c r="E39" s="39"/>
      <c r="F39" s="39"/>
      <c r="G39" s="39"/>
      <c r="H39" s="179"/>
      <c r="I39" s="39"/>
      <c r="J39" s="39"/>
      <c r="K39" s="39"/>
      <c r="L39" s="39"/>
      <c r="O39" s="81">
        <v>0.9</v>
      </c>
      <c r="P39" s="81">
        <f t="shared" si="0"/>
        <v>27.890999999999998</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90" priority="35">
      <formula>Q7&gt;0</formula>
    </cfRule>
    <cfRule type="expression" dxfId="3389" priority="36">
      <formula>Q7&lt;0</formula>
    </cfRule>
  </conditionalFormatting>
  <conditionalFormatting sqref="Q8">
    <cfRule type="expression" dxfId="3388" priority="33">
      <formula>Q8&gt;0</formula>
    </cfRule>
    <cfRule type="expression" dxfId="3387" priority="34">
      <formula>Q8&lt;0</formula>
    </cfRule>
  </conditionalFormatting>
  <conditionalFormatting sqref="F34:F54 F58:F63">
    <cfRule type="expression" dxfId="3386" priority="31">
      <formula>F34&gt;0</formula>
    </cfRule>
    <cfRule type="expression" dxfId="3385" priority="32">
      <formula>F34&lt;0</formula>
    </cfRule>
  </conditionalFormatting>
  <conditionalFormatting sqref="H34:H54 H58:H63">
    <cfRule type="expression" dxfId="3384" priority="29">
      <formula>H34&gt;0</formula>
    </cfRule>
    <cfRule type="expression" dxfId="3383" priority="30">
      <formula>H34&lt;0</formula>
    </cfRule>
  </conditionalFormatting>
  <conditionalFormatting sqref="Q10">
    <cfRule type="expression" dxfId="3382" priority="27">
      <formula>Q10&gt;0</formula>
    </cfRule>
    <cfRule type="expression" dxfId="3381" priority="28">
      <formula>Q10&lt;0</formula>
    </cfRule>
  </conditionalFormatting>
  <conditionalFormatting sqref="J25:J38">
    <cfRule type="expression" dxfId="3380" priority="25">
      <formula>J25&gt;0</formula>
    </cfRule>
    <cfRule type="expression" dxfId="3379" priority="26">
      <formula>J25&lt;0</formula>
    </cfRule>
  </conditionalFormatting>
  <conditionalFormatting sqref="K25:K35 K37:K38">
    <cfRule type="expression" dxfId="3378" priority="23">
      <formula>K25&gt;0</formula>
    </cfRule>
    <cfRule type="expression" dxfId="3377" priority="24">
      <formula>K25&lt;0</formula>
    </cfRule>
  </conditionalFormatting>
  <conditionalFormatting sqref="F89:F110">
    <cfRule type="expression" dxfId="3376" priority="19">
      <formula>F89&gt;0</formula>
    </cfRule>
    <cfRule type="expression" dxfId="3375" priority="20">
      <formula>F89&lt;0</formula>
    </cfRule>
  </conditionalFormatting>
  <conditionalFormatting sqref="H89:H110">
    <cfRule type="expression" dxfId="3374" priority="17">
      <formula>H89&gt;0</formula>
    </cfRule>
    <cfRule type="expression" dxfId="3373" priority="18">
      <formula>H89&lt;0</formula>
    </cfRule>
  </conditionalFormatting>
  <conditionalFormatting sqref="J89:J102">
    <cfRule type="expression" dxfId="3372" priority="15">
      <formula>J89&gt;0</formula>
    </cfRule>
    <cfRule type="expression" dxfId="3371" priority="16">
      <formula>J89&lt;0</formula>
    </cfRule>
  </conditionalFormatting>
  <conditionalFormatting sqref="K89:K102">
    <cfRule type="expression" dxfId="3370" priority="13">
      <formula>K89&gt;0</formula>
    </cfRule>
    <cfRule type="expression" dxfId="3369" priority="14">
      <formula>K89&lt;0</formula>
    </cfRule>
  </conditionalFormatting>
  <conditionalFormatting sqref="L89:L102">
    <cfRule type="expression" dxfId="3368" priority="11">
      <formula>L89&gt;0</formula>
    </cfRule>
    <cfRule type="expression" dxfId="3367" priority="12">
      <formula>L89&lt;0</formula>
    </cfRule>
  </conditionalFormatting>
  <conditionalFormatting sqref="F25:F33">
    <cfRule type="expression" dxfId="3366" priority="9">
      <formula>F25&gt;0</formula>
    </cfRule>
    <cfRule type="expression" dxfId="3365" priority="10">
      <formula>F25&lt;0</formula>
    </cfRule>
  </conditionalFormatting>
  <conditionalFormatting sqref="H25:H33">
    <cfRule type="expression" dxfId="3364" priority="7">
      <formula>H25&gt;0</formula>
    </cfRule>
    <cfRule type="expression" dxfId="3363" priority="8">
      <formula>H25&lt;0</formula>
    </cfRule>
  </conditionalFormatting>
  <conditionalFormatting sqref="J54">
    <cfRule type="expression" dxfId="3362" priority="5">
      <formula>J54&gt;0</formula>
    </cfRule>
    <cfRule type="expression" dxfId="3361" priority="6">
      <formula>J54&lt;0</formula>
    </cfRule>
  </conditionalFormatting>
  <conditionalFormatting sqref="F55:F57">
    <cfRule type="expression" dxfId="3360" priority="3">
      <formula>F55&gt;0</formula>
    </cfRule>
    <cfRule type="expression" dxfId="3359" priority="4">
      <formula>F55&lt;0</formula>
    </cfRule>
  </conditionalFormatting>
  <conditionalFormatting sqref="H55:H57">
    <cfRule type="expression" dxfId="3358" priority="1">
      <formula>H55&gt;0</formula>
    </cfRule>
    <cfRule type="expression" dxfId="335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6" priority="21">
      <formula>F47&gt;0</formula>
    </cfRule>
    <cfRule type="expression" dxfId="3355" priority="22">
      <formula>F47&lt;0</formula>
    </cfRule>
  </conditionalFormatting>
  <conditionalFormatting sqref="Q7">
    <cfRule type="expression" dxfId="3354" priority="19">
      <formula>Q7&gt;0</formula>
    </cfRule>
    <cfRule type="expression" dxfId="3353" priority="20">
      <formula>Q7&lt;0</formula>
    </cfRule>
  </conditionalFormatting>
  <conditionalFormatting sqref="Q8">
    <cfRule type="expression" dxfId="3352" priority="17">
      <formula>Q8&gt;0</formula>
    </cfRule>
    <cfRule type="expression" dxfId="3351" priority="18">
      <formula>Q8&lt;0</formula>
    </cfRule>
  </conditionalFormatting>
  <conditionalFormatting sqref="F25:F46">
    <cfRule type="expression" dxfId="3350" priority="15">
      <formula>F25&gt;0</formula>
    </cfRule>
    <cfRule type="expression" dxfId="3349" priority="16">
      <formula>F25&lt;0</formula>
    </cfRule>
  </conditionalFormatting>
  <conditionalFormatting sqref="H25:H46">
    <cfRule type="expression" dxfId="3348" priority="13">
      <formula>H25&gt;0</formula>
    </cfRule>
    <cfRule type="expression" dxfId="3347" priority="14">
      <formula>H25&lt;0</formula>
    </cfRule>
  </conditionalFormatting>
  <conditionalFormatting sqref="F89:F110">
    <cfRule type="expression" dxfId="3346" priority="11">
      <formula>F89&gt;0</formula>
    </cfRule>
    <cfRule type="expression" dxfId="3345" priority="12">
      <formula>F89&lt;0</formula>
    </cfRule>
  </conditionalFormatting>
  <conditionalFormatting sqref="H89:H110">
    <cfRule type="expression" dxfId="3344" priority="9">
      <formula>H89&gt;0</formula>
    </cfRule>
    <cfRule type="expression" dxfId="3343" priority="10">
      <formula>H89&lt;0</formula>
    </cfRule>
  </conditionalFormatting>
  <conditionalFormatting sqref="Q10">
    <cfRule type="expression" dxfId="3342" priority="7">
      <formula>Q10&gt;0</formula>
    </cfRule>
    <cfRule type="expression" dxfId="3341" priority="8">
      <formula>Q10&lt;0</formula>
    </cfRule>
  </conditionalFormatting>
  <conditionalFormatting sqref="J25:J38">
    <cfRule type="expression" dxfId="3340" priority="5">
      <formula>J25&gt;0</formula>
    </cfRule>
    <cfRule type="expression" dxfId="3339" priority="6">
      <formula>J25&lt;0</formula>
    </cfRule>
  </conditionalFormatting>
  <conditionalFormatting sqref="K25:K38">
    <cfRule type="expression" dxfId="3338" priority="3">
      <formula>K25&gt;0</formula>
    </cfRule>
    <cfRule type="expression" dxfId="3337" priority="4">
      <formula>K25&lt;0</formula>
    </cfRule>
  </conditionalFormatting>
  <conditionalFormatting sqref="L25:L38">
    <cfRule type="expression" dxfId="3336" priority="1">
      <formula>L25&gt;0</formula>
    </cfRule>
    <cfRule type="expression" dxfId="333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34" priority="23">
      <formula>F34&gt;0</formula>
    </cfRule>
    <cfRule type="expression" dxfId="3333" priority="24">
      <formula>F34&lt;0</formula>
    </cfRule>
  </conditionalFormatting>
  <conditionalFormatting sqref="Q7">
    <cfRule type="expression" dxfId="3332" priority="21">
      <formula>Q7&gt;0</formula>
    </cfRule>
    <cfRule type="expression" dxfId="3331" priority="22">
      <formula>Q7&lt;0</formula>
    </cfRule>
  </conditionalFormatting>
  <conditionalFormatting sqref="Q8">
    <cfRule type="expression" dxfId="3330" priority="19">
      <formula>Q8&gt;0</formula>
    </cfRule>
    <cfRule type="expression" dxfId="3329" priority="20">
      <formula>Q8&lt;0</formula>
    </cfRule>
  </conditionalFormatting>
  <conditionalFormatting sqref="F25:F33">
    <cfRule type="expression" dxfId="3328" priority="17">
      <formula>F25&gt;0</formula>
    </cfRule>
    <cfRule type="expression" dxfId="3327" priority="18">
      <formula>F25&lt;0</formula>
    </cfRule>
  </conditionalFormatting>
  <conditionalFormatting sqref="H25:H33">
    <cfRule type="expression" dxfId="3326" priority="15">
      <formula>H25&gt;0</formula>
    </cfRule>
    <cfRule type="expression" dxfId="3325" priority="16">
      <formula>H25&lt;0</formula>
    </cfRule>
  </conditionalFormatting>
  <conditionalFormatting sqref="M46">
    <cfRule type="expression" dxfId="3324" priority="13">
      <formula>M46&gt;0</formula>
    </cfRule>
    <cfRule type="expression" dxfId="3323" priority="14">
      <formula>M46&lt;0</formula>
    </cfRule>
  </conditionalFormatting>
  <conditionalFormatting sqref="F79:F87 H79:H87">
    <cfRule type="expression" dxfId="3322" priority="11">
      <formula>F79&gt;0</formula>
    </cfRule>
    <cfRule type="expression" dxfId="3321" priority="12">
      <formula>F79&lt;0</formula>
    </cfRule>
  </conditionalFormatting>
  <conditionalFormatting sqref="F70:F78">
    <cfRule type="expression" dxfId="3320" priority="9">
      <formula>F70&gt;0</formula>
    </cfRule>
    <cfRule type="expression" dxfId="3319" priority="10">
      <formula>F70&lt;0</formula>
    </cfRule>
  </conditionalFormatting>
  <conditionalFormatting sqref="H70:H78">
    <cfRule type="expression" dxfId="3318" priority="7">
      <formula>H70&gt;0</formula>
    </cfRule>
    <cfRule type="expression" dxfId="3317" priority="8">
      <formula>H70&lt;0</formula>
    </cfRule>
  </conditionalFormatting>
  <conditionalFormatting sqref="J27:K27 J30:K30 J33:K33 J36:K36 J39:K39 J42:K42">
    <cfRule type="expression" dxfId="3316" priority="5">
      <formula>J27&gt;0</formula>
    </cfRule>
    <cfRule type="expression" dxfId="3315" priority="6">
      <formula>J27&lt;0</formula>
    </cfRule>
  </conditionalFormatting>
  <conditionalFormatting sqref="J28:K29 J31:K32 J34:K35 J37:K38 J40:K41">
    <cfRule type="expression" dxfId="3314" priority="3">
      <formula>J28&gt;0</formula>
    </cfRule>
    <cfRule type="expression" dxfId="3313" priority="4">
      <formula>J28&lt;0</formula>
    </cfRule>
  </conditionalFormatting>
  <conditionalFormatting sqref="L27:L42">
    <cfRule type="expression" dxfId="3312" priority="1">
      <formula>L27&gt;0</formula>
    </cfRule>
    <cfRule type="expression" dxfId="331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10" priority="9">
      <formula>F57&gt;0</formula>
    </cfRule>
    <cfRule type="expression" dxfId="3309" priority="10">
      <formula>F57&lt;0</formula>
    </cfRule>
  </conditionalFormatting>
  <conditionalFormatting sqref="Q7">
    <cfRule type="expression" dxfId="3308" priority="7">
      <formula>Q7&gt;0</formula>
    </cfRule>
    <cfRule type="expression" dxfId="3307" priority="8">
      <formula>Q7&lt;0</formula>
    </cfRule>
  </conditionalFormatting>
  <conditionalFormatting sqref="Q8">
    <cfRule type="expression" dxfId="3306" priority="5">
      <formula>Q8&gt;0</formula>
    </cfRule>
    <cfRule type="expression" dxfId="3305" priority="6">
      <formula>Q8&lt;0</formula>
    </cfRule>
  </conditionalFormatting>
  <conditionalFormatting sqref="F25:F56">
    <cfRule type="expression" dxfId="3304" priority="3">
      <formula>F25&gt;0</formula>
    </cfRule>
    <cfRule type="expression" dxfId="3303" priority="4">
      <formula>F25&lt;0</formula>
    </cfRule>
  </conditionalFormatting>
  <conditionalFormatting sqref="H25:H56">
    <cfRule type="expression" dxfId="3302" priority="1">
      <formula>H25&gt;0</formula>
    </cfRule>
    <cfRule type="expression" dxfId="330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50.26</v>
      </c>
      <c r="R4" s="425">
        <v>-1.9599999999999999E-2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10052</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983.15999999999985</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983.15999999999985</v>
      </c>
    </row>
    <row r="9" spans="1:21" x14ac:dyDescent="0.25">
      <c r="B9" s="72">
        <v>43531</v>
      </c>
      <c r="C9" s="7">
        <v>56</v>
      </c>
      <c r="D9" s="43">
        <v>50.58</v>
      </c>
      <c r="E9" s="43">
        <v>0</v>
      </c>
      <c r="F9" s="43">
        <f t="shared" si="0"/>
        <v>2832.48</v>
      </c>
      <c r="G9" s="4"/>
      <c r="H9" s="161"/>
      <c r="I9" s="3"/>
      <c r="J9" s="3"/>
      <c r="K9" s="3"/>
      <c r="L9" s="4"/>
      <c r="M9" s="4"/>
      <c r="O9" s="11" t="s">
        <v>204</v>
      </c>
      <c r="Q9" s="134">
        <f>IF(Q2=0, 0, Q8/Q6)</f>
        <v>0.10841077800468416</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2.5865499403103863E-2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55.286000000000001</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54.7834</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54.280799999999999</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53.778199999999998</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53.275599999999997</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52.773000000000003</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52.270400000000002</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51.767800000000001</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51.2652</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50.762599999999999</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50.26</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49.757399999999997</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49.254799999999996</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48.752199999999995</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48.249599999999994</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47.746999999999993</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47.244399999999999</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46.741799999999998</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46.239199999999997</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45.736600000000003</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45.234000000000002</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300" priority="33">
      <formula>Q7&gt;0</formula>
    </cfRule>
    <cfRule type="expression" dxfId="3299" priority="34">
      <formula>Q7&lt;0</formula>
    </cfRule>
  </conditionalFormatting>
  <conditionalFormatting sqref="Q8">
    <cfRule type="expression" dxfId="3298" priority="31">
      <formula>Q8&gt;0</formula>
    </cfRule>
    <cfRule type="expression" dxfId="3297" priority="32">
      <formula>Q8&lt;0</formula>
    </cfRule>
  </conditionalFormatting>
  <conditionalFormatting sqref="F30:F64">
    <cfRule type="expression" dxfId="3296" priority="29">
      <formula>F30&gt;0</formula>
    </cfRule>
    <cfRule type="expression" dxfId="3295" priority="30">
      <formula>F30&lt;0</formula>
    </cfRule>
  </conditionalFormatting>
  <conditionalFormatting sqref="H30:H64">
    <cfRule type="expression" dxfId="3294" priority="27">
      <formula>H30&gt;0</formula>
    </cfRule>
    <cfRule type="expression" dxfId="3293" priority="28">
      <formula>H30&lt;0</formula>
    </cfRule>
  </conditionalFormatting>
  <conditionalFormatting sqref="Q10">
    <cfRule type="expression" dxfId="3292" priority="25">
      <formula>Q10&gt;0</formula>
    </cfRule>
    <cfRule type="expression" dxfId="3291" priority="26">
      <formula>Q10&lt;0</formula>
    </cfRule>
  </conditionalFormatting>
  <conditionalFormatting sqref="J27:J35">
    <cfRule type="expression" dxfId="3290" priority="23">
      <formula>J27&gt;0</formula>
    </cfRule>
    <cfRule type="expression" dxfId="3289" priority="24">
      <formula>J27&lt;0</formula>
    </cfRule>
  </conditionalFormatting>
  <conditionalFormatting sqref="K27:K38">
    <cfRule type="expression" dxfId="3288" priority="21">
      <formula>K27&gt;0</formula>
    </cfRule>
    <cfRule type="expression" dxfId="3287" priority="22">
      <formula>K27&lt;0</formula>
    </cfRule>
  </conditionalFormatting>
  <conditionalFormatting sqref="L27:L38">
    <cfRule type="expression" dxfId="3286" priority="19">
      <formula>L27&gt;0</formula>
    </cfRule>
    <cfRule type="expression" dxfId="3285" priority="20">
      <formula>L27&lt;0</formula>
    </cfRule>
  </conditionalFormatting>
  <conditionalFormatting sqref="F89:F110">
    <cfRule type="expression" dxfId="3284" priority="17">
      <formula>F89&gt;0</formula>
    </cfRule>
    <cfRule type="expression" dxfId="3283" priority="18">
      <formula>F89&lt;0</formula>
    </cfRule>
  </conditionalFormatting>
  <conditionalFormatting sqref="H89:H110">
    <cfRule type="expression" dxfId="3282" priority="15">
      <formula>H89&gt;0</formula>
    </cfRule>
    <cfRule type="expression" dxfId="3281" priority="16">
      <formula>H89&lt;0</formula>
    </cfRule>
  </conditionalFormatting>
  <conditionalFormatting sqref="J89:J102">
    <cfRule type="expression" dxfId="3280" priority="13">
      <formula>J89&gt;0</formula>
    </cfRule>
    <cfRule type="expression" dxfId="3279" priority="14">
      <formula>J89&lt;0</formula>
    </cfRule>
  </conditionalFormatting>
  <conditionalFormatting sqref="K89:K102">
    <cfRule type="expression" dxfId="3278" priority="11">
      <formula>K89&gt;0</formula>
    </cfRule>
    <cfRule type="expression" dxfId="3277" priority="12">
      <formula>K89&lt;0</formula>
    </cfRule>
  </conditionalFormatting>
  <conditionalFormatting sqref="L89:L102">
    <cfRule type="expression" dxfId="3276" priority="9">
      <formula>L89&gt;0</formula>
    </cfRule>
    <cfRule type="expression" dxfId="3275" priority="10">
      <formula>L89&lt;0</formula>
    </cfRule>
  </conditionalFormatting>
  <conditionalFormatting sqref="F29">
    <cfRule type="expression" dxfId="3274" priority="7">
      <formula>F29&gt;0</formula>
    </cfRule>
    <cfRule type="expression" dxfId="3273" priority="8">
      <formula>F29&lt;0</formula>
    </cfRule>
  </conditionalFormatting>
  <conditionalFormatting sqref="H29">
    <cfRule type="expression" dxfId="3272" priority="5">
      <formula>H29&gt;0</formula>
    </cfRule>
    <cfRule type="expression" dxfId="3271" priority="6">
      <formula>H29&lt;0</formula>
    </cfRule>
  </conditionalFormatting>
  <conditionalFormatting sqref="F25:F28 H25:H28">
    <cfRule type="expression" dxfId="3270" priority="1">
      <formula>F25&gt;0</formula>
    </cfRule>
    <cfRule type="expression" dxfId="3269"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55.35</v>
      </c>
      <c r="R4" s="405">
        <v>-2.2100000000000002E-2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11070</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1347.3499999999949</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1150.1399999999994</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0.11594316855278193</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3.6133694670280034E-2</v>
      </c>
      <c r="R11">
        <v>0.5</v>
      </c>
    </row>
    <row r="12" spans="1:21" x14ac:dyDescent="0.25">
      <c r="C12" s="4"/>
      <c r="H12" s="70"/>
      <c r="O12" s="11" t="s">
        <v>921</v>
      </c>
      <c r="Q12" s="1" t="s">
        <v>1392</v>
      </c>
      <c r="T12" s="1">
        <v>43516</v>
      </c>
      <c r="U12" t="s">
        <v>1377</v>
      </c>
    </row>
    <row r="13" spans="1:21" ht="15" customHeight="1" x14ac:dyDescent="0.25">
      <c r="H13" s="70"/>
      <c r="O13" s="11" t="s">
        <v>947</v>
      </c>
      <c r="Q13" s="2">
        <f>Q4/(6.78)</f>
        <v>8.163716814159292</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60.885000000000005</v>
      </c>
      <c r="U21" s="888"/>
    </row>
    <row r="22" spans="1:21" x14ac:dyDescent="0.25">
      <c r="O22" s="81">
        <v>1.0900000000000001</v>
      </c>
      <c r="P22" s="81">
        <f t="shared" ref="P22:P41" si="2">O22*$Q$4</f>
        <v>60.331500000000005</v>
      </c>
      <c r="U22" s="888"/>
    </row>
    <row r="23" spans="1:21" x14ac:dyDescent="0.25">
      <c r="O23" s="81">
        <v>1.08</v>
      </c>
      <c r="P23" s="81">
        <f t="shared" si="2"/>
        <v>59.778000000000006</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59.224500000000006</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58.671000000000006</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58.117500000000007</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57.564</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57.0105</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56.457000000000001</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55.903500000000001</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55.35</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54.796500000000002</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54.243000000000002</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53.689500000000002</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53.136000000000003</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52.582499999999996</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52.028999999999996</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51.475500000000004</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50.922000000000004</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50.368500000000004</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49.815000000000005</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68" priority="43">
      <formula>F57&gt;0</formula>
    </cfRule>
    <cfRule type="expression" dxfId="3267" priority="44">
      <formula>F57&lt;0</formula>
    </cfRule>
  </conditionalFormatting>
  <conditionalFormatting sqref="Q7">
    <cfRule type="expression" dxfId="3266" priority="41">
      <formula>Q7&gt;0</formula>
    </cfRule>
    <cfRule type="expression" dxfId="3265" priority="42">
      <formula>Q7&lt;0</formula>
    </cfRule>
  </conditionalFormatting>
  <conditionalFormatting sqref="Q8">
    <cfRule type="expression" dxfId="3264" priority="39">
      <formula>Q8&gt;0</formula>
    </cfRule>
    <cfRule type="expression" dxfId="3263" priority="40">
      <formula>Q8&lt;0</formula>
    </cfRule>
  </conditionalFormatting>
  <conditionalFormatting sqref="M58">
    <cfRule type="expression" dxfId="3262" priority="33">
      <formula>M58&gt;0</formula>
    </cfRule>
    <cfRule type="expression" dxfId="3261" priority="34">
      <formula>M58&lt;0</formula>
    </cfRule>
  </conditionalFormatting>
  <conditionalFormatting sqref="F84:F115">
    <cfRule type="expression" dxfId="3260" priority="31">
      <formula>F84&gt;0</formula>
    </cfRule>
    <cfRule type="expression" dxfId="3259" priority="32">
      <formula>F84&lt;0</formula>
    </cfRule>
  </conditionalFormatting>
  <conditionalFormatting sqref="H84:H115">
    <cfRule type="expression" dxfId="3258" priority="29">
      <formula>H84&gt;0</formula>
    </cfRule>
    <cfRule type="expression" dxfId="3257" priority="30">
      <formula>H84&lt;0</formula>
    </cfRule>
  </conditionalFormatting>
  <conditionalFormatting sqref="F25:F56 H25:H56">
    <cfRule type="expression" dxfId="3256" priority="27">
      <formula>F25&gt;0</formula>
    </cfRule>
    <cfRule type="expression" dxfId="3255" priority="28">
      <formula>F25&lt;0</formula>
    </cfRule>
  </conditionalFormatting>
  <conditionalFormatting sqref="J28:J30 K25:K30 J31:K38">
    <cfRule type="expression" dxfId="3254" priority="23">
      <formula>J25&gt;0</formula>
    </cfRule>
    <cfRule type="expression" dxfId="3253" priority="24">
      <formula>J25&lt;0</formula>
    </cfRule>
  </conditionalFormatting>
  <conditionalFormatting sqref="K39:K42">
    <cfRule type="expression" dxfId="3252" priority="21">
      <formula>K39&gt;0</formula>
    </cfRule>
    <cfRule type="expression" dxfId="3251" priority="22">
      <formula>K39&lt;0</formula>
    </cfRule>
  </conditionalFormatting>
  <conditionalFormatting sqref="K43">
    <cfRule type="expression" dxfId="3250" priority="19">
      <formula>K43&gt;0</formula>
    </cfRule>
    <cfRule type="expression" dxfId="3249" priority="20">
      <formula>K43&lt;0</formula>
    </cfRule>
  </conditionalFormatting>
  <conditionalFormatting sqref="K44">
    <cfRule type="expression" dxfId="3248" priority="17">
      <formula>K44&gt;0</formula>
    </cfRule>
    <cfRule type="expression" dxfId="3247" priority="18">
      <formula>K44&lt;0</formula>
    </cfRule>
  </conditionalFormatting>
  <conditionalFormatting sqref="K45">
    <cfRule type="expression" dxfId="3246" priority="15">
      <formula>K45&gt;0</formula>
    </cfRule>
    <cfRule type="expression" dxfId="3245" priority="16">
      <formula>K45&lt;0</formula>
    </cfRule>
  </conditionalFormatting>
  <conditionalFormatting sqref="K46:K51">
    <cfRule type="expression" dxfId="3244" priority="3">
      <formula>K46&gt;0</formula>
    </cfRule>
    <cfRule type="expression" dxfId="3243" priority="4">
      <formula>K46&lt;0</formula>
    </cfRule>
  </conditionalFormatting>
  <conditionalFormatting sqref="K52:K53">
    <cfRule type="expression" dxfId="3242" priority="1">
      <formula>K52&gt;0</formula>
    </cfRule>
    <cfRule type="expression" dxfId="3241"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40" priority="21">
      <formula>F47&gt;0</formula>
    </cfRule>
    <cfRule type="expression" dxfId="3239" priority="22">
      <formula>F47&lt;0</formula>
    </cfRule>
  </conditionalFormatting>
  <conditionalFormatting sqref="Q7">
    <cfRule type="expression" dxfId="3238" priority="19">
      <formula>Q7&gt;0</formula>
    </cfRule>
    <cfRule type="expression" dxfId="3237" priority="20">
      <formula>Q7&lt;0</formula>
    </cfRule>
  </conditionalFormatting>
  <conditionalFormatting sqref="Q8">
    <cfRule type="expression" dxfId="3236" priority="17">
      <formula>Q8&gt;0</formula>
    </cfRule>
    <cfRule type="expression" dxfId="3235" priority="18">
      <formula>Q8&lt;0</formula>
    </cfRule>
  </conditionalFormatting>
  <conditionalFormatting sqref="F25:F46">
    <cfRule type="expression" dxfId="3234" priority="15">
      <formula>F25&gt;0</formula>
    </cfRule>
    <cfRule type="expression" dxfId="3233" priority="16">
      <formula>F25&lt;0</formula>
    </cfRule>
  </conditionalFormatting>
  <conditionalFormatting sqref="H25:H46">
    <cfRule type="expression" dxfId="3232" priority="13">
      <formula>H25&gt;0</formula>
    </cfRule>
    <cfRule type="expression" dxfId="3231" priority="14">
      <formula>H25&lt;0</formula>
    </cfRule>
  </conditionalFormatting>
  <conditionalFormatting sqref="F89:F110">
    <cfRule type="expression" dxfId="3230" priority="11">
      <formula>F89&gt;0</formula>
    </cfRule>
    <cfRule type="expression" dxfId="3229" priority="12">
      <formula>F89&lt;0</formula>
    </cfRule>
  </conditionalFormatting>
  <conditionalFormatting sqref="H89:H110">
    <cfRule type="expression" dxfId="3228" priority="9">
      <formula>H89&gt;0</formula>
    </cfRule>
    <cfRule type="expression" dxfId="3227" priority="10">
      <formula>H89&lt;0</formula>
    </cfRule>
  </conditionalFormatting>
  <conditionalFormatting sqref="Q10">
    <cfRule type="expression" dxfId="3226" priority="7">
      <formula>Q10&gt;0</formula>
    </cfRule>
    <cfRule type="expression" dxfId="3225" priority="8">
      <formula>Q10&lt;0</formula>
    </cfRule>
  </conditionalFormatting>
  <conditionalFormatting sqref="J25:J38">
    <cfRule type="expression" dxfId="3224" priority="5">
      <formula>J25&gt;0</formula>
    </cfRule>
    <cfRule type="expression" dxfId="3223" priority="6">
      <formula>J25&lt;0</formula>
    </cfRule>
  </conditionalFormatting>
  <conditionalFormatting sqref="K25:K38">
    <cfRule type="expression" dxfId="3222" priority="3">
      <formula>K25&gt;0</formula>
    </cfRule>
    <cfRule type="expression" dxfId="3221" priority="4">
      <formula>K25&lt;0</formula>
    </cfRule>
  </conditionalFormatting>
  <conditionalFormatting sqref="L25:L38">
    <cfRule type="expression" dxfId="3220" priority="1">
      <formula>L25&gt;0</formula>
    </cfRule>
    <cfRule type="expression" dxfId="321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8" priority="39">
      <formula>F47&gt;0</formula>
    </cfRule>
    <cfRule type="expression" dxfId="3217" priority="40">
      <formula>F47&lt;0</formula>
    </cfRule>
  </conditionalFormatting>
  <conditionalFormatting sqref="Q7">
    <cfRule type="expression" dxfId="3216" priority="37">
      <formula>Q7&gt;0</formula>
    </cfRule>
    <cfRule type="expression" dxfId="3215" priority="38">
      <formula>Q7&lt;0</formula>
    </cfRule>
  </conditionalFormatting>
  <conditionalFormatting sqref="Q8">
    <cfRule type="expression" dxfId="3214" priority="35">
      <formula>Q8&gt;0</formula>
    </cfRule>
    <cfRule type="expression" dxfId="3213" priority="36">
      <formula>Q8&lt;0</formula>
    </cfRule>
  </conditionalFormatting>
  <conditionalFormatting sqref="F30:F46">
    <cfRule type="expression" dxfId="3212" priority="33">
      <formula>F30&gt;0</formula>
    </cfRule>
    <cfRule type="expression" dxfId="3211" priority="34">
      <formula>F30&lt;0</formula>
    </cfRule>
  </conditionalFormatting>
  <conditionalFormatting sqref="H30:H46">
    <cfRule type="expression" dxfId="3210" priority="31">
      <formula>H30&gt;0</formula>
    </cfRule>
    <cfRule type="expression" dxfId="3209" priority="32">
      <formula>H30&lt;0</formula>
    </cfRule>
  </conditionalFormatting>
  <conditionalFormatting sqref="Q10">
    <cfRule type="expression" dxfId="3208" priority="29">
      <formula>Q10&gt;0</formula>
    </cfRule>
    <cfRule type="expression" dxfId="3207" priority="30">
      <formula>Q10&lt;0</formula>
    </cfRule>
  </conditionalFormatting>
  <conditionalFormatting sqref="J25:J38">
    <cfRule type="expression" dxfId="3206" priority="27">
      <formula>J25&gt;0</formula>
    </cfRule>
    <cfRule type="expression" dxfId="3205" priority="28">
      <formula>J25&lt;0</formula>
    </cfRule>
  </conditionalFormatting>
  <conditionalFormatting sqref="K25:K38">
    <cfRule type="expression" dxfId="3204" priority="25">
      <formula>K25&gt;0</formula>
    </cfRule>
    <cfRule type="expression" dxfId="3203" priority="26">
      <formula>K25&lt;0</formula>
    </cfRule>
  </conditionalFormatting>
  <conditionalFormatting sqref="L25 L38">
    <cfRule type="expression" dxfId="3202" priority="23">
      <formula>L25&gt;0</formula>
    </cfRule>
    <cfRule type="expression" dxfId="3201" priority="24">
      <formula>L25&lt;0</formula>
    </cfRule>
  </conditionalFormatting>
  <conditionalFormatting sqref="F89:F110">
    <cfRule type="expression" dxfId="3200" priority="21">
      <formula>F89&gt;0</formula>
    </cfRule>
    <cfRule type="expression" dxfId="3199" priority="22">
      <formula>F89&lt;0</formula>
    </cfRule>
  </conditionalFormatting>
  <conditionalFormatting sqref="H89:H110">
    <cfRule type="expression" dxfId="3198" priority="19">
      <formula>H89&gt;0</formula>
    </cfRule>
    <cfRule type="expression" dxfId="3197" priority="20">
      <formula>H89&lt;0</formula>
    </cfRule>
  </conditionalFormatting>
  <conditionalFormatting sqref="J89:J102">
    <cfRule type="expression" dxfId="3196" priority="17">
      <formula>J89&gt;0</formula>
    </cfRule>
    <cfRule type="expression" dxfId="3195" priority="18">
      <formula>J89&lt;0</formula>
    </cfRule>
  </conditionalFormatting>
  <conditionalFormatting sqref="K89:K102">
    <cfRule type="expression" dxfId="3194" priority="15">
      <formula>K89&gt;0</formula>
    </cfRule>
    <cfRule type="expression" dxfId="3193" priority="16">
      <formula>K89&lt;0</formula>
    </cfRule>
  </conditionalFormatting>
  <conditionalFormatting sqref="L89:L102">
    <cfRule type="expression" dxfId="3192" priority="13">
      <formula>L89&gt;0</formula>
    </cfRule>
    <cfRule type="expression" dxfId="3191" priority="14">
      <formula>L89&lt;0</formula>
    </cfRule>
  </conditionalFormatting>
  <conditionalFormatting sqref="F25">
    <cfRule type="expression" dxfId="3190" priority="11">
      <formula>F25&gt;0</formula>
    </cfRule>
    <cfRule type="expression" dxfId="3189" priority="12">
      <formula>F25&lt;0</formula>
    </cfRule>
  </conditionalFormatting>
  <conditionalFormatting sqref="H25:H26">
    <cfRule type="expression" dxfId="3188" priority="9">
      <formula>H25&gt;0</formula>
    </cfRule>
    <cfRule type="expression" dxfId="3187" priority="10">
      <formula>H25&lt;0</formula>
    </cfRule>
  </conditionalFormatting>
  <conditionalFormatting sqref="F26">
    <cfRule type="expression" dxfId="3186" priority="7">
      <formula>F26&gt;0</formula>
    </cfRule>
    <cfRule type="expression" dxfId="3185" priority="8">
      <formula>F26&lt;0</formula>
    </cfRule>
  </conditionalFormatting>
  <conditionalFormatting sqref="F27:F29">
    <cfRule type="expression" dxfId="3184" priority="3">
      <formula>F27&gt;0</formula>
    </cfRule>
    <cfRule type="expression" dxfId="3183" priority="4">
      <formula>F27&lt;0</formula>
    </cfRule>
  </conditionalFormatting>
  <conditionalFormatting sqref="H27:H29">
    <cfRule type="expression" dxfId="3182" priority="1">
      <formula>H27&gt;0</formula>
    </cfRule>
    <cfRule type="expression" dxfId="3181"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80" priority="35">
      <formula>F47&gt;0</formula>
    </cfRule>
    <cfRule type="expression" dxfId="3179" priority="36">
      <formula>F47&lt;0</formula>
    </cfRule>
  </conditionalFormatting>
  <conditionalFormatting sqref="Q7">
    <cfRule type="expression" dxfId="3178" priority="33">
      <formula>Q7&gt;0</formula>
    </cfRule>
    <cfRule type="expression" dxfId="3177" priority="34">
      <formula>Q7&lt;0</formula>
    </cfRule>
  </conditionalFormatting>
  <conditionalFormatting sqref="Q8">
    <cfRule type="expression" dxfId="3176" priority="31">
      <formula>Q8&gt;0</formula>
    </cfRule>
    <cfRule type="expression" dxfId="3175" priority="32">
      <formula>Q8&lt;0</formula>
    </cfRule>
  </conditionalFormatting>
  <conditionalFormatting sqref="F30:F46">
    <cfRule type="expression" dxfId="3174" priority="29">
      <formula>F30&gt;0</formula>
    </cfRule>
    <cfRule type="expression" dxfId="3173" priority="30">
      <formula>F30&lt;0</formula>
    </cfRule>
  </conditionalFormatting>
  <conditionalFormatting sqref="H30:H46">
    <cfRule type="expression" dxfId="3172" priority="27">
      <formula>H30&gt;0</formula>
    </cfRule>
    <cfRule type="expression" dxfId="3171" priority="28">
      <formula>H30&lt;0</formula>
    </cfRule>
  </conditionalFormatting>
  <conditionalFormatting sqref="Q10">
    <cfRule type="expression" dxfId="3170" priority="25">
      <formula>Q10&gt;0</formula>
    </cfRule>
    <cfRule type="expression" dxfId="3169" priority="26">
      <formula>Q10&lt;0</formula>
    </cfRule>
  </conditionalFormatting>
  <conditionalFormatting sqref="J25:J38">
    <cfRule type="expression" dxfId="3168" priority="23">
      <formula>J25&gt;0</formula>
    </cfRule>
    <cfRule type="expression" dxfId="3167" priority="24">
      <formula>J25&lt;0</formula>
    </cfRule>
  </conditionalFormatting>
  <conditionalFormatting sqref="K25:K38">
    <cfRule type="expression" dxfId="3166" priority="21">
      <formula>K25&gt;0</formula>
    </cfRule>
    <cfRule type="expression" dxfId="3165" priority="22">
      <formula>K25&lt;0</formula>
    </cfRule>
  </conditionalFormatting>
  <conditionalFormatting sqref="L25 L38">
    <cfRule type="expression" dxfId="3164" priority="19">
      <formula>L25&gt;0</formula>
    </cfRule>
    <cfRule type="expression" dxfId="3163" priority="20">
      <formula>L25&lt;0</formula>
    </cfRule>
  </conditionalFormatting>
  <conditionalFormatting sqref="F89:F110">
    <cfRule type="expression" dxfId="3162" priority="17">
      <formula>F89&gt;0</formula>
    </cfRule>
    <cfRule type="expression" dxfId="3161" priority="18">
      <formula>F89&lt;0</formula>
    </cfRule>
  </conditionalFormatting>
  <conditionalFormatting sqref="H89:H110">
    <cfRule type="expression" dxfId="3160" priority="15">
      <formula>H89&gt;0</formula>
    </cfRule>
    <cfRule type="expression" dxfId="3159" priority="16">
      <formula>H89&lt;0</formula>
    </cfRule>
  </conditionalFormatting>
  <conditionalFormatting sqref="J89:J102">
    <cfRule type="expression" dxfId="3158" priority="13">
      <formula>J89&gt;0</formula>
    </cfRule>
    <cfRule type="expression" dxfId="3157" priority="14">
      <formula>J89&lt;0</formula>
    </cfRule>
  </conditionalFormatting>
  <conditionalFormatting sqref="K89:K102">
    <cfRule type="expression" dxfId="3156" priority="11">
      <formula>K89&gt;0</formula>
    </cfRule>
    <cfRule type="expression" dxfId="3155" priority="12">
      <formula>K89&lt;0</formula>
    </cfRule>
  </conditionalFormatting>
  <conditionalFormatting sqref="L89:L102">
    <cfRule type="expression" dxfId="3154" priority="9">
      <formula>L89&gt;0</formula>
    </cfRule>
    <cfRule type="expression" dxfId="3153" priority="10">
      <formula>L89&lt;0</formula>
    </cfRule>
  </conditionalFormatting>
  <conditionalFormatting sqref="F29 F25:F26">
    <cfRule type="expression" dxfId="3152" priority="7">
      <formula>F25&gt;0</formula>
    </cfRule>
    <cfRule type="expression" dxfId="3151" priority="8">
      <formula>F25&lt;0</formula>
    </cfRule>
  </conditionalFormatting>
  <conditionalFormatting sqref="H29 H25:H27">
    <cfRule type="expression" dxfId="3150" priority="5">
      <formula>H25&gt;0</formula>
    </cfRule>
    <cfRule type="expression" dxfId="3149" priority="6">
      <formula>H25&lt;0</formula>
    </cfRule>
  </conditionalFormatting>
  <conditionalFormatting sqref="F27:F28">
    <cfRule type="expression" dxfId="3148" priority="3">
      <formula>F27&gt;0</formula>
    </cfRule>
    <cfRule type="expression" dxfId="3147" priority="4">
      <formula>F27&lt;0</formula>
    </cfRule>
  </conditionalFormatting>
  <conditionalFormatting sqref="H28">
    <cfRule type="expression" dxfId="3146" priority="1">
      <formula>H28&gt;0</formula>
    </cfRule>
    <cfRule type="expression" dxfId="3145"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4" priority="43">
      <formula>F54&gt;0</formula>
    </cfRule>
    <cfRule type="expression" dxfId="3143" priority="44">
      <formula>F54&lt;0</formula>
    </cfRule>
  </conditionalFormatting>
  <conditionalFormatting sqref="Q7">
    <cfRule type="expression" dxfId="3142" priority="41">
      <formula>Q7&gt;0</formula>
    </cfRule>
    <cfRule type="expression" dxfId="3141" priority="42">
      <formula>Q7&lt;0</formula>
    </cfRule>
  </conditionalFormatting>
  <conditionalFormatting sqref="Q8">
    <cfRule type="expression" dxfId="3140" priority="39">
      <formula>Q8&gt;0</formula>
    </cfRule>
    <cfRule type="expression" dxfId="3139" priority="40">
      <formula>Q8&lt;0</formula>
    </cfRule>
  </conditionalFormatting>
  <conditionalFormatting sqref="F33:F36 F38:F53">
    <cfRule type="expression" dxfId="3138" priority="37">
      <formula>F33&gt;0</formula>
    </cfRule>
    <cfRule type="expression" dxfId="3137" priority="38">
      <formula>F33&lt;0</formula>
    </cfRule>
  </conditionalFormatting>
  <conditionalFormatting sqref="H33:H36 H38:H53">
    <cfRule type="expression" dxfId="3136" priority="35">
      <formula>H33&gt;0</formula>
    </cfRule>
    <cfRule type="expression" dxfId="3135" priority="36">
      <formula>H33&lt;0</formula>
    </cfRule>
  </conditionalFormatting>
  <conditionalFormatting sqref="Q10">
    <cfRule type="expression" dxfId="3134" priority="33">
      <formula>Q10&gt;0</formula>
    </cfRule>
    <cfRule type="expression" dxfId="3133" priority="34">
      <formula>Q10&lt;0</formula>
    </cfRule>
  </conditionalFormatting>
  <conditionalFormatting sqref="J25:J37">
    <cfRule type="expression" dxfId="3132" priority="31">
      <formula>J25&gt;0</formula>
    </cfRule>
    <cfRule type="expression" dxfId="3131" priority="32">
      <formula>J25&lt;0</formula>
    </cfRule>
  </conditionalFormatting>
  <conditionalFormatting sqref="K25:K38">
    <cfRule type="expression" dxfId="3130" priority="29">
      <formula>K25&gt;0</formula>
    </cfRule>
    <cfRule type="expression" dxfId="3129" priority="30">
      <formula>K25&lt;0</formula>
    </cfRule>
  </conditionalFormatting>
  <conditionalFormatting sqref="L25">
    <cfRule type="expression" dxfId="3128" priority="27">
      <formula>L25&gt;0</formula>
    </cfRule>
    <cfRule type="expression" dxfId="3127" priority="28">
      <formula>L25&lt;0</formula>
    </cfRule>
  </conditionalFormatting>
  <conditionalFormatting sqref="F89:F110">
    <cfRule type="expression" dxfId="3126" priority="25">
      <formula>F89&gt;0</formula>
    </cfRule>
    <cfRule type="expression" dxfId="3125" priority="26">
      <formula>F89&lt;0</formula>
    </cfRule>
  </conditionalFormatting>
  <conditionalFormatting sqref="H89:H110">
    <cfRule type="expression" dxfId="3124" priority="23">
      <formula>H89&gt;0</formula>
    </cfRule>
    <cfRule type="expression" dxfId="3123" priority="24">
      <formula>H89&lt;0</formula>
    </cfRule>
  </conditionalFormatting>
  <conditionalFormatting sqref="J89:J102">
    <cfRule type="expression" dxfId="3122" priority="21">
      <formula>J89&gt;0</formula>
    </cfRule>
    <cfRule type="expression" dxfId="3121" priority="22">
      <formula>J89&lt;0</formula>
    </cfRule>
  </conditionalFormatting>
  <conditionalFormatting sqref="K89:K102">
    <cfRule type="expression" dxfId="3120" priority="19">
      <formula>K89&gt;0</formula>
    </cfRule>
    <cfRule type="expression" dxfId="3119" priority="20">
      <formula>K89&lt;0</formula>
    </cfRule>
  </conditionalFormatting>
  <conditionalFormatting sqref="L89:L102">
    <cfRule type="expression" dxfId="3118" priority="17">
      <formula>L89&gt;0</formula>
    </cfRule>
    <cfRule type="expression" dxfId="3117" priority="18">
      <formula>L89&lt;0</formula>
    </cfRule>
  </conditionalFormatting>
  <conditionalFormatting sqref="F29:F32">
    <cfRule type="expression" dxfId="3116" priority="15">
      <formula>F29&gt;0</formula>
    </cfRule>
    <cfRule type="expression" dxfId="3115" priority="16">
      <formula>F29&lt;0</formula>
    </cfRule>
  </conditionalFormatting>
  <conditionalFormatting sqref="H29:H32">
    <cfRule type="expression" dxfId="3114" priority="13">
      <formula>H29&gt;0</formula>
    </cfRule>
    <cfRule type="expression" dxfId="3113" priority="14">
      <formula>H29&lt;0</formula>
    </cfRule>
  </conditionalFormatting>
  <conditionalFormatting sqref="F25:F28">
    <cfRule type="expression" dxfId="3112" priority="11">
      <formula>F25&gt;0</formula>
    </cfRule>
    <cfRule type="expression" dxfId="3111" priority="12">
      <formula>F25&lt;0</formula>
    </cfRule>
  </conditionalFormatting>
  <conditionalFormatting sqref="H25:H28">
    <cfRule type="expression" dxfId="3110" priority="9">
      <formula>H25&gt;0</formula>
    </cfRule>
    <cfRule type="expression" dxfId="3109" priority="10">
      <formula>H25&lt;0</formula>
    </cfRule>
  </conditionalFormatting>
  <conditionalFormatting sqref="F37">
    <cfRule type="expression" dxfId="3108" priority="7">
      <formula>F37&gt;0</formula>
    </cfRule>
    <cfRule type="expression" dxfId="3107" priority="8">
      <formula>F37&lt;0</formula>
    </cfRule>
  </conditionalFormatting>
  <conditionalFormatting sqref="H37">
    <cfRule type="expression" dxfId="3106" priority="5">
      <formula>H37&gt;0</formula>
    </cfRule>
    <cfRule type="expression" dxfId="3105" priority="6">
      <formula>H37&lt;0</formula>
    </cfRule>
  </conditionalFormatting>
  <conditionalFormatting sqref="J49">
    <cfRule type="expression" dxfId="3104" priority="3">
      <formula>J49&gt;0</formula>
    </cfRule>
    <cfRule type="expression" dxfId="3103" priority="4">
      <formula>J49&lt;0</formula>
    </cfRule>
  </conditionalFormatting>
  <conditionalFormatting sqref="J38:J48">
    <cfRule type="expression" dxfId="3102" priority="1">
      <formula>J38&gt;0</formula>
    </cfRule>
    <cfRule type="expression" dxfId="3101"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52.93</v>
      </c>
      <c r="R4" s="425">
        <v>-9.4999999999999998E-3</v>
      </c>
      <c r="T4" s="1"/>
    </row>
    <row r="5" spans="1:21" x14ac:dyDescent="0.25">
      <c r="B5" s="72"/>
      <c r="C5" s="4"/>
      <c r="D5" s="3"/>
      <c r="E5" s="3"/>
      <c r="F5" s="3"/>
      <c r="G5" s="72"/>
      <c r="H5" s="161"/>
      <c r="I5" s="3"/>
      <c r="J5" s="3"/>
      <c r="K5" s="3"/>
      <c r="L5" s="4"/>
      <c r="M5" s="4"/>
      <c r="O5" s="11" t="s">
        <v>67</v>
      </c>
      <c r="Q5" s="3">
        <f>Q4*Q2</f>
        <v>3493.38</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-277.20000000000027</v>
      </c>
      <c r="R7">
        <v>66</v>
      </c>
    </row>
    <row r="8" spans="1:21" x14ac:dyDescent="0.25">
      <c r="B8" s="72"/>
      <c r="C8" s="4"/>
      <c r="D8" s="3"/>
      <c r="E8" s="3"/>
      <c r="F8" s="3"/>
      <c r="G8" s="72"/>
      <c r="H8" s="161"/>
      <c r="I8" s="3"/>
      <c r="J8" s="3"/>
      <c r="K8" s="3"/>
      <c r="L8" s="4"/>
      <c r="M8" s="4"/>
      <c r="O8" s="11" t="s">
        <v>179</v>
      </c>
      <c r="P8" s="33"/>
      <c r="Q8" s="2">
        <f>K18+M18-F18+Q2*Q4</f>
        <v>-277.20000000000027</v>
      </c>
      <c r="T8" s="1"/>
      <c r="U8" s="741"/>
    </row>
    <row r="9" spans="1:21" x14ac:dyDescent="0.25">
      <c r="B9" s="72"/>
      <c r="C9" s="4"/>
      <c r="D9" s="3"/>
      <c r="E9" s="3"/>
      <c r="F9" s="3"/>
      <c r="G9" s="4"/>
      <c r="H9" s="161"/>
      <c r="I9" s="3"/>
      <c r="J9" s="3"/>
      <c r="K9" s="3"/>
      <c r="L9" s="4"/>
      <c r="M9" s="4"/>
      <c r="O9" s="11" t="s">
        <v>204</v>
      </c>
      <c r="Q9" s="134">
        <f>IF(Q2=0, 0, Q8/Q6)</f>
        <v>-7.3516541221774964E-2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58.223000000000006</v>
      </c>
    </row>
    <row r="20" spans="1:20" x14ac:dyDescent="0.25">
      <c r="O20" s="81">
        <v>1.0900000000000001</v>
      </c>
      <c r="P20" s="81">
        <f t="shared" ref="P20:P39" si="0">O20*$Q$4</f>
        <v>57.693700000000007</v>
      </c>
    </row>
    <row r="21" spans="1:20" x14ac:dyDescent="0.25">
      <c r="O21" s="81">
        <v>1.08</v>
      </c>
      <c r="P21" s="81">
        <f t="shared" si="0"/>
        <v>57.164400000000001</v>
      </c>
      <c r="T21" s="1"/>
    </row>
    <row r="22" spans="1:20" x14ac:dyDescent="0.25">
      <c r="O22" s="81">
        <v>1.07</v>
      </c>
      <c r="P22" s="81">
        <f t="shared" si="0"/>
        <v>56.635100000000001</v>
      </c>
    </row>
    <row r="23" spans="1:20" x14ac:dyDescent="0.25">
      <c r="O23" s="81">
        <v>1.06</v>
      </c>
      <c r="P23" s="81">
        <f t="shared" si="0"/>
        <v>56.105800000000002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55.576500000000003</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55.047200000000004</v>
      </c>
    </row>
    <row r="26" spans="1:20" x14ac:dyDescent="0.25">
      <c r="B26" s="164"/>
      <c r="C26" s="10"/>
      <c r="D26" s="39"/>
      <c r="E26" s="39"/>
      <c r="F26" s="39"/>
      <c r="G26" s="39"/>
      <c r="H26" s="179"/>
      <c r="I26" s="39"/>
      <c r="J26" s="39"/>
      <c r="K26" s="39"/>
      <c r="L26" s="39"/>
      <c r="O26" s="81">
        <v>1.03</v>
      </c>
      <c r="P26" s="81">
        <f t="shared" si="0"/>
        <v>54.517900000000004</v>
      </c>
      <c r="T26" s="156"/>
    </row>
    <row r="27" spans="1:20" x14ac:dyDescent="0.25">
      <c r="B27" s="164"/>
      <c r="C27" s="10"/>
      <c r="D27" s="39"/>
      <c r="E27" s="39"/>
      <c r="F27" s="39"/>
      <c r="G27" s="39"/>
      <c r="H27" s="179"/>
      <c r="I27" s="39"/>
      <c r="J27" s="39"/>
      <c r="K27" s="39"/>
      <c r="L27" s="39"/>
      <c r="O27" s="81">
        <v>1.02</v>
      </c>
      <c r="P27" s="81">
        <f t="shared" si="0"/>
        <v>53.988599999999998</v>
      </c>
      <c r="T27" s="67"/>
    </row>
    <row r="28" spans="1:20" x14ac:dyDescent="0.25">
      <c r="B28" s="164"/>
      <c r="C28" s="10"/>
      <c r="D28" s="39"/>
      <c r="E28" s="39"/>
      <c r="F28" s="39"/>
      <c r="G28" s="39"/>
      <c r="H28" s="179"/>
      <c r="I28" s="39"/>
      <c r="J28" s="39"/>
      <c r="K28" s="39"/>
      <c r="L28" s="39"/>
      <c r="O28" s="81">
        <v>1.01</v>
      </c>
      <c r="P28" s="81">
        <f t="shared" si="0"/>
        <v>53.459299999999999</v>
      </c>
      <c r="T28" s="156"/>
    </row>
    <row r="29" spans="1:20" x14ac:dyDescent="0.25">
      <c r="B29" s="164"/>
      <c r="C29" s="10"/>
      <c r="D29" s="39"/>
      <c r="E29" s="39"/>
      <c r="F29" s="39"/>
      <c r="G29" s="39"/>
      <c r="H29" s="179"/>
      <c r="I29" s="39"/>
      <c r="J29" s="39"/>
      <c r="K29" s="39"/>
      <c r="L29" s="39"/>
      <c r="O29" s="81">
        <v>1</v>
      </c>
      <c r="P29" s="81">
        <f t="shared" si="0"/>
        <v>52.93</v>
      </c>
      <c r="T29" s="156"/>
    </row>
    <row r="30" spans="1:20" x14ac:dyDescent="0.25">
      <c r="B30" s="164"/>
      <c r="C30" s="10"/>
      <c r="D30" s="39"/>
      <c r="E30" s="39"/>
      <c r="F30" s="39"/>
      <c r="G30" s="39"/>
      <c r="H30" s="179"/>
      <c r="I30" s="39"/>
      <c r="J30" s="39"/>
      <c r="K30" s="39"/>
      <c r="L30" s="39"/>
      <c r="O30" s="81">
        <v>0.99</v>
      </c>
      <c r="P30" s="81">
        <f t="shared" si="0"/>
        <v>52.400700000000001</v>
      </c>
      <c r="T30" s="156"/>
    </row>
    <row r="31" spans="1:20" x14ac:dyDescent="0.25">
      <c r="B31" s="164"/>
      <c r="C31" s="10"/>
      <c r="D31" s="39"/>
      <c r="E31" s="39"/>
      <c r="F31" s="39"/>
      <c r="G31" s="39"/>
      <c r="H31" s="179"/>
      <c r="I31" s="39"/>
      <c r="J31" s="39"/>
      <c r="K31" s="39"/>
      <c r="L31" s="39"/>
      <c r="O31" s="81">
        <v>0.98</v>
      </c>
      <c r="P31" s="81">
        <f t="shared" si="0"/>
        <v>51.871400000000001</v>
      </c>
    </row>
    <row r="32" spans="1:20" x14ac:dyDescent="0.25">
      <c r="B32" s="164"/>
      <c r="C32" s="10"/>
      <c r="D32" s="39"/>
      <c r="E32" s="39"/>
      <c r="F32" s="39"/>
      <c r="G32" s="39"/>
      <c r="H32" s="179"/>
      <c r="I32" s="39"/>
      <c r="J32" s="39"/>
      <c r="K32" s="39"/>
      <c r="L32" s="39"/>
      <c r="O32" s="81">
        <v>0.97</v>
      </c>
      <c r="P32" s="81">
        <f t="shared" si="0"/>
        <v>51.342099999999995</v>
      </c>
    </row>
    <row r="33" spans="2:17" x14ac:dyDescent="0.25">
      <c r="B33" s="164"/>
      <c r="C33" s="10"/>
      <c r="D33" s="39"/>
      <c r="E33" s="39"/>
      <c r="F33" s="39"/>
      <c r="G33" s="39"/>
      <c r="H33" s="179"/>
      <c r="I33" s="39"/>
      <c r="J33" s="39"/>
      <c r="K33" s="39"/>
      <c r="L33" s="39"/>
      <c r="O33" s="81">
        <v>0.96</v>
      </c>
      <c r="P33" s="81">
        <f t="shared" si="0"/>
        <v>50.812799999999996</v>
      </c>
    </row>
    <row r="34" spans="2:17" x14ac:dyDescent="0.25">
      <c r="B34" s="164"/>
      <c r="C34" s="10"/>
      <c r="D34" s="39"/>
      <c r="E34" s="39"/>
      <c r="F34" s="39"/>
      <c r="G34" s="39"/>
      <c r="H34" s="179"/>
      <c r="I34" s="39"/>
      <c r="J34" s="39"/>
      <c r="K34" s="39"/>
      <c r="L34" s="39"/>
      <c r="O34" s="81">
        <v>0.95</v>
      </c>
      <c r="P34" s="81">
        <f t="shared" si="0"/>
        <v>50.283499999999997</v>
      </c>
    </row>
    <row r="35" spans="2:17" x14ac:dyDescent="0.25">
      <c r="B35" s="164"/>
      <c r="C35" s="10"/>
      <c r="D35" s="39"/>
      <c r="E35" s="39"/>
      <c r="F35" s="39"/>
      <c r="G35" s="39"/>
      <c r="H35" s="179"/>
      <c r="I35" s="39"/>
      <c r="J35" s="39"/>
      <c r="K35" s="39"/>
      <c r="L35" s="39"/>
      <c r="O35" s="81">
        <v>0.94</v>
      </c>
      <c r="P35" s="81">
        <f t="shared" si="0"/>
        <v>49.754199999999997</v>
      </c>
    </row>
    <row r="36" spans="2:17" x14ac:dyDescent="0.25">
      <c r="B36" s="164"/>
      <c r="C36" s="10"/>
      <c r="D36" s="39"/>
      <c r="E36" s="39"/>
      <c r="F36" s="39"/>
      <c r="G36" s="39"/>
      <c r="H36" s="179"/>
      <c r="I36" s="39"/>
      <c r="J36" s="39"/>
      <c r="K36" s="39"/>
      <c r="L36" s="39"/>
      <c r="O36" s="81">
        <v>0.93</v>
      </c>
      <c r="P36" s="81">
        <f t="shared" si="0"/>
        <v>49.224900000000005</v>
      </c>
    </row>
    <row r="37" spans="2:17" x14ac:dyDescent="0.25">
      <c r="B37" s="164"/>
      <c r="C37" s="10"/>
      <c r="D37" s="39"/>
      <c r="E37" s="39"/>
      <c r="F37" s="39"/>
      <c r="G37" s="39"/>
      <c r="H37" s="179"/>
      <c r="I37" s="39"/>
      <c r="J37" s="39"/>
      <c r="K37" s="39"/>
      <c r="L37" s="39"/>
      <c r="O37" s="81">
        <v>0.92</v>
      </c>
      <c r="P37" s="81">
        <f t="shared" si="0"/>
        <v>48.695599999999999</v>
      </c>
    </row>
    <row r="38" spans="2:17" x14ac:dyDescent="0.25">
      <c r="B38" s="164"/>
      <c r="C38" s="10"/>
      <c r="D38" s="39"/>
      <c r="E38" s="39"/>
      <c r="F38" s="39"/>
      <c r="G38" s="39"/>
      <c r="H38" s="179"/>
      <c r="I38" s="39"/>
      <c r="J38" s="39"/>
      <c r="K38" s="39"/>
      <c r="L38" s="39"/>
      <c r="O38" s="81">
        <v>0.91</v>
      </c>
      <c r="P38" s="81">
        <f t="shared" si="0"/>
        <v>48.1663</v>
      </c>
    </row>
    <row r="39" spans="2:17" x14ac:dyDescent="0.25">
      <c r="B39" s="164"/>
      <c r="C39" s="10"/>
      <c r="D39" s="39"/>
      <c r="E39" s="39"/>
      <c r="F39" s="39"/>
      <c r="G39" s="39"/>
      <c r="H39" s="179"/>
      <c r="I39" s="39"/>
      <c r="J39" s="39"/>
      <c r="K39" s="39"/>
      <c r="L39" s="39"/>
      <c r="O39" s="81">
        <v>0.9</v>
      </c>
      <c r="P39" s="81">
        <f t="shared" si="0"/>
        <v>47.637</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00" priority="33">
      <formula>Q7&gt;0</formula>
    </cfRule>
    <cfRule type="expression" dxfId="3099" priority="34">
      <formula>Q7&lt;0</formula>
    </cfRule>
  </conditionalFormatting>
  <conditionalFormatting sqref="Q8">
    <cfRule type="expression" dxfId="3098" priority="31">
      <formula>Q8&gt;0</formula>
    </cfRule>
    <cfRule type="expression" dxfId="3097" priority="32">
      <formula>Q8&lt;0</formula>
    </cfRule>
  </conditionalFormatting>
  <conditionalFormatting sqref="F34:F54 F58:F63">
    <cfRule type="expression" dxfId="3096" priority="29">
      <formula>F34&gt;0</formula>
    </cfRule>
    <cfRule type="expression" dxfId="3095" priority="30">
      <formula>F34&lt;0</formula>
    </cfRule>
  </conditionalFormatting>
  <conditionalFormatting sqref="H34:H54 H58:H63">
    <cfRule type="expression" dxfId="3094" priority="27">
      <formula>H34&gt;0</formula>
    </cfRule>
    <cfRule type="expression" dxfId="3093" priority="28">
      <formula>H34&lt;0</formula>
    </cfRule>
  </conditionalFormatting>
  <conditionalFormatting sqref="Q10">
    <cfRule type="expression" dxfId="3092" priority="25">
      <formula>Q10&gt;0</formula>
    </cfRule>
    <cfRule type="expression" dxfId="3091" priority="26">
      <formula>Q10&lt;0</formula>
    </cfRule>
  </conditionalFormatting>
  <conditionalFormatting sqref="J25:J38">
    <cfRule type="expression" dxfId="3090" priority="23">
      <formula>J25&gt;0</formula>
    </cfRule>
    <cfRule type="expression" dxfId="3089" priority="24">
      <formula>J25&lt;0</formula>
    </cfRule>
  </conditionalFormatting>
  <conditionalFormatting sqref="K25:K35 K37:K38">
    <cfRule type="expression" dxfId="3088" priority="21">
      <formula>K25&gt;0</formula>
    </cfRule>
    <cfRule type="expression" dxfId="3087" priority="22">
      <formula>K25&lt;0</formula>
    </cfRule>
  </conditionalFormatting>
  <conditionalFormatting sqref="F89:F110">
    <cfRule type="expression" dxfId="3086" priority="19">
      <formula>F89&gt;0</formula>
    </cfRule>
    <cfRule type="expression" dxfId="3085" priority="20">
      <formula>F89&lt;0</formula>
    </cfRule>
  </conditionalFormatting>
  <conditionalFormatting sqref="H89:H110">
    <cfRule type="expression" dxfId="3084" priority="17">
      <formula>H89&gt;0</formula>
    </cfRule>
    <cfRule type="expression" dxfId="3083" priority="18">
      <formula>H89&lt;0</formula>
    </cfRule>
  </conditionalFormatting>
  <conditionalFormatting sqref="J89:J102">
    <cfRule type="expression" dxfId="3082" priority="15">
      <formula>J89&gt;0</formula>
    </cfRule>
    <cfRule type="expression" dxfId="3081" priority="16">
      <formula>J89&lt;0</formula>
    </cfRule>
  </conditionalFormatting>
  <conditionalFormatting sqref="K89:K102">
    <cfRule type="expression" dxfId="3080" priority="13">
      <formula>K89&gt;0</formula>
    </cfRule>
    <cfRule type="expression" dxfId="3079" priority="14">
      <formula>K89&lt;0</formula>
    </cfRule>
  </conditionalFormatting>
  <conditionalFormatting sqref="L89:L102">
    <cfRule type="expression" dxfId="3078" priority="11">
      <formula>L89&gt;0</formula>
    </cfRule>
    <cfRule type="expression" dxfId="3077" priority="12">
      <formula>L89&lt;0</formula>
    </cfRule>
  </conditionalFormatting>
  <conditionalFormatting sqref="F25:F33">
    <cfRule type="expression" dxfId="3076" priority="9">
      <formula>F25&gt;0</formula>
    </cfRule>
    <cfRule type="expression" dxfId="3075" priority="10">
      <formula>F25&lt;0</formula>
    </cfRule>
  </conditionalFormatting>
  <conditionalFormatting sqref="H25:H33">
    <cfRule type="expression" dxfId="3074" priority="7">
      <formula>H25&gt;0</formula>
    </cfRule>
    <cfRule type="expression" dxfId="3073" priority="8">
      <formula>H25&lt;0</formula>
    </cfRule>
  </conditionalFormatting>
  <conditionalFormatting sqref="J54">
    <cfRule type="expression" dxfId="3072" priority="5">
      <formula>J54&gt;0</formula>
    </cfRule>
    <cfRule type="expression" dxfId="3071" priority="6">
      <formula>J54&lt;0</formula>
    </cfRule>
  </conditionalFormatting>
  <conditionalFormatting sqref="F55:F57">
    <cfRule type="expression" dxfId="3070" priority="3">
      <formula>F55&gt;0</formula>
    </cfRule>
    <cfRule type="expression" dxfId="3069" priority="4">
      <formula>F55&lt;0</formula>
    </cfRule>
  </conditionalFormatting>
  <conditionalFormatting sqref="H55:H57">
    <cfRule type="expression" dxfId="3068" priority="1">
      <formula>H55&gt;0</formula>
    </cfRule>
    <cfRule type="expression" dxfId="306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261.93990000000002</v>
      </c>
      <c r="R4" s="425">
        <v>-2.5899999999999999E-2</v>
      </c>
      <c r="T4" s="1"/>
    </row>
    <row r="5" spans="1:21" x14ac:dyDescent="0.25">
      <c r="B5" s="72"/>
      <c r="C5" s="4"/>
      <c r="D5" s="3"/>
      <c r="E5" s="3"/>
      <c r="F5" s="3"/>
      <c r="G5" s="72"/>
      <c r="H5" s="161"/>
      <c r="I5" s="3"/>
      <c r="J5" s="3"/>
      <c r="K5" s="3"/>
      <c r="L5" s="4"/>
      <c r="M5" s="4"/>
      <c r="O5" s="11" t="s">
        <v>67</v>
      </c>
      <c r="Q5" s="3">
        <f>Q4*Q2</f>
        <v>5238.7980000000007</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198.79800000000068</v>
      </c>
      <c r="R7" s="29">
        <v>43602</v>
      </c>
    </row>
    <row r="8" spans="1:21" x14ac:dyDescent="0.25">
      <c r="B8" s="72"/>
      <c r="C8" s="4"/>
      <c r="D8" s="3"/>
      <c r="E8" s="3"/>
      <c r="F8" s="3"/>
      <c r="G8" s="72"/>
      <c r="H8" s="161"/>
      <c r="I8" s="3"/>
      <c r="J8" s="3"/>
      <c r="K8" s="3"/>
      <c r="L8" s="4"/>
      <c r="M8" s="4"/>
      <c r="O8" s="11" t="s">
        <v>179</v>
      </c>
      <c r="P8" s="33"/>
      <c r="Q8" s="2">
        <f>K18+M18-F18+Q2*Q4</f>
        <v>198.79800000000068</v>
      </c>
      <c r="T8" s="1"/>
      <c r="U8" s="741"/>
    </row>
    <row r="9" spans="1:21" x14ac:dyDescent="0.25">
      <c r="B9" s="72"/>
      <c r="C9" s="4"/>
      <c r="D9" s="3"/>
      <c r="E9" s="3"/>
      <c r="F9" s="3"/>
      <c r="G9" s="4"/>
      <c r="H9" s="161"/>
      <c r="I9" s="3"/>
      <c r="J9" s="3"/>
      <c r="K9" s="3"/>
      <c r="L9" s="4"/>
      <c r="M9" s="4"/>
      <c r="O9" s="11" t="s">
        <v>204</v>
      </c>
      <c r="Q9" s="134">
        <f>IF(Q2=0, 0, Q8/Q6)</f>
        <v>3.9444047619047753E-2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288.13389000000006</v>
      </c>
    </row>
    <row r="20" spans="1:20" x14ac:dyDescent="0.25">
      <c r="O20" s="81">
        <v>1.0900000000000001</v>
      </c>
      <c r="P20" s="81">
        <f t="shared" ref="P20:P39" si="0">O20*$Q$4</f>
        <v>285.51449100000002</v>
      </c>
    </row>
    <row r="21" spans="1:20" x14ac:dyDescent="0.25">
      <c r="O21" s="81">
        <v>1.08</v>
      </c>
      <c r="P21" s="81">
        <f t="shared" si="0"/>
        <v>282.89509200000003</v>
      </c>
      <c r="T21" s="1"/>
    </row>
    <row r="22" spans="1:20" x14ac:dyDescent="0.25">
      <c r="O22" s="81">
        <v>1.07</v>
      </c>
      <c r="P22" s="81">
        <f t="shared" si="0"/>
        <v>280.27569300000005</v>
      </c>
    </row>
    <row r="23" spans="1:20" x14ac:dyDescent="0.25">
      <c r="O23" s="81">
        <v>1.06</v>
      </c>
      <c r="P23" s="81">
        <f t="shared" si="0"/>
        <v>277.65629400000006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275.03689500000002</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272.41749600000003</v>
      </c>
    </row>
    <row r="26" spans="1:20" x14ac:dyDescent="0.25">
      <c r="B26" s="164"/>
      <c r="C26" s="10"/>
      <c r="D26" s="39"/>
      <c r="E26" s="39"/>
      <c r="F26" s="39"/>
      <c r="G26" s="39"/>
      <c r="H26" s="179"/>
      <c r="I26" s="39"/>
      <c r="J26" s="39"/>
      <c r="K26" s="39"/>
      <c r="L26" s="39"/>
      <c r="O26" s="81">
        <v>1.03</v>
      </c>
      <c r="P26" s="81">
        <f t="shared" si="0"/>
        <v>269.79809700000004</v>
      </c>
      <c r="T26" s="156"/>
    </row>
    <row r="27" spans="1:20" x14ac:dyDescent="0.25">
      <c r="B27" s="164"/>
      <c r="C27" s="10"/>
      <c r="D27" s="39"/>
      <c r="E27" s="39"/>
      <c r="F27" s="39"/>
      <c r="G27" s="39"/>
      <c r="H27" s="179"/>
      <c r="I27" s="39"/>
      <c r="J27" s="39"/>
      <c r="K27" s="39"/>
      <c r="L27" s="39"/>
      <c r="O27" s="81">
        <v>1.02</v>
      </c>
      <c r="P27" s="81">
        <f t="shared" si="0"/>
        <v>267.17869800000005</v>
      </c>
      <c r="T27" s="67"/>
    </row>
    <row r="28" spans="1:20" x14ac:dyDescent="0.25">
      <c r="B28" s="164"/>
      <c r="C28" s="10"/>
      <c r="D28" s="39"/>
      <c r="E28" s="39"/>
      <c r="F28" s="39"/>
      <c r="G28" s="39"/>
      <c r="H28" s="179"/>
      <c r="I28" s="39"/>
      <c r="J28" s="39"/>
      <c r="K28" s="39"/>
      <c r="L28" s="39"/>
      <c r="O28" s="81">
        <v>1.01</v>
      </c>
      <c r="P28" s="81">
        <f t="shared" si="0"/>
        <v>264.55929900000001</v>
      </c>
      <c r="T28" s="156"/>
    </row>
    <row r="29" spans="1:20" x14ac:dyDescent="0.25">
      <c r="B29" s="164"/>
      <c r="C29" s="10"/>
      <c r="D29" s="39"/>
      <c r="E29" s="39"/>
      <c r="F29" s="39"/>
      <c r="G29" s="39"/>
      <c r="H29" s="179"/>
      <c r="I29" s="39"/>
      <c r="J29" s="39"/>
      <c r="K29" s="39"/>
      <c r="L29" s="39"/>
      <c r="O29" s="81">
        <v>1</v>
      </c>
      <c r="P29" s="81">
        <f t="shared" si="0"/>
        <v>261.93990000000002</v>
      </c>
      <c r="T29" s="156"/>
    </row>
    <row r="30" spans="1:20" x14ac:dyDescent="0.25">
      <c r="B30" s="164"/>
      <c r="C30" s="10"/>
      <c r="D30" s="39"/>
      <c r="E30" s="39"/>
      <c r="F30" s="39"/>
      <c r="G30" s="39"/>
      <c r="H30" s="179"/>
      <c r="I30" s="39"/>
      <c r="J30" s="39"/>
      <c r="K30" s="39"/>
      <c r="L30" s="39"/>
      <c r="O30" s="81">
        <v>0.99</v>
      </c>
      <c r="P30" s="81">
        <f t="shared" si="0"/>
        <v>259.32050100000004</v>
      </c>
      <c r="T30" s="156"/>
    </row>
    <row r="31" spans="1:20" x14ac:dyDescent="0.25">
      <c r="B31" s="164"/>
      <c r="C31" s="10"/>
      <c r="D31" s="39"/>
      <c r="E31" s="39"/>
      <c r="F31" s="39"/>
      <c r="G31" s="39"/>
      <c r="H31" s="179"/>
      <c r="I31" s="39"/>
      <c r="J31" s="39"/>
      <c r="K31" s="39"/>
      <c r="L31" s="39"/>
      <c r="O31" s="81">
        <v>0.98</v>
      </c>
      <c r="P31" s="81">
        <f t="shared" si="0"/>
        <v>256.70110199999999</v>
      </c>
    </row>
    <row r="32" spans="1:20" x14ac:dyDescent="0.25">
      <c r="B32" s="164"/>
      <c r="C32" s="10"/>
      <c r="D32" s="39"/>
      <c r="E32" s="39"/>
      <c r="F32" s="39"/>
      <c r="G32" s="39"/>
      <c r="H32" s="179"/>
      <c r="I32" s="39"/>
      <c r="J32" s="39"/>
      <c r="K32" s="39"/>
      <c r="L32" s="39"/>
      <c r="O32" s="81">
        <v>0.97</v>
      </c>
      <c r="P32" s="81">
        <f t="shared" si="0"/>
        <v>254.081703</v>
      </c>
    </row>
    <row r="33" spans="2:17" x14ac:dyDescent="0.25">
      <c r="B33" s="164"/>
      <c r="C33" s="10"/>
      <c r="D33" s="39"/>
      <c r="E33" s="39"/>
      <c r="F33" s="39"/>
      <c r="G33" s="39"/>
      <c r="H33" s="179"/>
      <c r="I33" s="39"/>
      <c r="J33" s="39"/>
      <c r="K33" s="39"/>
      <c r="L33" s="39"/>
      <c r="O33" s="81">
        <v>0.96</v>
      </c>
      <c r="P33" s="81">
        <f t="shared" si="0"/>
        <v>251.46230400000002</v>
      </c>
    </row>
    <row r="34" spans="2:17" x14ac:dyDescent="0.25">
      <c r="B34" s="164"/>
      <c r="C34" s="10"/>
      <c r="D34" s="39"/>
      <c r="E34" s="39"/>
      <c r="F34" s="39"/>
      <c r="G34" s="39"/>
      <c r="H34" s="179"/>
      <c r="I34" s="39"/>
      <c r="J34" s="39"/>
      <c r="K34" s="39"/>
      <c r="L34" s="39"/>
      <c r="O34" s="81">
        <v>0.95</v>
      </c>
      <c r="P34" s="81">
        <f t="shared" si="0"/>
        <v>248.842905</v>
      </c>
    </row>
    <row r="35" spans="2:17" x14ac:dyDescent="0.25">
      <c r="B35" s="164"/>
      <c r="C35" s="10"/>
      <c r="D35" s="39"/>
      <c r="E35" s="39"/>
      <c r="F35" s="39"/>
      <c r="G35" s="39"/>
      <c r="H35" s="179"/>
      <c r="I35" s="39"/>
      <c r="J35" s="39"/>
      <c r="K35" s="39"/>
      <c r="L35" s="39"/>
      <c r="O35" s="81">
        <v>0.94</v>
      </c>
      <c r="P35" s="81">
        <f t="shared" si="0"/>
        <v>246.22350600000001</v>
      </c>
    </row>
    <row r="36" spans="2:17" x14ac:dyDescent="0.25">
      <c r="B36" s="164"/>
      <c r="C36" s="10"/>
      <c r="D36" s="39"/>
      <c r="E36" s="39"/>
      <c r="F36" s="39"/>
      <c r="G36" s="39"/>
      <c r="H36" s="179"/>
      <c r="I36" s="39"/>
      <c r="J36" s="39"/>
      <c r="K36" s="39"/>
      <c r="L36" s="39"/>
      <c r="O36" s="81">
        <v>0.93</v>
      </c>
      <c r="P36" s="81">
        <f t="shared" si="0"/>
        <v>243.60410700000003</v>
      </c>
    </row>
    <row r="37" spans="2:17" x14ac:dyDescent="0.25">
      <c r="B37" s="164"/>
      <c r="C37" s="10"/>
      <c r="D37" s="39"/>
      <c r="E37" s="39"/>
      <c r="F37" s="39"/>
      <c r="G37" s="39"/>
      <c r="H37" s="179"/>
      <c r="I37" s="39"/>
      <c r="J37" s="39"/>
      <c r="K37" s="39"/>
      <c r="L37" s="39"/>
      <c r="O37" s="81">
        <v>0.92</v>
      </c>
      <c r="P37" s="81">
        <f t="shared" si="0"/>
        <v>240.98470800000004</v>
      </c>
    </row>
    <row r="38" spans="2:17" x14ac:dyDescent="0.25">
      <c r="B38" s="164"/>
      <c r="C38" s="10"/>
      <c r="D38" s="39"/>
      <c r="E38" s="39"/>
      <c r="F38" s="39"/>
      <c r="G38" s="39"/>
      <c r="H38" s="179"/>
      <c r="I38" s="39"/>
      <c r="J38" s="39"/>
      <c r="K38" s="39"/>
      <c r="L38" s="39"/>
      <c r="O38" s="81">
        <v>0.91</v>
      </c>
      <c r="P38" s="81">
        <f t="shared" si="0"/>
        <v>238.36530900000002</v>
      </c>
    </row>
    <row r="39" spans="2:17" x14ac:dyDescent="0.25">
      <c r="B39" s="164"/>
      <c r="C39" s="10"/>
      <c r="D39" s="39"/>
      <c r="E39" s="39"/>
      <c r="F39" s="39"/>
      <c r="G39" s="39"/>
      <c r="H39" s="179"/>
      <c r="I39" s="39"/>
      <c r="J39" s="39"/>
      <c r="K39" s="39"/>
      <c r="L39" s="39"/>
      <c r="O39" s="81">
        <v>0.9</v>
      </c>
      <c r="P39" s="81">
        <f t="shared" si="0"/>
        <v>235.74591000000004</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66" priority="33">
      <formula>Q7&gt;0</formula>
    </cfRule>
    <cfRule type="expression" dxfId="3065" priority="34">
      <formula>Q7&lt;0</formula>
    </cfRule>
  </conditionalFormatting>
  <conditionalFormatting sqref="Q8">
    <cfRule type="expression" dxfId="3064" priority="31">
      <formula>Q8&gt;0</formula>
    </cfRule>
    <cfRule type="expression" dxfId="3063" priority="32">
      <formula>Q8&lt;0</formula>
    </cfRule>
  </conditionalFormatting>
  <conditionalFormatting sqref="F34:F54 F58:F63">
    <cfRule type="expression" dxfId="3062" priority="29">
      <formula>F34&gt;0</formula>
    </cfRule>
    <cfRule type="expression" dxfId="3061" priority="30">
      <formula>F34&lt;0</formula>
    </cfRule>
  </conditionalFormatting>
  <conditionalFormatting sqref="H34:H54 H58:H63">
    <cfRule type="expression" dxfId="3060" priority="27">
      <formula>H34&gt;0</formula>
    </cfRule>
    <cfRule type="expression" dxfId="3059" priority="28">
      <formula>H34&lt;0</formula>
    </cfRule>
  </conditionalFormatting>
  <conditionalFormatting sqref="Q10">
    <cfRule type="expression" dxfId="3058" priority="25">
      <formula>Q10&gt;0</formula>
    </cfRule>
    <cfRule type="expression" dxfId="3057" priority="26">
      <formula>Q10&lt;0</formula>
    </cfRule>
  </conditionalFormatting>
  <conditionalFormatting sqref="J25:J38">
    <cfRule type="expression" dxfId="3056" priority="23">
      <formula>J25&gt;0</formula>
    </cfRule>
    <cfRule type="expression" dxfId="3055" priority="24">
      <formula>J25&lt;0</formula>
    </cfRule>
  </conditionalFormatting>
  <conditionalFormatting sqref="K25:K35 K37:K38">
    <cfRule type="expression" dxfId="3054" priority="21">
      <formula>K25&gt;0</formula>
    </cfRule>
    <cfRule type="expression" dxfId="3053" priority="22">
      <formula>K25&lt;0</formula>
    </cfRule>
  </conditionalFormatting>
  <conditionalFormatting sqref="F89:F110">
    <cfRule type="expression" dxfId="3052" priority="19">
      <formula>F89&gt;0</formula>
    </cfRule>
    <cfRule type="expression" dxfId="3051" priority="20">
      <formula>F89&lt;0</formula>
    </cfRule>
  </conditionalFormatting>
  <conditionalFormatting sqref="H89:H110">
    <cfRule type="expression" dxfId="3050" priority="17">
      <formula>H89&gt;0</formula>
    </cfRule>
    <cfRule type="expression" dxfId="3049" priority="18">
      <formula>H89&lt;0</formula>
    </cfRule>
  </conditionalFormatting>
  <conditionalFormatting sqref="J89:J102">
    <cfRule type="expression" dxfId="3048" priority="15">
      <formula>J89&gt;0</formula>
    </cfRule>
    <cfRule type="expression" dxfId="3047" priority="16">
      <formula>J89&lt;0</formula>
    </cfRule>
  </conditionalFormatting>
  <conditionalFormatting sqref="K89:K102">
    <cfRule type="expression" dxfId="3046" priority="13">
      <formula>K89&gt;0</formula>
    </cfRule>
    <cfRule type="expression" dxfId="3045" priority="14">
      <formula>K89&lt;0</formula>
    </cfRule>
  </conditionalFormatting>
  <conditionalFormatting sqref="L89:L102">
    <cfRule type="expression" dxfId="3044" priority="11">
      <formula>L89&gt;0</formula>
    </cfRule>
    <cfRule type="expression" dxfId="3043" priority="12">
      <formula>L89&lt;0</formula>
    </cfRule>
  </conditionalFormatting>
  <conditionalFormatting sqref="F25:F33">
    <cfRule type="expression" dxfId="3042" priority="9">
      <formula>F25&gt;0</formula>
    </cfRule>
    <cfRule type="expression" dxfId="3041" priority="10">
      <formula>F25&lt;0</formula>
    </cfRule>
  </conditionalFormatting>
  <conditionalFormatting sqref="H25:H33">
    <cfRule type="expression" dxfId="3040" priority="7">
      <formula>H25&gt;0</formula>
    </cfRule>
    <cfRule type="expression" dxfId="3039" priority="8">
      <formula>H25&lt;0</formula>
    </cfRule>
  </conditionalFormatting>
  <conditionalFormatting sqref="J54">
    <cfRule type="expression" dxfId="3038" priority="5">
      <formula>J54&gt;0</formula>
    </cfRule>
    <cfRule type="expression" dxfId="3037" priority="6">
      <formula>J54&lt;0</formula>
    </cfRule>
  </conditionalFormatting>
  <conditionalFormatting sqref="F55:F57">
    <cfRule type="expression" dxfId="3036" priority="3">
      <formula>F55&gt;0</formula>
    </cfRule>
    <cfRule type="expression" dxfId="3035" priority="4">
      <formula>F55&lt;0</formula>
    </cfRule>
  </conditionalFormatting>
  <conditionalFormatting sqref="H55:H57">
    <cfRule type="expression" dxfId="3034" priority="1">
      <formula>H55&gt;0</formula>
    </cfRule>
    <cfRule type="expression" dxfId="303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2" priority="35">
      <formula>F47&gt;0</formula>
    </cfRule>
    <cfRule type="expression" dxfId="3031" priority="36">
      <formula>F47&lt;0</formula>
    </cfRule>
  </conditionalFormatting>
  <conditionalFormatting sqref="Q7">
    <cfRule type="expression" dxfId="3030" priority="33">
      <formula>Q7&gt;0</formula>
    </cfRule>
    <cfRule type="expression" dxfId="3029" priority="34">
      <formula>Q7&lt;0</formula>
    </cfRule>
  </conditionalFormatting>
  <conditionalFormatting sqref="Q8">
    <cfRule type="expression" dxfId="3028" priority="31">
      <formula>Q8&gt;0</formula>
    </cfRule>
    <cfRule type="expression" dxfId="3027" priority="32">
      <formula>Q8&lt;0</formula>
    </cfRule>
  </conditionalFormatting>
  <conditionalFormatting sqref="F30:F46">
    <cfRule type="expression" dxfId="3026" priority="29">
      <formula>F30&gt;0</formula>
    </cfRule>
    <cfRule type="expression" dxfId="3025" priority="30">
      <formula>F30&lt;0</formula>
    </cfRule>
  </conditionalFormatting>
  <conditionalFormatting sqref="H30:H46">
    <cfRule type="expression" dxfId="3024" priority="27">
      <formula>H30&gt;0</formula>
    </cfRule>
    <cfRule type="expression" dxfId="3023" priority="28">
      <formula>H30&lt;0</formula>
    </cfRule>
  </conditionalFormatting>
  <conditionalFormatting sqref="Q10">
    <cfRule type="expression" dxfId="3022" priority="25">
      <formula>Q10&gt;0</formula>
    </cfRule>
    <cfRule type="expression" dxfId="3021" priority="26">
      <formula>Q10&lt;0</formula>
    </cfRule>
  </conditionalFormatting>
  <conditionalFormatting sqref="J25:J38">
    <cfRule type="expression" dxfId="3020" priority="23">
      <formula>J25&gt;0</formula>
    </cfRule>
    <cfRule type="expression" dxfId="3019" priority="24">
      <formula>J25&lt;0</formula>
    </cfRule>
  </conditionalFormatting>
  <conditionalFormatting sqref="K25:K38">
    <cfRule type="expression" dxfId="3018" priority="21">
      <formula>K25&gt;0</formula>
    </cfRule>
    <cfRule type="expression" dxfId="3017" priority="22">
      <formula>K25&lt;0</formula>
    </cfRule>
  </conditionalFormatting>
  <conditionalFormatting sqref="L25 L38">
    <cfRule type="expression" dxfId="3016" priority="19">
      <formula>L25&gt;0</formula>
    </cfRule>
    <cfRule type="expression" dxfId="3015" priority="20">
      <formula>L25&lt;0</formula>
    </cfRule>
  </conditionalFormatting>
  <conditionalFormatting sqref="F89:F110">
    <cfRule type="expression" dxfId="3014" priority="17">
      <formula>F89&gt;0</formula>
    </cfRule>
    <cfRule type="expression" dxfId="3013" priority="18">
      <formula>F89&lt;0</formula>
    </cfRule>
  </conditionalFormatting>
  <conditionalFormatting sqref="H89:H110">
    <cfRule type="expression" dxfId="3012" priority="15">
      <formula>H89&gt;0</formula>
    </cfRule>
    <cfRule type="expression" dxfId="3011" priority="16">
      <formula>H89&lt;0</formula>
    </cfRule>
  </conditionalFormatting>
  <conditionalFormatting sqref="J89:J102">
    <cfRule type="expression" dxfId="3010" priority="13">
      <formula>J89&gt;0</formula>
    </cfRule>
    <cfRule type="expression" dxfId="3009" priority="14">
      <formula>J89&lt;0</formula>
    </cfRule>
  </conditionalFormatting>
  <conditionalFormatting sqref="K89:K102">
    <cfRule type="expression" dxfId="3008" priority="11">
      <formula>K89&gt;0</formula>
    </cfRule>
    <cfRule type="expression" dxfId="3007" priority="12">
      <formula>K89&lt;0</formula>
    </cfRule>
  </conditionalFormatting>
  <conditionalFormatting sqref="L89:L102">
    <cfRule type="expression" dxfId="3006" priority="9">
      <formula>L89&gt;0</formula>
    </cfRule>
    <cfRule type="expression" dxfId="3005" priority="10">
      <formula>L89&lt;0</formula>
    </cfRule>
  </conditionalFormatting>
  <conditionalFormatting sqref="F29 F25:F27">
    <cfRule type="expression" dxfId="3004" priority="7">
      <formula>F25&gt;0</formula>
    </cfRule>
    <cfRule type="expression" dxfId="3003" priority="8">
      <formula>F25&lt;0</formula>
    </cfRule>
  </conditionalFormatting>
  <conditionalFormatting sqref="H25:H29">
    <cfRule type="expression" dxfId="3002" priority="5">
      <formula>H25&gt;0</formula>
    </cfRule>
    <cfRule type="expression" dxfId="3001" priority="6">
      <formula>H25&lt;0</formula>
    </cfRule>
  </conditionalFormatting>
  <conditionalFormatting sqref="F28">
    <cfRule type="expression" dxfId="3000" priority="3">
      <formula>F28&gt;0</formula>
    </cfRule>
    <cfRule type="expression" dxfId="2999"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1351</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8" priority="43">
      <formula>F54&gt;0</formula>
    </cfRule>
    <cfRule type="expression" dxfId="2997" priority="44">
      <formula>F54&lt;0</formula>
    </cfRule>
  </conditionalFormatting>
  <conditionalFormatting sqref="Q7">
    <cfRule type="expression" dxfId="2996" priority="41">
      <formula>Q7&gt;0</formula>
    </cfRule>
    <cfRule type="expression" dxfId="2995" priority="42">
      <formula>Q7&lt;0</formula>
    </cfRule>
  </conditionalFormatting>
  <conditionalFormatting sqref="Q8">
    <cfRule type="expression" dxfId="2994" priority="39">
      <formula>Q8&gt;0</formula>
    </cfRule>
    <cfRule type="expression" dxfId="2993" priority="40">
      <formula>Q8&lt;0</formula>
    </cfRule>
  </conditionalFormatting>
  <conditionalFormatting sqref="F33:F36 F38:F53">
    <cfRule type="expression" dxfId="2992" priority="37">
      <formula>F33&gt;0</formula>
    </cfRule>
    <cfRule type="expression" dxfId="2991" priority="38">
      <formula>F33&lt;0</formula>
    </cfRule>
  </conditionalFormatting>
  <conditionalFormatting sqref="H33:H36 H38:H53">
    <cfRule type="expression" dxfId="2990" priority="35">
      <formula>H33&gt;0</formula>
    </cfRule>
    <cfRule type="expression" dxfId="2989" priority="36">
      <formula>H33&lt;0</formula>
    </cfRule>
  </conditionalFormatting>
  <conditionalFormatting sqref="Q10">
    <cfRule type="expression" dxfId="2988" priority="33">
      <formula>Q10&gt;0</formula>
    </cfRule>
    <cfRule type="expression" dxfId="2987" priority="34">
      <formula>Q10&lt;0</formula>
    </cfRule>
  </conditionalFormatting>
  <conditionalFormatting sqref="J25:J37">
    <cfRule type="expression" dxfId="2986" priority="31">
      <formula>J25&gt;0</formula>
    </cfRule>
    <cfRule type="expression" dxfId="2985" priority="32">
      <formula>J25&lt;0</formula>
    </cfRule>
  </conditionalFormatting>
  <conditionalFormatting sqref="K25:K38">
    <cfRule type="expression" dxfId="2984" priority="29">
      <formula>K25&gt;0</formula>
    </cfRule>
    <cfRule type="expression" dxfId="2983" priority="30">
      <formula>K25&lt;0</formula>
    </cfRule>
  </conditionalFormatting>
  <conditionalFormatting sqref="L25">
    <cfRule type="expression" dxfId="2982" priority="27">
      <formula>L25&gt;0</formula>
    </cfRule>
    <cfRule type="expression" dxfId="2981" priority="28">
      <formula>L25&lt;0</formula>
    </cfRule>
  </conditionalFormatting>
  <conditionalFormatting sqref="F89:F110">
    <cfRule type="expression" dxfId="2980" priority="25">
      <formula>F89&gt;0</formula>
    </cfRule>
    <cfRule type="expression" dxfId="2979" priority="26">
      <formula>F89&lt;0</formula>
    </cfRule>
  </conditionalFormatting>
  <conditionalFormatting sqref="H89:H110">
    <cfRule type="expression" dxfId="2978" priority="23">
      <formula>H89&gt;0</formula>
    </cfRule>
    <cfRule type="expression" dxfId="2977" priority="24">
      <formula>H89&lt;0</formula>
    </cfRule>
  </conditionalFormatting>
  <conditionalFormatting sqref="J89:J102">
    <cfRule type="expression" dxfId="2976" priority="21">
      <formula>J89&gt;0</formula>
    </cfRule>
    <cfRule type="expression" dxfId="2975" priority="22">
      <formula>J89&lt;0</formula>
    </cfRule>
  </conditionalFormatting>
  <conditionalFormatting sqref="K89:K102">
    <cfRule type="expression" dxfId="2974" priority="19">
      <formula>K89&gt;0</formula>
    </cfRule>
    <cfRule type="expression" dxfId="2973" priority="20">
      <formula>K89&lt;0</formula>
    </cfRule>
  </conditionalFormatting>
  <conditionalFormatting sqref="L89:L102">
    <cfRule type="expression" dxfId="2972" priority="17">
      <formula>L89&gt;0</formula>
    </cfRule>
    <cfRule type="expression" dxfId="2971" priority="18">
      <formula>L89&lt;0</formula>
    </cfRule>
  </conditionalFormatting>
  <conditionalFormatting sqref="F29:F32">
    <cfRule type="expression" dxfId="2970" priority="15">
      <formula>F29&gt;0</formula>
    </cfRule>
    <cfRule type="expression" dxfId="2969" priority="16">
      <formula>F29&lt;0</formula>
    </cfRule>
  </conditionalFormatting>
  <conditionalFormatting sqref="H29:H32">
    <cfRule type="expression" dxfId="2968" priority="13">
      <formula>H29&gt;0</formula>
    </cfRule>
    <cfRule type="expression" dxfId="2967" priority="14">
      <formula>H29&lt;0</formula>
    </cfRule>
  </conditionalFormatting>
  <conditionalFormatting sqref="F25:F28">
    <cfRule type="expression" dxfId="2966" priority="11">
      <formula>F25&gt;0</formula>
    </cfRule>
    <cfRule type="expression" dxfId="2965" priority="12">
      <formula>F25&lt;0</formula>
    </cfRule>
  </conditionalFormatting>
  <conditionalFormatting sqref="H25:H28">
    <cfRule type="expression" dxfId="2964" priority="9">
      <formula>H25&gt;0</formula>
    </cfRule>
    <cfRule type="expression" dxfId="2963" priority="10">
      <formula>H25&lt;0</formula>
    </cfRule>
  </conditionalFormatting>
  <conditionalFormatting sqref="F37">
    <cfRule type="expression" dxfId="2962" priority="7">
      <formula>F37&gt;0</formula>
    </cfRule>
    <cfRule type="expression" dxfId="2961" priority="8">
      <formula>F37&lt;0</formula>
    </cfRule>
  </conditionalFormatting>
  <conditionalFormatting sqref="H37">
    <cfRule type="expression" dxfId="2960" priority="5">
      <formula>H37&gt;0</formula>
    </cfRule>
    <cfRule type="expression" dxfId="2959" priority="6">
      <formula>H37&lt;0</formula>
    </cfRule>
  </conditionalFormatting>
  <conditionalFormatting sqref="J49">
    <cfRule type="expression" dxfId="2958" priority="3">
      <formula>J49&gt;0</formula>
    </cfRule>
    <cfRule type="expression" dxfId="2957" priority="4">
      <formula>J49&lt;0</formula>
    </cfRule>
  </conditionalFormatting>
  <conditionalFormatting sqref="J38:J48">
    <cfRule type="expression" dxfId="2956" priority="1">
      <formula>J38&gt;0</formula>
    </cfRule>
    <cfRule type="expression" dxfId="295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4" priority="35">
      <formula>F47&gt;0</formula>
    </cfRule>
    <cfRule type="expression" dxfId="2953" priority="36">
      <formula>F47&lt;0</formula>
    </cfRule>
  </conditionalFormatting>
  <conditionalFormatting sqref="Q7">
    <cfRule type="expression" dxfId="2952" priority="33">
      <formula>Q7&gt;0</formula>
    </cfRule>
    <cfRule type="expression" dxfId="2951" priority="34">
      <formula>Q7&lt;0</formula>
    </cfRule>
  </conditionalFormatting>
  <conditionalFormatting sqref="Q8">
    <cfRule type="expression" dxfId="2950" priority="31">
      <formula>Q8&gt;0</formula>
    </cfRule>
    <cfRule type="expression" dxfId="2949" priority="32">
      <formula>Q8&lt;0</formula>
    </cfRule>
  </conditionalFormatting>
  <conditionalFormatting sqref="F30:F46">
    <cfRule type="expression" dxfId="2948" priority="29">
      <formula>F30&gt;0</formula>
    </cfRule>
    <cfRule type="expression" dxfId="2947" priority="30">
      <formula>F30&lt;0</formula>
    </cfRule>
  </conditionalFormatting>
  <conditionalFormatting sqref="H30:H46">
    <cfRule type="expression" dxfId="2946" priority="27">
      <formula>H30&gt;0</formula>
    </cfRule>
    <cfRule type="expression" dxfId="2945" priority="28">
      <formula>H30&lt;0</formula>
    </cfRule>
  </conditionalFormatting>
  <conditionalFormatting sqref="Q10">
    <cfRule type="expression" dxfId="2944" priority="25">
      <formula>Q10&gt;0</formula>
    </cfRule>
    <cfRule type="expression" dxfId="2943" priority="26">
      <formula>Q10&lt;0</formula>
    </cfRule>
  </conditionalFormatting>
  <conditionalFormatting sqref="J25:J38">
    <cfRule type="expression" dxfId="2942" priority="23">
      <formula>J25&gt;0</formula>
    </cfRule>
    <cfRule type="expression" dxfId="2941" priority="24">
      <formula>J25&lt;0</formula>
    </cfRule>
  </conditionalFormatting>
  <conditionalFormatting sqref="K25:K38">
    <cfRule type="expression" dxfId="2940" priority="21">
      <formula>K25&gt;0</formula>
    </cfRule>
    <cfRule type="expression" dxfId="2939" priority="22">
      <formula>K25&lt;0</formula>
    </cfRule>
  </conditionalFormatting>
  <conditionalFormatting sqref="L25 L38">
    <cfRule type="expression" dxfId="2938" priority="19">
      <formula>L25&gt;0</formula>
    </cfRule>
    <cfRule type="expression" dxfId="2937" priority="20">
      <formula>L25&lt;0</formula>
    </cfRule>
  </conditionalFormatting>
  <conditionalFormatting sqref="F89:F110">
    <cfRule type="expression" dxfId="2936" priority="17">
      <formula>F89&gt;0</formula>
    </cfRule>
    <cfRule type="expression" dxfId="2935" priority="18">
      <formula>F89&lt;0</formula>
    </cfRule>
  </conditionalFormatting>
  <conditionalFormatting sqref="H89:H110">
    <cfRule type="expression" dxfId="2934" priority="15">
      <formula>H89&gt;0</formula>
    </cfRule>
    <cfRule type="expression" dxfId="2933" priority="16">
      <formula>H89&lt;0</formula>
    </cfRule>
  </conditionalFormatting>
  <conditionalFormatting sqref="J89:J102">
    <cfRule type="expression" dxfId="2932" priority="13">
      <formula>J89&gt;0</formula>
    </cfRule>
    <cfRule type="expression" dxfId="2931" priority="14">
      <formula>J89&lt;0</formula>
    </cfRule>
  </conditionalFormatting>
  <conditionalFormatting sqref="K89:K102">
    <cfRule type="expression" dxfId="2930" priority="11">
      <formula>K89&gt;0</formula>
    </cfRule>
    <cfRule type="expression" dxfId="2929" priority="12">
      <formula>K89&lt;0</formula>
    </cfRule>
  </conditionalFormatting>
  <conditionalFormatting sqref="L89:L102">
    <cfRule type="expression" dxfId="2928" priority="9">
      <formula>L89&gt;0</formula>
    </cfRule>
    <cfRule type="expression" dxfId="2927" priority="10">
      <formula>L89&lt;0</formula>
    </cfRule>
  </conditionalFormatting>
  <conditionalFormatting sqref="F25:F29">
    <cfRule type="expression" dxfId="2926" priority="7">
      <formula>F25&gt;0</formula>
    </cfRule>
    <cfRule type="expression" dxfId="2925" priority="8">
      <formula>F25&lt;0</formula>
    </cfRule>
  </conditionalFormatting>
  <conditionalFormatting sqref="H25:H29">
    <cfRule type="expression" dxfId="2924" priority="5">
      <formula>H25&gt;0</formula>
    </cfRule>
    <cfRule type="expression" dxfId="2923"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2" priority="43">
      <formula>F54&gt;0</formula>
    </cfRule>
    <cfRule type="expression" dxfId="2921" priority="44">
      <formula>F54&lt;0</formula>
    </cfRule>
  </conditionalFormatting>
  <conditionalFormatting sqref="Q7">
    <cfRule type="expression" dxfId="2920" priority="41">
      <formula>Q7&gt;0</formula>
    </cfRule>
    <cfRule type="expression" dxfId="2919" priority="42">
      <formula>Q7&lt;0</formula>
    </cfRule>
  </conditionalFormatting>
  <conditionalFormatting sqref="Q8">
    <cfRule type="expression" dxfId="2918" priority="39">
      <formula>Q8&gt;0</formula>
    </cfRule>
    <cfRule type="expression" dxfId="2917" priority="40">
      <formula>Q8&lt;0</formula>
    </cfRule>
  </conditionalFormatting>
  <conditionalFormatting sqref="F33:F36 F38:F53">
    <cfRule type="expression" dxfId="2916" priority="37">
      <formula>F33&gt;0</formula>
    </cfRule>
    <cfRule type="expression" dxfId="2915" priority="38">
      <formula>F33&lt;0</formula>
    </cfRule>
  </conditionalFormatting>
  <conditionalFormatting sqref="H33:H36 H38:H53">
    <cfRule type="expression" dxfId="2914" priority="35">
      <formula>H33&gt;0</formula>
    </cfRule>
    <cfRule type="expression" dxfId="2913" priority="36">
      <formula>H33&lt;0</formula>
    </cfRule>
  </conditionalFormatting>
  <conditionalFormatting sqref="Q10">
    <cfRule type="expression" dxfId="2912" priority="33">
      <formula>Q10&gt;0</formula>
    </cfRule>
    <cfRule type="expression" dxfId="2911" priority="34">
      <formula>Q10&lt;0</formula>
    </cfRule>
  </conditionalFormatting>
  <conditionalFormatting sqref="J25:J37">
    <cfRule type="expression" dxfId="2910" priority="31">
      <formula>J25&gt;0</formula>
    </cfRule>
    <cfRule type="expression" dxfId="2909" priority="32">
      <formula>J25&lt;0</formula>
    </cfRule>
  </conditionalFormatting>
  <conditionalFormatting sqref="K25:K38">
    <cfRule type="expression" dxfId="2908" priority="29">
      <formula>K25&gt;0</formula>
    </cfRule>
    <cfRule type="expression" dxfId="2907" priority="30">
      <formula>K25&lt;0</formula>
    </cfRule>
  </conditionalFormatting>
  <conditionalFormatting sqref="L25">
    <cfRule type="expression" dxfId="2906" priority="27">
      <formula>L25&gt;0</formula>
    </cfRule>
    <cfRule type="expression" dxfId="2905" priority="28">
      <formula>L25&lt;0</formula>
    </cfRule>
  </conditionalFormatting>
  <conditionalFormatting sqref="F89:F110">
    <cfRule type="expression" dxfId="2904" priority="25">
      <formula>F89&gt;0</formula>
    </cfRule>
    <cfRule type="expression" dxfId="2903" priority="26">
      <formula>F89&lt;0</formula>
    </cfRule>
  </conditionalFormatting>
  <conditionalFormatting sqref="H89:H110">
    <cfRule type="expression" dxfId="2902" priority="23">
      <formula>H89&gt;0</formula>
    </cfRule>
    <cfRule type="expression" dxfId="2901" priority="24">
      <formula>H89&lt;0</formula>
    </cfRule>
  </conditionalFormatting>
  <conditionalFormatting sqref="J89:J102">
    <cfRule type="expression" dxfId="2900" priority="21">
      <formula>J89&gt;0</formula>
    </cfRule>
    <cfRule type="expression" dxfId="2899" priority="22">
      <formula>J89&lt;0</formula>
    </cfRule>
  </conditionalFormatting>
  <conditionalFormatting sqref="K89:K102">
    <cfRule type="expression" dxfId="2898" priority="19">
      <formula>K89&gt;0</formula>
    </cfRule>
    <cfRule type="expression" dxfId="2897" priority="20">
      <formula>K89&lt;0</formula>
    </cfRule>
  </conditionalFormatting>
  <conditionalFormatting sqref="L89:L102">
    <cfRule type="expression" dxfId="2896" priority="17">
      <formula>L89&gt;0</formula>
    </cfRule>
    <cfRule type="expression" dxfId="2895" priority="18">
      <formula>L89&lt;0</formula>
    </cfRule>
  </conditionalFormatting>
  <conditionalFormatting sqref="F29:F32">
    <cfRule type="expression" dxfId="2894" priority="15">
      <formula>F29&gt;0</formula>
    </cfRule>
    <cfRule type="expression" dxfId="2893" priority="16">
      <formula>F29&lt;0</formula>
    </cfRule>
  </conditionalFormatting>
  <conditionalFormatting sqref="H29:H32">
    <cfRule type="expression" dxfId="2892" priority="13">
      <formula>H29&gt;0</formula>
    </cfRule>
    <cfRule type="expression" dxfId="2891" priority="14">
      <formula>H29&lt;0</formula>
    </cfRule>
  </conditionalFormatting>
  <conditionalFormatting sqref="F25:F28">
    <cfRule type="expression" dxfId="2890" priority="11">
      <formula>F25&gt;0</formula>
    </cfRule>
    <cfRule type="expression" dxfId="2889" priority="12">
      <formula>F25&lt;0</formula>
    </cfRule>
  </conditionalFormatting>
  <conditionalFormatting sqref="H25:H28">
    <cfRule type="expression" dxfId="2888" priority="9">
      <formula>H25&gt;0</formula>
    </cfRule>
    <cfRule type="expression" dxfId="2887" priority="10">
      <formula>H25&lt;0</formula>
    </cfRule>
  </conditionalFormatting>
  <conditionalFormatting sqref="F37">
    <cfRule type="expression" dxfId="2886" priority="7">
      <formula>F37&gt;0</formula>
    </cfRule>
    <cfRule type="expression" dxfId="2885" priority="8">
      <formula>F37&lt;0</formula>
    </cfRule>
  </conditionalFormatting>
  <conditionalFormatting sqref="H37">
    <cfRule type="expression" dxfId="2884" priority="5">
      <formula>H37&gt;0</formula>
    </cfRule>
    <cfRule type="expression" dxfId="2883" priority="6">
      <formula>H37&lt;0</formula>
    </cfRule>
  </conditionalFormatting>
  <conditionalFormatting sqref="J49">
    <cfRule type="expression" dxfId="2882" priority="3">
      <formula>J49&gt;0</formula>
    </cfRule>
    <cfRule type="expression" dxfId="2881" priority="4">
      <formula>J49&lt;0</formula>
    </cfRule>
  </conditionalFormatting>
  <conditionalFormatting sqref="J38:J48">
    <cfRule type="expression" dxfId="2880" priority="1">
      <formula>J38&gt;0</formula>
    </cfRule>
    <cfRule type="expression" dxfId="2879"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78" priority="53">
      <formula>F54&gt;0</formula>
    </cfRule>
    <cfRule type="expression" dxfId="2877" priority="54">
      <formula>F54&lt;0</formula>
    </cfRule>
  </conditionalFormatting>
  <conditionalFormatting sqref="Q7">
    <cfRule type="expression" dxfId="2876" priority="51">
      <formula>Q7&gt;0</formula>
    </cfRule>
    <cfRule type="expression" dxfId="2875" priority="52">
      <formula>Q7&lt;0</formula>
    </cfRule>
  </conditionalFormatting>
  <conditionalFormatting sqref="Q8">
    <cfRule type="expression" dxfId="2874" priority="49">
      <formula>Q8&gt;0</formula>
    </cfRule>
    <cfRule type="expression" dxfId="2873" priority="50">
      <formula>Q8&lt;0</formula>
    </cfRule>
  </conditionalFormatting>
  <conditionalFormatting sqref="F33:F36 F38:F53">
    <cfRule type="expression" dxfId="2872" priority="47">
      <formula>F33&gt;0</formula>
    </cfRule>
    <cfRule type="expression" dxfId="2871" priority="48">
      <formula>F33&lt;0</formula>
    </cfRule>
  </conditionalFormatting>
  <conditionalFormatting sqref="H38:H53 H33:H36">
    <cfRule type="expression" dxfId="2870" priority="45">
      <formula>H33&gt;0</formula>
    </cfRule>
    <cfRule type="expression" dxfId="2869" priority="46">
      <formula>H33&lt;0</formula>
    </cfRule>
  </conditionalFormatting>
  <conditionalFormatting sqref="Q10">
    <cfRule type="expression" dxfId="2868" priority="43">
      <formula>Q10&gt;0</formula>
    </cfRule>
    <cfRule type="expression" dxfId="2867" priority="44">
      <formula>Q10&lt;0</formula>
    </cfRule>
  </conditionalFormatting>
  <conditionalFormatting sqref="J25:J27 J34:J37">
    <cfRule type="expression" dxfId="2866" priority="41">
      <formula>J25&gt;0</formula>
    </cfRule>
    <cfRule type="expression" dxfId="2865" priority="42">
      <formula>J25&lt;0</formula>
    </cfRule>
  </conditionalFormatting>
  <conditionalFormatting sqref="K25:K38">
    <cfRule type="expression" dxfId="2864" priority="39">
      <formula>K25&gt;0</formula>
    </cfRule>
    <cfRule type="expression" dxfId="2863" priority="40">
      <formula>K25&lt;0</formula>
    </cfRule>
  </conditionalFormatting>
  <conditionalFormatting sqref="L25">
    <cfRule type="expression" dxfId="2862" priority="37">
      <formula>L25&gt;0</formula>
    </cfRule>
    <cfRule type="expression" dxfId="2861" priority="38">
      <formula>L25&lt;0</formula>
    </cfRule>
  </conditionalFormatting>
  <conditionalFormatting sqref="F89:F110">
    <cfRule type="expression" dxfId="2860" priority="35">
      <formula>F89&gt;0</formula>
    </cfRule>
    <cfRule type="expression" dxfId="2859" priority="36">
      <formula>F89&lt;0</formula>
    </cfRule>
  </conditionalFormatting>
  <conditionalFormatting sqref="H89:H110">
    <cfRule type="expression" dxfId="2858" priority="33">
      <formula>H89&gt;0</formula>
    </cfRule>
    <cfRule type="expression" dxfId="2857" priority="34">
      <formula>H89&lt;0</formula>
    </cfRule>
  </conditionalFormatting>
  <conditionalFormatting sqref="J89:J102">
    <cfRule type="expression" dxfId="2856" priority="31">
      <formula>J89&gt;0</formula>
    </cfRule>
    <cfRule type="expression" dxfId="2855" priority="32">
      <formula>J89&lt;0</formula>
    </cfRule>
  </conditionalFormatting>
  <conditionalFormatting sqref="K89:K102">
    <cfRule type="expression" dxfId="2854" priority="29">
      <formula>K89&gt;0</formula>
    </cfRule>
    <cfRule type="expression" dxfId="2853" priority="30">
      <formula>K89&lt;0</formula>
    </cfRule>
  </conditionalFormatting>
  <conditionalFormatting sqref="L89:L102">
    <cfRule type="expression" dxfId="2852" priority="27">
      <formula>L89&gt;0</formula>
    </cfRule>
    <cfRule type="expression" dxfId="2851" priority="28">
      <formula>L89&lt;0</formula>
    </cfRule>
  </conditionalFormatting>
  <conditionalFormatting sqref="F31:F32">
    <cfRule type="expression" dxfId="2850" priority="25">
      <formula>F31&gt;0</formula>
    </cfRule>
    <cfRule type="expression" dxfId="2849" priority="26">
      <formula>F31&lt;0</formula>
    </cfRule>
  </conditionalFormatting>
  <conditionalFormatting sqref="H31:H32">
    <cfRule type="expression" dxfId="2848" priority="23">
      <formula>H31&gt;0</formula>
    </cfRule>
    <cfRule type="expression" dxfId="2847" priority="24">
      <formula>H31&lt;0</formula>
    </cfRule>
  </conditionalFormatting>
  <conditionalFormatting sqref="F25:F26">
    <cfRule type="expression" dxfId="2846" priority="21">
      <formula>F25&gt;0</formula>
    </cfRule>
    <cfRule type="expression" dxfId="2845" priority="22">
      <formula>F25&lt;0</formula>
    </cfRule>
  </conditionalFormatting>
  <conditionalFormatting sqref="H25:H26">
    <cfRule type="expression" dxfId="2844" priority="19">
      <formula>H25&gt;0</formula>
    </cfRule>
    <cfRule type="expression" dxfId="2843" priority="20">
      <formula>H25&lt;0</formula>
    </cfRule>
  </conditionalFormatting>
  <conditionalFormatting sqref="F37">
    <cfRule type="expression" dxfId="2842" priority="17">
      <formula>F37&gt;0</formula>
    </cfRule>
    <cfRule type="expression" dxfId="2841" priority="18">
      <formula>F37&lt;0</formula>
    </cfRule>
  </conditionalFormatting>
  <conditionalFormatting sqref="H37">
    <cfRule type="expression" dxfId="2840" priority="15">
      <formula>H37&gt;0</formula>
    </cfRule>
    <cfRule type="expression" dxfId="2839" priority="16">
      <formula>H37&lt;0</formula>
    </cfRule>
  </conditionalFormatting>
  <conditionalFormatting sqref="J49">
    <cfRule type="expression" dxfId="2838" priority="13">
      <formula>J49&gt;0</formula>
    </cfRule>
    <cfRule type="expression" dxfId="2837" priority="14">
      <formula>J49&lt;0</formula>
    </cfRule>
  </conditionalFormatting>
  <conditionalFormatting sqref="J38:J48">
    <cfRule type="expression" dxfId="2836" priority="11">
      <formula>J38&gt;0</formula>
    </cfRule>
    <cfRule type="expression" dxfId="2835" priority="12">
      <formula>J38&lt;0</formula>
    </cfRule>
  </conditionalFormatting>
  <conditionalFormatting sqref="F27:F30">
    <cfRule type="expression" dxfId="2834" priority="9">
      <formula>F27&gt;0</formula>
    </cfRule>
    <cfRule type="expression" dxfId="2833" priority="10">
      <formula>F27&lt;0</formula>
    </cfRule>
  </conditionalFormatting>
  <conditionalFormatting sqref="H27:H30">
    <cfRule type="expression" dxfId="2832" priority="7">
      <formula>H27&gt;0</formula>
    </cfRule>
    <cfRule type="expression" dxfId="2831" priority="8">
      <formula>H27&lt;0</formula>
    </cfRule>
  </conditionalFormatting>
  <conditionalFormatting sqref="J33">
    <cfRule type="expression" dxfId="2830" priority="5">
      <formula>J33&gt;0</formula>
    </cfRule>
    <cfRule type="expression" dxfId="2829" priority="6">
      <formula>J33&lt;0</formula>
    </cfRule>
  </conditionalFormatting>
  <conditionalFormatting sqref="J31:J32">
    <cfRule type="expression" dxfId="2828" priority="3">
      <formula>J31&gt;0</formula>
    </cfRule>
    <cfRule type="expression" dxfId="2827" priority="4">
      <formula>J31&lt;0</formula>
    </cfRule>
  </conditionalFormatting>
  <conditionalFormatting sqref="J28:J30">
    <cfRule type="expression" dxfId="2826" priority="1">
      <formula>J28&gt;0</formula>
    </cfRule>
    <cfRule type="expression" dxfId="2825"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4" priority="35">
      <formula>F47&gt;0</formula>
    </cfRule>
    <cfRule type="expression" dxfId="2823" priority="36">
      <formula>F47&lt;0</formula>
    </cfRule>
  </conditionalFormatting>
  <conditionalFormatting sqref="Q7">
    <cfRule type="expression" dxfId="2822" priority="33">
      <formula>Q7&gt;0</formula>
    </cfRule>
    <cfRule type="expression" dxfId="2821" priority="34">
      <formula>Q7&lt;0</formula>
    </cfRule>
  </conditionalFormatting>
  <conditionalFormatting sqref="Q8">
    <cfRule type="expression" dxfId="2820" priority="31">
      <formula>Q8&gt;0</formula>
    </cfRule>
    <cfRule type="expression" dxfId="2819" priority="32">
      <formula>Q8&lt;0</formula>
    </cfRule>
  </conditionalFormatting>
  <conditionalFormatting sqref="F30:F46">
    <cfRule type="expression" dxfId="2818" priority="29">
      <formula>F30&gt;0</formula>
    </cfRule>
    <cfRule type="expression" dxfId="2817" priority="30">
      <formula>F30&lt;0</formula>
    </cfRule>
  </conditionalFormatting>
  <conditionalFormatting sqref="H30:H46">
    <cfRule type="expression" dxfId="2816" priority="27">
      <formula>H30&gt;0</formula>
    </cfRule>
    <cfRule type="expression" dxfId="2815" priority="28">
      <formula>H30&lt;0</formula>
    </cfRule>
  </conditionalFormatting>
  <conditionalFormatting sqref="Q10">
    <cfRule type="expression" dxfId="2814" priority="25">
      <formula>Q10&gt;0</formula>
    </cfRule>
    <cfRule type="expression" dxfId="2813" priority="26">
      <formula>Q10&lt;0</formula>
    </cfRule>
  </conditionalFormatting>
  <conditionalFormatting sqref="J25:J38">
    <cfRule type="expression" dxfId="2812" priority="23">
      <formula>J25&gt;0</formula>
    </cfRule>
    <cfRule type="expression" dxfId="2811" priority="24">
      <formula>J25&lt;0</formula>
    </cfRule>
  </conditionalFormatting>
  <conditionalFormatting sqref="K25:K38">
    <cfRule type="expression" dxfId="2810" priority="21">
      <formula>K25&gt;0</formula>
    </cfRule>
    <cfRule type="expression" dxfId="2809" priority="22">
      <formula>K25&lt;0</formula>
    </cfRule>
  </conditionalFormatting>
  <conditionalFormatting sqref="L25 L38">
    <cfRule type="expression" dxfId="2808" priority="19">
      <formula>L25&gt;0</formula>
    </cfRule>
    <cfRule type="expression" dxfId="2807" priority="20">
      <formula>L25&lt;0</formula>
    </cfRule>
  </conditionalFormatting>
  <conditionalFormatting sqref="F89:F110">
    <cfRule type="expression" dxfId="2806" priority="17">
      <formula>F89&gt;0</formula>
    </cfRule>
    <cfRule type="expression" dxfId="2805" priority="18">
      <formula>F89&lt;0</formula>
    </cfRule>
  </conditionalFormatting>
  <conditionalFormatting sqref="H89:H110">
    <cfRule type="expression" dxfId="2804" priority="15">
      <formula>H89&gt;0</formula>
    </cfRule>
    <cfRule type="expression" dxfId="2803" priority="16">
      <formula>H89&lt;0</formula>
    </cfRule>
  </conditionalFormatting>
  <conditionalFormatting sqref="J89:J102">
    <cfRule type="expression" dxfId="2802" priority="13">
      <formula>J89&gt;0</formula>
    </cfRule>
    <cfRule type="expression" dxfId="2801" priority="14">
      <formula>J89&lt;0</formula>
    </cfRule>
  </conditionalFormatting>
  <conditionalFormatting sqref="K89:K102">
    <cfRule type="expression" dxfId="2800" priority="11">
      <formula>K89&gt;0</formula>
    </cfRule>
    <cfRule type="expression" dxfId="2799" priority="12">
      <formula>K89&lt;0</formula>
    </cfRule>
  </conditionalFormatting>
  <conditionalFormatting sqref="L89:L102">
    <cfRule type="expression" dxfId="2798" priority="9">
      <formula>L89&gt;0</formula>
    </cfRule>
    <cfRule type="expression" dxfId="2797" priority="10">
      <formula>L89&lt;0</formula>
    </cfRule>
  </conditionalFormatting>
  <conditionalFormatting sqref="F29 F25:F26">
    <cfRule type="expression" dxfId="2796" priority="7">
      <formula>F25&gt;0</formula>
    </cfRule>
    <cfRule type="expression" dxfId="2795" priority="8">
      <formula>F25&lt;0</formula>
    </cfRule>
  </conditionalFormatting>
  <conditionalFormatting sqref="H29 H25:H27">
    <cfRule type="expression" dxfId="2794" priority="5">
      <formula>H25&gt;0</formula>
    </cfRule>
    <cfRule type="expression" dxfId="2793" priority="6">
      <formula>H25&lt;0</formula>
    </cfRule>
  </conditionalFormatting>
  <conditionalFormatting sqref="F27:F28">
    <cfRule type="expression" dxfId="2792" priority="3">
      <formula>F27&gt;0</formula>
    </cfRule>
    <cfRule type="expression" dxfId="2791" priority="4">
      <formula>F27&lt;0</formula>
    </cfRule>
  </conditionalFormatting>
  <conditionalFormatting sqref="H28">
    <cfRule type="expression" dxfId="2790" priority="1">
      <formula>H28&gt;0</formula>
    </cfRule>
    <cfRule type="expression" dxfId="2789"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8" priority="35">
      <formula>F47&gt;0</formula>
    </cfRule>
    <cfRule type="expression" dxfId="2787" priority="36">
      <formula>F47&lt;0</formula>
    </cfRule>
  </conditionalFormatting>
  <conditionalFormatting sqref="Q7">
    <cfRule type="expression" dxfId="2786" priority="33">
      <formula>Q7&gt;0</formula>
    </cfRule>
    <cfRule type="expression" dxfId="2785" priority="34">
      <formula>Q7&lt;0</formula>
    </cfRule>
  </conditionalFormatting>
  <conditionalFormatting sqref="Q8">
    <cfRule type="expression" dxfId="2784" priority="31">
      <formula>Q8&gt;0</formula>
    </cfRule>
    <cfRule type="expression" dxfId="2783" priority="32">
      <formula>Q8&lt;0</formula>
    </cfRule>
  </conditionalFormatting>
  <conditionalFormatting sqref="F30:F46">
    <cfRule type="expression" dxfId="2782" priority="29">
      <formula>F30&gt;0</formula>
    </cfRule>
    <cfRule type="expression" dxfId="2781" priority="30">
      <formula>F30&lt;0</formula>
    </cfRule>
  </conditionalFormatting>
  <conditionalFormatting sqref="H30:H46">
    <cfRule type="expression" dxfId="2780" priority="27">
      <formula>H30&gt;0</formula>
    </cfRule>
    <cfRule type="expression" dxfId="2779" priority="28">
      <formula>H30&lt;0</formula>
    </cfRule>
  </conditionalFormatting>
  <conditionalFormatting sqref="Q10">
    <cfRule type="expression" dxfId="2778" priority="25">
      <formula>Q10&gt;0</formula>
    </cfRule>
    <cfRule type="expression" dxfId="2777" priority="26">
      <formula>Q10&lt;0</formula>
    </cfRule>
  </conditionalFormatting>
  <conditionalFormatting sqref="J25:J38">
    <cfRule type="expression" dxfId="2776" priority="23">
      <formula>J25&gt;0</formula>
    </cfRule>
    <cfRule type="expression" dxfId="2775" priority="24">
      <formula>J25&lt;0</formula>
    </cfRule>
  </conditionalFormatting>
  <conditionalFormatting sqref="K25:K38">
    <cfRule type="expression" dxfId="2774" priority="21">
      <formula>K25&gt;0</formula>
    </cfRule>
    <cfRule type="expression" dxfId="2773" priority="22">
      <formula>K25&lt;0</formula>
    </cfRule>
  </conditionalFormatting>
  <conditionalFormatting sqref="L25 L38">
    <cfRule type="expression" dxfId="2772" priority="19">
      <formula>L25&gt;0</formula>
    </cfRule>
    <cfRule type="expression" dxfId="2771" priority="20">
      <formula>L25&lt;0</formula>
    </cfRule>
  </conditionalFormatting>
  <conditionalFormatting sqref="F89:F110">
    <cfRule type="expression" dxfId="2770" priority="17">
      <formula>F89&gt;0</formula>
    </cfRule>
    <cfRule type="expression" dxfId="2769" priority="18">
      <formula>F89&lt;0</formula>
    </cfRule>
  </conditionalFormatting>
  <conditionalFormatting sqref="H89:H110">
    <cfRule type="expression" dxfId="2768" priority="15">
      <formula>H89&gt;0</formula>
    </cfRule>
    <cfRule type="expression" dxfId="2767" priority="16">
      <formula>H89&lt;0</formula>
    </cfRule>
  </conditionalFormatting>
  <conditionalFormatting sqref="J89:J102">
    <cfRule type="expression" dxfId="2766" priority="13">
      <formula>J89&gt;0</formula>
    </cfRule>
    <cfRule type="expression" dxfId="2765" priority="14">
      <formula>J89&lt;0</formula>
    </cfRule>
  </conditionalFormatting>
  <conditionalFormatting sqref="K89:K102">
    <cfRule type="expression" dxfId="2764" priority="11">
      <formula>K89&gt;0</formula>
    </cfRule>
    <cfRule type="expression" dxfId="2763" priority="12">
      <formula>K89&lt;0</formula>
    </cfRule>
  </conditionalFormatting>
  <conditionalFormatting sqref="L89:L102">
    <cfRule type="expression" dxfId="2762" priority="9">
      <formula>L89&gt;0</formula>
    </cfRule>
    <cfRule type="expression" dxfId="2761" priority="10">
      <formula>L89&lt;0</formula>
    </cfRule>
  </conditionalFormatting>
  <conditionalFormatting sqref="F29 F25:F26">
    <cfRule type="expression" dxfId="2760" priority="7">
      <formula>F25&gt;0</formula>
    </cfRule>
    <cfRule type="expression" dxfId="2759" priority="8">
      <formula>F25&lt;0</formula>
    </cfRule>
  </conditionalFormatting>
  <conditionalFormatting sqref="H29 H25:H27">
    <cfRule type="expression" dxfId="2758" priority="5">
      <formula>H25&gt;0</formula>
    </cfRule>
    <cfRule type="expression" dxfId="2757" priority="6">
      <formula>H25&lt;0</formula>
    </cfRule>
  </conditionalFormatting>
  <conditionalFormatting sqref="F27:F28">
    <cfRule type="expression" dxfId="2756" priority="3">
      <formula>F27&gt;0</formula>
    </cfRule>
    <cfRule type="expression" dxfId="2755" priority="4">
      <formula>F27&lt;0</formula>
    </cfRule>
  </conditionalFormatting>
  <conditionalFormatting sqref="H28">
    <cfRule type="expression" dxfId="2754" priority="1">
      <formula>H28&gt;0</formula>
    </cfRule>
    <cfRule type="expression" dxfId="2753"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98" activePane="bottomLeft" state="frozen"/>
      <selection pane="bottomLeft" activeCell="H102" sqref="H102:K102"/>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2800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2" si="1">H3*I3-J3</f>
        <v>3119.93</v>
      </c>
      <c r="L3" s="72">
        <v>42846</v>
      </c>
      <c r="M3" s="43">
        <v>3.25</v>
      </c>
      <c r="O3" s="11" t="s">
        <v>58</v>
      </c>
      <c r="Q3" s="411">
        <f>IF(Q2=0, Q4, (F135-K135-M135)/Q2)</f>
        <v>8.0138678571428414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15.27</v>
      </c>
      <c r="R4" s="424">
        <v>-1.6500000000000001E-2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42756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22438.829999999954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34932.741000001668</v>
      </c>
      <c r="R7">
        <v>1300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20317.170000000042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0.90544694175231433</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1.3097576948264572E-2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24.238095238095237</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18.6294</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18.476699999999997</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18.323999999999998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18.171299999999999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18.018599999999999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17.8659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17.713199999999997</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17.560499999999998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17.407799999999998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17.255099999999999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17.102399999999999</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16.9497</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16.797000000000001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16.644300000000001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16.491600000000002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16.338899999999999</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16.186199999999999</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16.0335</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15.880800000000001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15.7281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15.5754</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15.422699999999999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15.27</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15.1173</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14.964599999999999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14.8119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14.659199999999998</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14.506499999999999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14.3538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14.2011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14.048400000000001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13.8957</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13.743</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13.590299999999999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13.4376</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13.2849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13.132199999999999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12.9795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0"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36700</v>
      </c>
      <c r="D135" s="18"/>
      <c r="E135" s="18"/>
      <c r="F135" s="18">
        <f>SUM(F2:F134)</f>
        <v>610826.54999999993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52" priority="239">
      <formula>F140&gt;0</formula>
    </cfRule>
    <cfRule type="expression" dxfId="2751"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50" priority="232">
      <formula>F385&gt;0</formula>
    </cfRule>
    <cfRule type="expression" dxfId="2749" priority="233">
      <formula>F385&lt;0</formula>
    </cfRule>
  </conditionalFormatting>
  <conditionalFormatting sqref="H385:H391">
    <cfRule type="expression" dxfId="2748" priority="228">
      <formula>H385&gt;0</formula>
    </cfRule>
    <cfRule type="expression" dxfId="2747" priority="229">
      <formula>H385&lt;0</formula>
    </cfRule>
  </conditionalFormatting>
  <conditionalFormatting sqref="Q8">
    <cfRule type="expression" dxfId="2746" priority="214">
      <formula>Q8&gt;0</formula>
    </cfRule>
    <cfRule type="expression" dxfId="2745" priority="215">
      <formula>Q8&lt;0</formula>
    </cfRule>
  </conditionalFormatting>
  <conditionalFormatting sqref="Q7">
    <cfRule type="expression" dxfId="2744" priority="216">
      <formula>Q7&gt;0</formula>
    </cfRule>
    <cfRule type="expression" dxfId="2743" priority="217">
      <formula>Q7&lt;0</formula>
    </cfRule>
  </conditionalFormatting>
  <conditionalFormatting sqref="F493:F499">
    <cfRule type="expression" dxfId="2742" priority="188">
      <formula>F493&gt;0</formula>
    </cfRule>
    <cfRule type="expression" dxfId="2741" priority="189">
      <formula>F493&lt;0</formula>
    </cfRule>
  </conditionalFormatting>
  <conditionalFormatting sqref="F418:F436 H418:H436">
    <cfRule type="expression" dxfId="2740" priority="210">
      <formula>F418&gt;0</formula>
    </cfRule>
    <cfRule type="expression" dxfId="2739" priority="211">
      <formula>F418&lt;0</formula>
    </cfRule>
  </conditionalFormatting>
  <conditionalFormatting sqref="F411:F417">
    <cfRule type="expression" dxfId="2738" priority="208">
      <formula>F411&gt;0</formula>
    </cfRule>
    <cfRule type="expression" dxfId="2737" priority="209">
      <formula>F411&lt;0</formula>
    </cfRule>
  </conditionalFormatting>
  <conditionalFormatting sqref="H411:H417">
    <cfRule type="expression" dxfId="2736" priority="206">
      <formula>H411&gt;0</formula>
    </cfRule>
    <cfRule type="expression" dxfId="2735" priority="207">
      <formula>H411&lt;0</formula>
    </cfRule>
  </conditionalFormatting>
  <conditionalFormatting sqref="F444:F462 H444:H462">
    <cfRule type="expression" dxfId="2734" priority="204">
      <formula>F444&gt;0</formula>
    </cfRule>
    <cfRule type="expression" dxfId="2733" priority="205">
      <formula>F444&lt;0</formula>
    </cfRule>
  </conditionalFormatting>
  <conditionalFormatting sqref="F437:F443">
    <cfRule type="expression" dxfId="2732" priority="202">
      <formula>F437&gt;0</formula>
    </cfRule>
    <cfRule type="expression" dxfId="2731" priority="203">
      <formula>F437&lt;0</formula>
    </cfRule>
  </conditionalFormatting>
  <conditionalFormatting sqref="H437:H443">
    <cfRule type="expression" dxfId="2730" priority="200">
      <formula>H437&gt;0</formula>
    </cfRule>
    <cfRule type="expression" dxfId="2729" priority="201">
      <formula>H437&lt;0</formula>
    </cfRule>
  </conditionalFormatting>
  <conditionalFormatting sqref="F470:F487 H470:H487">
    <cfRule type="expression" dxfId="2728" priority="198">
      <formula>F470&gt;0</formula>
    </cfRule>
    <cfRule type="expression" dxfId="2727" priority="199">
      <formula>F470&lt;0</formula>
    </cfRule>
  </conditionalFormatting>
  <conditionalFormatting sqref="F463:F469">
    <cfRule type="expression" dxfId="2726" priority="196">
      <formula>F463&gt;0</formula>
    </cfRule>
    <cfRule type="expression" dxfId="2725" priority="197">
      <formula>F463&lt;0</formula>
    </cfRule>
  </conditionalFormatting>
  <conditionalFormatting sqref="H463:H469">
    <cfRule type="expression" dxfId="2724" priority="194">
      <formula>H463&gt;0</formula>
    </cfRule>
    <cfRule type="expression" dxfId="2723" priority="195">
      <formula>H463&lt;0</formula>
    </cfRule>
  </conditionalFormatting>
  <conditionalFormatting sqref="F488:F492 H488:H492">
    <cfRule type="expression" dxfId="2722" priority="192">
      <formula>F488&gt;0</formula>
    </cfRule>
    <cfRule type="expression" dxfId="2721" priority="193">
      <formula>F488&lt;0</formula>
    </cfRule>
  </conditionalFormatting>
  <conditionalFormatting sqref="F500:F515 H500:H515">
    <cfRule type="expression" dxfId="2720" priority="190">
      <formula>F500&gt;0</formula>
    </cfRule>
    <cfRule type="expression" dxfId="2719" priority="191">
      <formula>F500&lt;0</formula>
    </cfRule>
  </conditionalFormatting>
  <conditionalFormatting sqref="H493:H499">
    <cfRule type="expression" dxfId="2718" priority="186">
      <formula>H493&gt;0</formula>
    </cfRule>
    <cfRule type="expression" dxfId="2717" priority="187">
      <formula>H493&lt;0</formula>
    </cfRule>
  </conditionalFormatting>
  <conditionalFormatting sqref="F516 H516">
    <cfRule type="expression" dxfId="2716" priority="184">
      <formula>F516&gt;0</formula>
    </cfRule>
    <cfRule type="expression" dxfId="2715" priority="185">
      <formula>F516&lt;0</formula>
    </cfRule>
  </conditionalFormatting>
  <conditionalFormatting sqref="F517:F521 H517:H521">
    <cfRule type="expression" dxfId="2714" priority="182">
      <formula>F517&gt;0</formula>
    </cfRule>
    <cfRule type="expression" dxfId="2713" priority="183">
      <formula>F517&lt;0</formula>
    </cfRule>
  </conditionalFormatting>
  <conditionalFormatting sqref="F529:F544 H529:H544">
    <cfRule type="expression" dxfId="2712" priority="180">
      <formula>F529&gt;0</formula>
    </cfRule>
    <cfRule type="expression" dxfId="2711" priority="181">
      <formula>F529&lt;0</formula>
    </cfRule>
  </conditionalFormatting>
  <conditionalFormatting sqref="F522:F528">
    <cfRule type="expression" dxfId="2710" priority="178">
      <formula>F522&gt;0</formula>
    </cfRule>
    <cfRule type="expression" dxfId="2709" priority="179">
      <formula>F522&lt;0</formula>
    </cfRule>
  </conditionalFormatting>
  <conditionalFormatting sqref="H522:H528">
    <cfRule type="expression" dxfId="2708" priority="176">
      <formula>H522&gt;0</formula>
    </cfRule>
    <cfRule type="expression" dxfId="2707" priority="177">
      <formula>H522&lt;0</formula>
    </cfRule>
  </conditionalFormatting>
  <conditionalFormatting sqref="F546:F551 H546:H551">
    <cfRule type="expression" dxfId="2706" priority="174">
      <formula>F546&gt;0</formula>
    </cfRule>
    <cfRule type="expression" dxfId="2705" priority="175">
      <formula>F546&lt;0</formula>
    </cfRule>
  </conditionalFormatting>
  <conditionalFormatting sqref="F552 H552">
    <cfRule type="expression" dxfId="2704" priority="172">
      <formula>F552&gt;0</formula>
    </cfRule>
    <cfRule type="expression" dxfId="2703" priority="173">
      <formula>F552&lt;0</formula>
    </cfRule>
  </conditionalFormatting>
  <conditionalFormatting sqref="F553:F557 H553:H557">
    <cfRule type="expression" dxfId="2702" priority="170">
      <formula>F553&gt;0</formula>
    </cfRule>
    <cfRule type="expression" dxfId="2701" priority="171">
      <formula>F553&lt;0</formula>
    </cfRule>
  </conditionalFormatting>
  <conditionalFormatting sqref="F565:F580 H565:H580">
    <cfRule type="expression" dxfId="2700" priority="168">
      <formula>F565&gt;0</formula>
    </cfRule>
    <cfRule type="expression" dxfId="2699" priority="169">
      <formula>F565&lt;0</formula>
    </cfRule>
  </conditionalFormatting>
  <conditionalFormatting sqref="F558:F564">
    <cfRule type="expression" dxfId="2698" priority="166">
      <formula>F558&gt;0</formula>
    </cfRule>
    <cfRule type="expression" dxfId="2697" priority="167">
      <formula>F558&lt;0</formula>
    </cfRule>
  </conditionalFormatting>
  <conditionalFormatting sqref="H558:H564">
    <cfRule type="expression" dxfId="2696" priority="164">
      <formula>H558&gt;0</formula>
    </cfRule>
    <cfRule type="expression" dxfId="2695" priority="165">
      <formula>H558&lt;0</formula>
    </cfRule>
  </conditionalFormatting>
  <conditionalFormatting sqref="F581:F586 H581:H586">
    <cfRule type="expression" dxfId="2694" priority="162">
      <formula>F581&gt;0</formula>
    </cfRule>
    <cfRule type="expression" dxfId="2693" priority="163">
      <formula>F581&lt;0</formula>
    </cfRule>
  </conditionalFormatting>
  <conditionalFormatting sqref="F587 H587">
    <cfRule type="expression" dxfId="2692" priority="160">
      <formula>F587&gt;0</formula>
    </cfRule>
    <cfRule type="expression" dxfId="2691" priority="161">
      <formula>F587&lt;0</formula>
    </cfRule>
  </conditionalFormatting>
  <conditionalFormatting sqref="F588:F592 H588:H592">
    <cfRule type="expression" dxfId="2690" priority="158">
      <formula>F588&gt;0</formula>
    </cfRule>
    <cfRule type="expression" dxfId="2689" priority="159">
      <formula>F588&lt;0</formula>
    </cfRule>
  </conditionalFormatting>
  <conditionalFormatting sqref="F600:F615 H600:H615">
    <cfRule type="expression" dxfId="2688" priority="156">
      <formula>F600&gt;0</formula>
    </cfRule>
    <cfRule type="expression" dxfId="2687" priority="157">
      <formula>F600&lt;0</formula>
    </cfRule>
  </conditionalFormatting>
  <conditionalFormatting sqref="F593:F599">
    <cfRule type="expression" dxfId="2686" priority="154">
      <formula>F593&gt;0</formula>
    </cfRule>
    <cfRule type="expression" dxfId="2685" priority="155">
      <formula>F593&lt;0</formula>
    </cfRule>
  </conditionalFormatting>
  <conditionalFormatting sqref="H593:H599">
    <cfRule type="expression" dxfId="2684" priority="152">
      <formula>H593&gt;0</formula>
    </cfRule>
    <cfRule type="expression" dxfId="2683" priority="153">
      <formula>H593&lt;0</formula>
    </cfRule>
  </conditionalFormatting>
  <conditionalFormatting sqref="M644">
    <cfRule type="expression" dxfId="2682" priority="150">
      <formula>M644&gt;0</formula>
    </cfRule>
    <cfRule type="expression" dxfId="2681" priority="151">
      <formula>M644&lt;0</formula>
    </cfRule>
  </conditionalFormatting>
  <conditionalFormatting sqref="F146:F157">
    <cfRule type="expression" dxfId="2680" priority="146">
      <formula>F146&gt;0</formula>
    </cfRule>
    <cfRule type="expression" dxfId="2679" priority="147">
      <formula>F146&lt;0</formula>
    </cfRule>
  </conditionalFormatting>
  <conditionalFormatting sqref="H146:H157">
    <cfRule type="expression" dxfId="2678" priority="144">
      <formula>H146&gt;0</formula>
    </cfRule>
    <cfRule type="expression" dxfId="2677" priority="145">
      <formula>H146&lt;0</formula>
    </cfRule>
  </conditionalFormatting>
  <conditionalFormatting sqref="F140:F145 H140:H145">
    <cfRule type="expression" dxfId="2676" priority="142">
      <formula>F140&gt;0</formula>
    </cfRule>
    <cfRule type="expression" dxfId="2675" priority="143">
      <formula>F140&lt;0</formula>
    </cfRule>
  </conditionalFormatting>
  <conditionalFormatting sqref="J142">
    <cfRule type="expression" dxfId="2674" priority="140">
      <formula>J142&gt;0</formula>
    </cfRule>
    <cfRule type="expression" dxfId="2673" priority="141">
      <formula>J142&lt;0</formula>
    </cfRule>
  </conditionalFormatting>
  <conditionalFormatting sqref="J143:J149">
    <cfRule type="expression" dxfId="2672" priority="138">
      <formula>J143&gt;0</formula>
    </cfRule>
    <cfRule type="expression" dxfId="2671" priority="139">
      <formula>J143&lt;0</formula>
    </cfRule>
  </conditionalFormatting>
  <conditionalFormatting sqref="L142:L224 L231 L233">
    <cfRule type="expression" dxfId="2670" priority="134">
      <formula>L142&gt;0</formula>
    </cfRule>
    <cfRule type="expression" dxfId="2669" priority="135">
      <formula>L142&lt;0</formula>
    </cfRule>
  </conditionalFormatting>
  <conditionalFormatting sqref="Q10">
    <cfRule type="expression" dxfId="2668" priority="132">
      <formula>Q10&gt;0</formula>
    </cfRule>
    <cfRule type="expression" dxfId="2667" priority="133">
      <formula>Q10&lt;0</formula>
    </cfRule>
  </conditionalFormatting>
  <conditionalFormatting sqref="H253:H255 F253:F255">
    <cfRule type="expression" dxfId="2666" priority="129">
      <formula>F253&gt;0</formula>
    </cfRule>
    <cfRule type="expression" dxfId="2665" priority="130">
      <formula>F253&lt;0</formula>
    </cfRule>
  </conditionalFormatting>
  <conditionalFormatting sqref="H249:H251 F249:F251">
    <cfRule type="expression" dxfId="2664" priority="127">
      <formula>F249&gt;0</formula>
    </cfRule>
    <cfRule type="expression" dxfId="2663" priority="128">
      <formula>F249&lt;0</formula>
    </cfRule>
  </conditionalFormatting>
  <conditionalFormatting sqref="H248 F248">
    <cfRule type="expression" dxfId="2662" priority="125">
      <formula>F248&gt;0</formula>
    </cfRule>
    <cfRule type="expression" dxfId="2661" priority="126">
      <formula>F248&lt;0</formula>
    </cfRule>
  </conditionalFormatting>
  <conditionalFormatting sqref="H252 F252">
    <cfRule type="expression" dxfId="2660" priority="123">
      <formula>F252&gt;0</formula>
    </cfRule>
    <cfRule type="expression" dxfId="2659" priority="124">
      <formula>F252&lt;0</formula>
    </cfRule>
  </conditionalFormatting>
  <conditionalFormatting sqref="H258:H261 F258:F261">
    <cfRule type="expression" dxfId="2658" priority="119">
      <formula>F258&gt;0</formula>
    </cfRule>
    <cfRule type="expression" dxfId="2657" priority="120">
      <formula>F258&lt;0</formula>
    </cfRule>
  </conditionalFormatting>
  <conditionalFormatting sqref="H256:H257 F256:F257">
    <cfRule type="expression" dxfId="2656" priority="117">
      <formula>F256&gt;0</formula>
    </cfRule>
    <cfRule type="expression" dxfId="2655" priority="118">
      <formula>F256&lt;0</formula>
    </cfRule>
  </conditionalFormatting>
  <conditionalFormatting sqref="H283 F283">
    <cfRule type="expression" dxfId="2654" priority="115">
      <formula>F283&gt;0</formula>
    </cfRule>
    <cfRule type="expression" dxfId="2653" priority="116">
      <formula>F283&lt;0</formula>
    </cfRule>
  </conditionalFormatting>
  <conditionalFormatting sqref="H264:H266 F264:F266">
    <cfRule type="expression" dxfId="2652" priority="113">
      <formula>F264&gt;0</formula>
    </cfRule>
    <cfRule type="expression" dxfId="2651" priority="114">
      <formula>F264&lt;0</formula>
    </cfRule>
  </conditionalFormatting>
  <conditionalFormatting sqref="H262:H263 F262:F263">
    <cfRule type="expression" dxfId="2650" priority="111">
      <formula>F262&gt;0</formula>
    </cfRule>
    <cfRule type="expression" dxfId="2649" priority="112">
      <formula>F262&lt;0</formula>
    </cfRule>
  </conditionalFormatting>
  <conditionalFormatting sqref="H276:H278 F276:F278">
    <cfRule type="expression" dxfId="2648" priority="109">
      <formula>F276&gt;0</formula>
    </cfRule>
    <cfRule type="expression" dxfId="2647" priority="110">
      <formula>F276&lt;0</formula>
    </cfRule>
  </conditionalFormatting>
  <conditionalFormatting sqref="H275 F275">
    <cfRule type="expression" dxfId="2646" priority="107">
      <formula>F275&gt;0</formula>
    </cfRule>
    <cfRule type="expression" dxfId="2645" priority="108">
      <formula>F275&lt;0</formula>
    </cfRule>
  </conditionalFormatting>
  <conditionalFormatting sqref="H272:H274 F272:F274">
    <cfRule type="expression" dxfId="2644" priority="105">
      <formula>F272&gt;0</formula>
    </cfRule>
    <cfRule type="expression" dxfId="2643" priority="106">
      <formula>F272&lt;0</formula>
    </cfRule>
  </conditionalFormatting>
  <conditionalFormatting sqref="H271 F271">
    <cfRule type="expression" dxfId="2642" priority="103">
      <formula>F271&gt;0</formula>
    </cfRule>
    <cfRule type="expression" dxfId="2641" priority="104">
      <formula>F271&lt;0</formula>
    </cfRule>
  </conditionalFormatting>
  <conditionalFormatting sqref="H268:H270 F268:F270">
    <cfRule type="expression" dxfId="2640" priority="101">
      <formula>F268&gt;0</formula>
    </cfRule>
    <cfRule type="expression" dxfId="2639" priority="102">
      <formula>F268&lt;0</formula>
    </cfRule>
  </conditionalFormatting>
  <conditionalFormatting sqref="H267 F267">
    <cfRule type="expression" dxfId="2638" priority="99">
      <formula>F267&gt;0</formula>
    </cfRule>
    <cfRule type="expression" dxfId="2637" priority="100">
      <formula>F267&lt;0</formula>
    </cfRule>
  </conditionalFormatting>
  <conditionalFormatting sqref="H280:H282 F280:F282">
    <cfRule type="expression" dxfId="2636" priority="97">
      <formula>F280&gt;0</formula>
    </cfRule>
    <cfRule type="expression" dxfId="2635" priority="98">
      <formula>F280&lt;0</formula>
    </cfRule>
  </conditionalFormatting>
  <conditionalFormatting sqref="H279 F279">
    <cfRule type="expression" dxfId="2634" priority="95">
      <formula>F279&gt;0</formula>
    </cfRule>
    <cfRule type="expression" dxfId="2633" priority="96">
      <formula>F279&lt;0</formula>
    </cfRule>
  </conditionalFormatting>
  <conditionalFormatting sqref="H287 F287">
    <cfRule type="expression" dxfId="2632" priority="91">
      <formula>F287&gt;0</formula>
    </cfRule>
    <cfRule type="expression" dxfId="2631" priority="92">
      <formula>F287&lt;0</formula>
    </cfRule>
  </conditionalFormatting>
  <conditionalFormatting sqref="H284:H286 F284:F286">
    <cfRule type="expression" dxfId="2630" priority="89">
      <formula>F284&gt;0</formula>
    </cfRule>
    <cfRule type="expression" dxfId="2629" priority="90">
      <formula>F284&lt;0</formula>
    </cfRule>
  </conditionalFormatting>
  <conditionalFormatting sqref="H298:H299 F298:F299">
    <cfRule type="expression" dxfId="2628" priority="87">
      <formula>F298&gt;0</formula>
    </cfRule>
    <cfRule type="expression" dxfId="2627" priority="88">
      <formula>F298&lt;0</formula>
    </cfRule>
  </conditionalFormatting>
  <conditionalFormatting sqref="H294:H297 F294:F297">
    <cfRule type="expression" dxfId="2626" priority="83">
      <formula>F294&gt;0</formula>
    </cfRule>
    <cfRule type="expression" dxfId="2625" priority="84">
      <formula>F294&lt;0</formula>
    </cfRule>
  </conditionalFormatting>
  <conditionalFormatting sqref="H292:H293 F292:F293">
    <cfRule type="expression" dxfId="2624" priority="81">
      <formula>F292&gt;0</formula>
    </cfRule>
    <cfRule type="expression" dxfId="2623" priority="82">
      <formula>F292&lt;0</formula>
    </cfRule>
  </conditionalFormatting>
  <conditionalFormatting sqref="H288:H291 F288:F291">
    <cfRule type="expression" dxfId="2622" priority="77">
      <formula>F288&gt;0</formula>
    </cfRule>
    <cfRule type="expression" dxfId="2621" priority="78">
      <formula>F288&lt;0</formula>
    </cfRule>
  </conditionalFormatting>
  <conditionalFormatting sqref="F307:F310 H307:H310">
    <cfRule type="expression" dxfId="2620" priority="75">
      <formula>F307&gt;0</formula>
    </cfRule>
    <cfRule type="expression" dxfId="2619" priority="76">
      <formula>F307&lt;0</formula>
    </cfRule>
  </conditionalFormatting>
  <conditionalFormatting sqref="F305:F306 H305:H306">
    <cfRule type="expression" dxfId="2618" priority="73">
      <formula>F305&gt;0</formula>
    </cfRule>
    <cfRule type="expression" dxfId="2617" priority="74">
      <formula>F305&lt;0</formula>
    </cfRule>
  </conditionalFormatting>
  <conditionalFormatting sqref="F311:F313 H311:H313 K311:K314">
    <cfRule type="expression" dxfId="2616" priority="67">
      <formula>F311&gt;0</formula>
    </cfRule>
    <cfRule type="expression" dxfId="2615" priority="68">
      <formula>F311&lt;0</formula>
    </cfRule>
  </conditionalFormatting>
  <conditionalFormatting sqref="H318:H320 F318:F320 K318:K321">
    <cfRule type="expression" dxfId="2614" priority="63">
      <formula>F318&gt;0</formula>
    </cfRule>
    <cfRule type="expression" dxfId="2613" priority="64">
      <formula>F318&lt;0</formula>
    </cfRule>
  </conditionalFormatting>
  <conditionalFormatting sqref="H321:H324 F321:F324 K322:K324">
    <cfRule type="expression" dxfId="2612" priority="61">
      <formula>F321&gt;0</formula>
    </cfRule>
    <cfRule type="expression" dxfId="2611" priority="62">
      <formula>F321&lt;0</formula>
    </cfRule>
  </conditionalFormatting>
  <conditionalFormatting sqref="H325:H326 F325:F326 K325:K326">
    <cfRule type="expression" dxfId="2610" priority="59">
      <formula>F325&gt;0</formula>
    </cfRule>
    <cfRule type="expression" dxfId="2609" priority="60">
      <formula>F325&lt;0</formula>
    </cfRule>
  </conditionalFormatting>
  <conditionalFormatting sqref="K342 F342 H342">
    <cfRule type="expression" dxfId="2608" priority="57">
      <formula>F342&gt;0</formula>
    </cfRule>
    <cfRule type="expression" dxfId="2607" priority="58">
      <formula>F342&lt;0</formula>
    </cfRule>
  </conditionalFormatting>
  <conditionalFormatting sqref="K330:K332 F330:F332 H330:H332">
    <cfRule type="expression" dxfId="2606" priority="55">
      <formula>F330&gt;0</formula>
    </cfRule>
    <cfRule type="expression" dxfId="2605" priority="56">
      <formula>F330&lt;0</formula>
    </cfRule>
  </conditionalFormatting>
  <conditionalFormatting sqref="F334:F336 H334:H336 K334:K336">
    <cfRule type="expression" dxfId="2604" priority="51">
      <formula>F334&gt;0</formula>
    </cfRule>
    <cfRule type="expression" dxfId="2603" priority="52">
      <formula>F334&lt;0</formula>
    </cfRule>
  </conditionalFormatting>
  <conditionalFormatting sqref="K333 F333 H333">
    <cfRule type="expression" dxfId="2602" priority="49">
      <formula>F333&gt;0</formula>
    </cfRule>
    <cfRule type="expression" dxfId="2601" priority="50">
      <formula>F333&lt;0</formula>
    </cfRule>
  </conditionalFormatting>
  <conditionalFormatting sqref="K337:K338 F337:F338 H337:H338">
    <cfRule type="expression" dxfId="2600" priority="47">
      <formula>F337&gt;0</formula>
    </cfRule>
    <cfRule type="expression" dxfId="2599" priority="48">
      <formula>F337&lt;0</formula>
    </cfRule>
  </conditionalFormatting>
  <conditionalFormatting sqref="K339:K341 F339:F341 H339:H341">
    <cfRule type="expression" dxfId="2598" priority="41">
      <formula>F339&gt;0</formula>
    </cfRule>
    <cfRule type="expression" dxfId="2597" priority="42">
      <formula>F339&lt;0</formula>
    </cfRule>
  </conditionalFormatting>
  <conditionalFormatting sqref="F347:F349 H347:H349">
    <cfRule type="expression" dxfId="2596" priority="39">
      <formula>F347&gt;0</formula>
    </cfRule>
    <cfRule type="expression" dxfId="2595" priority="40">
      <formula>F347&lt;0</formula>
    </cfRule>
  </conditionalFormatting>
  <conditionalFormatting sqref="F346 H346">
    <cfRule type="expression" dxfId="2594" priority="37">
      <formula>F346&gt;0</formula>
    </cfRule>
    <cfRule type="expression" dxfId="2593" priority="38">
      <formula>F346&lt;0</formula>
    </cfRule>
  </conditionalFormatting>
  <conditionalFormatting sqref="F343:F345 H343:H345 K343:K349">
    <cfRule type="expression" dxfId="2592" priority="35">
      <formula>F343&gt;0</formula>
    </cfRule>
    <cfRule type="expression" dxfId="2591" priority="36">
      <formula>F343&lt;0</formula>
    </cfRule>
  </conditionalFormatting>
  <conditionalFormatting sqref="K350 F350 H350">
    <cfRule type="expression" dxfId="2590" priority="33">
      <formula>F350&gt;0</formula>
    </cfRule>
    <cfRule type="expression" dxfId="2589" priority="34">
      <formula>F350&lt;0</formula>
    </cfRule>
  </conditionalFormatting>
  <conditionalFormatting sqref="K351:K353 F351:F353 H351:H353">
    <cfRule type="expression" dxfId="2588" priority="31">
      <formula>F351&gt;0</formula>
    </cfRule>
    <cfRule type="expression" dxfId="2587" priority="32">
      <formula>F351&lt;0</formula>
    </cfRule>
  </conditionalFormatting>
  <conditionalFormatting sqref="K358 F358 H358">
    <cfRule type="expression" dxfId="2586" priority="29">
      <formula>F358&gt;0</formula>
    </cfRule>
    <cfRule type="expression" dxfId="2585" priority="30">
      <formula>F358&lt;0</formula>
    </cfRule>
  </conditionalFormatting>
  <conditionalFormatting sqref="F355:F357 H355:H357 K355:K357">
    <cfRule type="expression" dxfId="2584" priority="27">
      <formula>F355&gt;0</formula>
    </cfRule>
    <cfRule type="expression" dxfId="2583" priority="28">
      <formula>F355&lt;0</formula>
    </cfRule>
  </conditionalFormatting>
  <conditionalFormatting sqref="K354 F354 H354">
    <cfRule type="expression" dxfId="2582" priority="25">
      <formula>F354&gt;0</formula>
    </cfRule>
    <cfRule type="expression" dxfId="2581" priority="26">
      <formula>F354&lt;0</formula>
    </cfRule>
  </conditionalFormatting>
  <conditionalFormatting sqref="F363:F365 H363:H365 K363:K365">
    <cfRule type="expression" dxfId="2580" priority="23">
      <formula>F363&gt;0</formula>
    </cfRule>
    <cfRule type="expression" dxfId="2579" priority="24">
      <formula>F363&lt;0</formula>
    </cfRule>
  </conditionalFormatting>
  <conditionalFormatting sqref="K362 F362 H362">
    <cfRule type="expression" dxfId="2578" priority="21">
      <formula>F362&gt;0</formula>
    </cfRule>
    <cfRule type="expression" dxfId="2577" priority="22">
      <formula>F362&lt;0</formula>
    </cfRule>
  </conditionalFormatting>
  <conditionalFormatting sqref="K359:K361 F359:F361 H359:H361">
    <cfRule type="expression" dxfId="2576" priority="19">
      <formula>F359&gt;0</formula>
    </cfRule>
    <cfRule type="expression" dxfId="2575" priority="20">
      <formula>F359&lt;0</formula>
    </cfRule>
  </conditionalFormatting>
  <conditionalFormatting sqref="K372 F372 H372">
    <cfRule type="expression" dxfId="2574" priority="17">
      <formula>F372&gt;0</formula>
    </cfRule>
    <cfRule type="expression" dxfId="2573" priority="18">
      <formula>F372&lt;0</formula>
    </cfRule>
  </conditionalFormatting>
  <conditionalFormatting sqref="K367 F367 H367">
    <cfRule type="expression" dxfId="2572" priority="15">
      <formula>F367&gt;0</formula>
    </cfRule>
    <cfRule type="expression" dxfId="2571" priority="16">
      <formula>F367&lt;0</formula>
    </cfRule>
  </conditionalFormatting>
  <conditionalFormatting sqref="K366 F366 H366">
    <cfRule type="expression" dxfId="2570" priority="13">
      <formula>F366&gt;0</formula>
    </cfRule>
    <cfRule type="expression" dxfId="2569" priority="14">
      <formula>F366&lt;0</formula>
    </cfRule>
  </conditionalFormatting>
  <conditionalFormatting sqref="F368:F370 H368:H370 K368:K370">
    <cfRule type="expression" dxfId="2568" priority="11">
      <formula>F368&gt;0</formula>
    </cfRule>
    <cfRule type="expression" dxfId="2567" priority="12">
      <formula>F368&lt;0</formula>
    </cfRule>
  </conditionalFormatting>
  <conditionalFormatting sqref="K371 F371 H371">
    <cfRule type="expression" dxfId="2566" priority="9">
      <formula>F371&gt;0</formula>
    </cfRule>
    <cfRule type="expression" dxfId="2565" priority="10">
      <formula>F371&lt;0</formula>
    </cfRule>
  </conditionalFormatting>
  <conditionalFormatting sqref="H376 F376 K376">
    <cfRule type="expression" dxfId="2564" priority="3">
      <formula>F376&gt;0</formula>
    </cfRule>
    <cfRule type="expression" dxfId="2563" priority="4">
      <formula>F376&lt;0</formula>
    </cfRule>
  </conditionalFormatting>
  <conditionalFormatting sqref="H377:H379 F377:F379 K377:K379">
    <cfRule type="expression" dxfId="2562" priority="1">
      <formula>F377&gt;0</formula>
    </cfRule>
    <cfRule type="expression" dxfId="2561"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499</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60" priority="27">
      <formula>Q7&gt;0</formula>
    </cfRule>
    <cfRule type="expression" dxfId="2559" priority="28">
      <formula>Q7&lt;0</formula>
    </cfRule>
  </conditionalFormatting>
  <conditionalFormatting sqref="Q8">
    <cfRule type="expression" dxfId="2558" priority="25">
      <formula>Q8&gt;0</formula>
    </cfRule>
    <cfRule type="expression" dxfId="2557" priority="26">
      <formula>Q8&lt;0</formula>
    </cfRule>
  </conditionalFormatting>
  <conditionalFormatting sqref="F25:F30 F34:F64">
    <cfRule type="expression" dxfId="2556" priority="23">
      <formula>F25&gt;0</formula>
    </cfRule>
    <cfRule type="expression" dxfId="2555" priority="24">
      <formula>F25&lt;0</formula>
    </cfRule>
  </conditionalFormatting>
  <conditionalFormatting sqref="H25:H30 H34:H64">
    <cfRule type="expression" dxfId="2554" priority="21">
      <formula>H25&gt;0</formula>
    </cfRule>
    <cfRule type="expression" dxfId="2553" priority="22">
      <formula>H25&lt;0</formula>
    </cfRule>
  </conditionalFormatting>
  <conditionalFormatting sqref="F89:F110">
    <cfRule type="expression" dxfId="2552" priority="19">
      <formula>F89&gt;0</formula>
    </cfRule>
    <cfRule type="expression" dxfId="2551" priority="20">
      <formula>F89&lt;0</formula>
    </cfRule>
  </conditionalFormatting>
  <conditionalFormatting sqref="H89:H110">
    <cfRule type="expression" dxfId="2550" priority="17">
      <formula>H89&gt;0</formula>
    </cfRule>
    <cfRule type="expression" dxfId="2549" priority="18">
      <formula>H89&lt;0</formula>
    </cfRule>
  </conditionalFormatting>
  <conditionalFormatting sqref="Q10">
    <cfRule type="expression" dxfId="2548" priority="15">
      <formula>Q10&gt;0</formula>
    </cfRule>
    <cfRule type="expression" dxfId="2547" priority="16">
      <formula>Q10&lt;0</formula>
    </cfRule>
  </conditionalFormatting>
  <conditionalFormatting sqref="J25:J38">
    <cfRule type="expression" dxfId="2546" priority="13">
      <formula>J25&gt;0</formula>
    </cfRule>
    <cfRule type="expression" dxfId="2545" priority="14">
      <formula>J25&lt;0</formula>
    </cfRule>
  </conditionalFormatting>
  <conditionalFormatting sqref="K25:K38">
    <cfRule type="expression" dxfId="2544" priority="11">
      <formula>K25&gt;0</formula>
    </cfRule>
    <cfRule type="expression" dxfId="2543" priority="12">
      <formula>K25&lt;0</formula>
    </cfRule>
  </conditionalFormatting>
  <conditionalFormatting sqref="L25:L38">
    <cfRule type="expression" dxfId="2542" priority="9">
      <formula>L25&gt;0</formula>
    </cfRule>
    <cfRule type="expression" dxfId="254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40" priority="7">
      <formula>F31&gt;0</formula>
    </cfRule>
    <cfRule type="expression" dxfId="2539" priority="8">
      <formula>F31&lt;0</formula>
    </cfRule>
  </conditionalFormatting>
  <conditionalFormatting sqref="H31:H33">
    <cfRule type="expression" dxfId="2538" priority="5">
      <formula>H31&gt;0</formula>
    </cfRule>
    <cfRule type="expression" dxfId="2537" priority="6">
      <formula>H31&lt;0</formula>
    </cfRule>
  </conditionalFormatting>
  <conditionalFormatting sqref="J61">
    <cfRule type="expression" dxfId="2536" priority="3">
      <formula>J61&gt;0</formula>
    </cfRule>
    <cfRule type="expression" dxfId="2535" priority="4">
      <formula>J61&lt;0</formula>
    </cfRule>
  </conditionalFormatting>
  <conditionalFormatting sqref="J62">
    <cfRule type="expression" dxfId="2534" priority="1">
      <formula>J62&gt;0</formula>
    </cfRule>
    <cfRule type="expression" dxfId="253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1358</v>
      </c>
    </row>
    <row r="13" spans="1:21" x14ac:dyDescent="0.25">
      <c r="H13" s="70"/>
      <c r="O13" s="11" t="s">
        <v>947</v>
      </c>
      <c r="Q13" s="2">
        <f>Q4/2.075</f>
        <v>23.67710843373494</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32" priority="39">
      <formula>F51&gt;0</formula>
    </cfRule>
    <cfRule type="expression" dxfId="2531" priority="40">
      <formula>F51&lt;0</formula>
    </cfRule>
  </conditionalFormatting>
  <conditionalFormatting sqref="Q7">
    <cfRule type="expression" dxfId="2530" priority="37">
      <formula>Q7&gt;0</formula>
    </cfRule>
    <cfRule type="expression" dxfId="2529" priority="38">
      <formula>Q7&lt;0</formula>
    </cfRule>
  </conditionalFormatting>
  <conditionalFormatting sqref="Q8">
    <cfRule type="expression" dxfId="2528" priority="35">
      <formula>Q8&gt;0</formula>
    </cfRule>
    <cfRule type="expression" dxfId="2527" priority="36">
      <formula>Q8&lt;0</formula>
    </cfRule>
  </conditionalFormatting>
  <conditionalFormatting sqref="F31:F49">
    <cfRule type="expression" dxfId="2526" priority="33">
      <formula>F31&gt;0</formula>
    </cfRule>
    <cfRule type="expression" dxfId="2525" priority="34">
      <formula>F31&lt;0</formula>
    </cfRule>
  </conditionalFormatting>
  <conditionalFormatting sqref="H31:H49">
    <cfRule type="expression" dxfId="2524" priority="31">
      <formula>H31&gt;0</formula>
    </cfRule>
    <cfRule type="expression" dxfId="2523" priority="32">
      <formula>H31&lt;0</formula>
    </cfRule>
  </conditionalFormatting>
  <conditionalFormatting sqref="Q10">
    <cfRule type="expression" dxfId="2522" priority="29">
      <formula>Q10&gt;0</formula>
    </cfRule>
    <cfRule type="expression" dxfId="2521" priority="30">
      <formula>Q10&lt;0</formula>
    </cfRule>
  </conditionalFormatting>
  <conditionalFormatting sqref="J25:J38">
    <cfRule type="expression" dxfId="2520" priority="27">
      <formula>J25&gt;0</formula>
    </cfRule>
    <cfRule type="expression" dxfId="2519" priority="28">
      <formula>J25&lt;0</formula>
    </cfRule>
  </conditionalFormatting>
  <conditionalFormatting sqref="K38">
    <cfRule type="expression" dxfId="2518" priority="25">
      <formula>K38&gt;0</formula>
    </cfRule>
    <cfRule type="expression" dxfId="2517" priority="26">
      <formula>K38&lt;0</formula>
    </cfRule>
  </conditionalFormatting>
  <conditionalFormatting sqref="L25:L38">
    <cfRule type="expression" dxfId="2516" priority="23">
      <formula>L25&gt;0</formula>
    </cfRule>
    <cfRule type="expression" dxfId="2515" priority="24">
      <formula>L25&lt;0</formula>
    </cfRule>
  </conditionalFormatting>
  <conditionalFormatting sqref="F95:F116">
    <cfRule type="expression" dxfId="2514" priority="21">
      <formula>F95&gt;0</formula>
    </cfRule>
    <cfRule type="expression" dxfId="2513" priority="22">
      <formula>F95&lt;0</formula>
    </cfRule>
  </conditionalFormatting>
  <conditionalFormatting sqref="H95:H116">
    <cfRule type="expression" dxfId="2512" priority="19">
      <formula>H95&gt;0</formula>
    </cfRule>
    <cfRule type="expression" dxfId="2511" priority="20">
      <formula>H95&lt;0</formula>
    </cfRule>
  </conditionalFormatting>
  <conditionalFormatting sqref="J95:J108">
    <cfRule type="expression" dxfId="2510" priority="17">
      <formula>J95&gt;0</formula>
    </cfRule>
    <cfRule type="expression" dxfId="2509" priority="18">
      <formula>J95&lt;0</formula>
    </cfRule>
  </conditionalFormatting>
  <conditionalFormatting sqref="K95:K108">
    <cfRule type="expression" dxfId="2508" priority="15">
      <formula>K95&gt;0</formula>
    </cfRule>
    <cfRule type="expression" dxfId="2507" priority="16">
      <formula>K95&lt;0</formula>
    </cfRule>
  </conditionalFormatting>
  <conditionalFormatting sqref="L95:L108">
    <cfRule type="expression" dxfId="2506" priority="13">
      <formula>L95&gt;0</formula>
    </cfRule>
    <cfRule type="expression" dxfId="2505" priority="14">
      <formula>L95&lt;0</formula>
    </cfRule>
  </conditionalFormatting>
  <conditionalFormatting sqref="F25:F30">
    <cfRule type="expression" dxfId="2504" priority="11">
      <formula>F25&gt;0</formula>
    </cfRule>
    <cfRule type="expression" dxfId="2503" priority="12">
      <formula>F25&lt;0</formula>
    </cfRule>
  </conditionalFormatting>
  <conditionalFormatting sqref="H25:H30">
    <cfRule type="expression" dxfId="2502" priority="9">
      <formula>H25&gt;0</formula>
    </cfRule>
    <cfRule type="expression" dxfId="2501" priority="10">
      <formula>H25&lt;0</formula>
    </cfRule>
  </conditionalFormatting>
  <conditionalFormatting sqref="F50">
    <cfRule type="expression" dxfId="2500" priority="7">
      <formula>F50&gt;0</formula>
    </cfRule>
    <cfRule type="expression" dxfId="2499" priority="8">
      <formula>F50&lt;0</formula>
    </cfRule>
  </conditionalFormatting>
  <conditionalFormatting sqref="H50">
    <cfRule type="expression" dxfId="2498" priority="5">
      <formula>H50&gt;0</formula>
    </cfRule>
    <cfRule type="expression" dxfId="2497" priority="6">
      <formula>H50&lt;0</formula>
    </cfRule>
  </conditionalFormatting>
  <conditionalFormatting sqref="H62:H63 F62:F63">
    <cfRule type="expression" dxfId="2496" priority="3">
      <formula>F62&gt;0</formula>
    </cfRule>
    <cfRule type="expression" dxfId="2495" priority="4">
      <formula>F62&lt;0</formula>
    </cfRule>
  </conditionalFormatting>
  <conditionalFormatting sqref="J60">
    <cfRule type="expression" dxfId="2494" priority="1">
      <formula>J60&gt;0</formula>
    </cfRule>
    <cfRule type="expression" dxfId="249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2" priority="35">
      <formula>F47&gt;0</formula>
    </cfRule>
    <cfRule type="expression" dxfId="2491" priority="36">
      <formula>F47&lt;0</formula>
    </cfRule>
  </conditionalFormatting>
  <conditionalFormatting sqref="Q7">
    <cfRule type="expression" dxfId="2490" priority="33">
      <formula>Q7&gt;0</formula>
    </cfRule>
    <cfRule type="expression" dxfId="2489" priority="34">
      <formula>Q7&lt;0</formula>
    </cfRule>
  </conditionalFormatting>
  <conditionalFormatting sqref="Q8">
    <cfRule type="expression" dxfId="2488" priority="31">
      <formula>Q8&gt;0</formula>
    </cfRule>
    <cfRule type="expression" dxfId="2487" priority="32">
      <formula>Q8&lt;0</formula>
    </cfRule>
  </conditionalFormatting>
  <conditionalFormatting sqref="F30:F46">
    <cfRule type="expression" dxfId="2486" priority="29">
      <formula>F30&gt;0</formula>
    </cfRule>
    <cfRule type="expression" dxfId="2485" priority="30">
      <formula>F30&lt;0</formula>
    </cfRule>
  </conditionalFormatting>
  <conditionalFormatting sqref="H30:H46">
    <cfRule type="expression" dxfId="2484" priority="27">
      <formula>H30&gt;0</formula>
    </cfRule>
    <cfRule type="expression" dxfId="2483" priority="28">
      <formula>H30&lt;0</formula>
    </cfRule>
  </conditionalFormatting>
  <conditionalFormatting sqref="Q10">
    <cfRule type="expression" dxfId="2482" priority="25">
      <formula>Q10&gt;0</formula>
    </cfRule>
    <cfRule type="expression" dxfId="2481" priority="26">
      <formula>Q10&lt;0</formula>
    </cfRule>
  </conditionalFormatting>
  <conditionalFormatting sqref="J25:J38">
    <cfRule type="expression" dxfId="2480" priority="23">
      <formula>J25&gt;0</formula>
    </cfRule>
    <cfRule type="expression" dxfId="2479" priority="24">
      <formula>J25&lt;0</formula>
    </cfRule>
  </conditionalFormatting>
  <conditionalFormatting sqref="K25:K38">
    <cfRule type="expression" dxfId="2478" priority="21">
      <formula>K25&gt;0</formula>
    </cfRule>
    <cfRule type="expression" dxfId="2477" priority="22">
      <formula>K25&lt;0</formula>
    </cfRule>
  </conditionalFormatting>
  <conditionalFormatting sqref="L25 L38">
    <cfRule type="expression" dxfId="2476" priority="19">
      <formula>L25&gt;0</formula>
    </cfRule>
    <cfRule type="expression" dxfId="2475" priority="20">
      <formula>L25&lt;0</formula>
    </cfRule>
  </conditionalFormatting>
  <conditionalFormatting sqref="F89:F110">
    <cfRule type="expression" dxfId="2474" priority="17">
      <formula>F89&gt;0</formula>
    </cfRule>
    <cfRule type="expression" dxfId="2473" priority="18">
      <formula>F89&lt;0</formula>
    </cfRule>
  </conditionalFormatting>
  <conditionalFormatting sqref="H89:H110">
    <cfRule type="expression" dxfId="2472" priority="15">
      <formula>H89&gt;0</formula>
    </cfRule>
    <cfRule type="expression" dxfId="2471" priority="16">
      <formula>H89&lt;0</formula>
    </cfRule>
  </conditionalFormatting>
  <conditionalFormatting sqref="J89:J102">
    <cfRule type="expression" dxfId="2470" priority="13">
      <formula>J89&gt;0</formula>
    </cfRule>
    <cfRule type="expression" dxfId="2469" priority="14">
      <formula>J89&lt;0</formula>
    </cfRule>
  </conditionalFormatting>
  <conditionalFormatting sqref="K89:K102">
    <cfRule type="expression" dxfId="2468" priority="11">
      <formula>K89&gt;0</formula>
    </cfRule>
    <cfRule type="expression" dxfId="2467" priority="12">
      <formula>K89&lt;0</formula>
    </cfRule>
  </conditionalFormatting>
  <conditionalFormatting sqref="L89:L102">
    <cfRule type="expression" dxfId="2466" priority="9">
      <formula>L89&gt;0</formula>
    </cfRule>
    <cfRule type="expression" dxfId="2465" priority="10">
      <formula>L89&lt;0</formula>
    </cfRule>
  </conditionalFormatting>
  <conditionalFormatting sqref="F25:F29">
    <cfRule type="expression" dxfId="2464" priority="7">
      <formula>F25&gt;0</formula>
    </cfRule>
    <cfRule type="expression" dxfId="2463" priority="8">
      <formula>F25&lt;0</formula>
    </cfRule>
  </conditionalFormatting>
  <conditionalFormatting sqref="H25:H29">
    <cfRule type="expression" dxfId="2462" priority="5">
      <formula>H25&gt;0</formula>
    </cfRule>
    <cfRule type="expression" dxfId="2461"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60" priority="35">
      <formula>F47&gt;0</formula>
    </cfRule>
    <cfRule type="expression" dxfId="2459" priority="36">
      <formula>F47&lt;0</formula>
    </cfRule>
  </conditionalFormatting>
  <conditionalFormatting sqref="Q7">
    <cfRule type="expression" dxfId="2458" priority="33">
      <formula>Q7&gt;0</formula>
    </cfRule>
    <cfRule type="expression" dxfId="2457" priority="34">
      <formula>Q7&lt;0</formula>
    </cfRule>
  </conditionalFormatting>
  <conditionalFormatting sqref="Q8">
    <cfRule type="expression" dxfId="2456" priority="31">
      <formula>Q8&gt;0</formula>
    </cfRule>
    <cfRule type="expression" dxfId="2455" priority="32">
      <formula>Q8&lt;0</formula>
    </cfRule>
  </conditionalFormatting>
  <conditionalFormatting sqref="F30:F46">
    <cfRule type="expression" dxfId="2454" priority="29">
      <formula>F30&gt;0</formula>
    </cfRule>
    <cfRule type="expression" dxfId="2453" priority="30">
      <formula>F30&lt;0</formula>
    </cfRule>
  </conditionalFormatting>
  <conditionalFormatting sqref="H30:H46">
    <cfRule type="expression" dxfId="2452" priority="27">
      <formula>H30&gt;0</formula>
    </cfRule>
    <cfRule type="expression" dxfId="2451" priority="28">
      <formula>H30&lt;0</formula>
    </cfRule>
  </conditionalFormatting>
  <conditionalFormatting sqref="Q10">
    <cfRule type="expression" dxfId="2450" priority="25">
      <formula>Q10&gt;0</formula>
    </cfRule>
    <cfRule type="expression" dxfId="2449" priority="26">
      <formula>Q10&lt;0</formula>
    </cfRule>
  </conditionalFormatting>
  <conditionalFormatting sqref="J25:J38">
    <cfRule type="expression" dxfId="2448" priority="23">
      <formula>J25&gt;0</formula>
    </cfRule>
    <cfRule type="expression" dxfId="2447" priority="24">
      <formula>J25&lt;0</formula>
    </cfRule>
  </conditionalFormatting>
  <conditionalFormatting sqref="K25:K38">
    <cfRule type="expression" dxfId="2446" priority="21">
      <formula>K25&gt;0</formula>
    </cfRule>
    <cfRule type="expression" dxfId="2445" priority="22">
      <formula>K25&lt;0</formula>
    </cfRule>
  </conditionalFormatting>
  <conditionalFormatting sqref="L25 L38">
    <cfRule type="expression" dxfId="2444" priority="19">
      <formula>L25&gt;0</formula>
    </cfRule>
    <cfRule type="expression" dxfId="2443" priority="20">
      <formula>L25&lt;0</formula>
    </cfRule>
  </conditionalFormatting>
  <conditionalFormatting sqref="F89:F110">
    <cfRule type="expression" dxfId="2442" priority="17">
      <formula>F89&gt;0</formula>
    </cfRule>
    <cfRule type="expression" dxfId="2441" priority="18">
      <formula>F89&lt;0</formula>
    </cfRule>
  </conditionalFormatting>
  <conditionalFormatting sqref="H89:H110">
    <cfRule type="expression" dxfId="2440" priority="15">
      <formula>H89&gt;0</formula>
    </cfRule>
    <cfRule type="expression" dxfId="2439" priority="16">
      <formula>H89&lt;0</formula>
    </cfRule>
  </conditionalFormatting>
  <conditionalFormatting sqref="J89:J102">
    <cfRule type="expression" dxfId="2438" priority="13">
      <formula>J89&gt;0</formula>
    </cfRule>
    <cfRule type="expression" dxfId="2437" priority="14">
      <formula>J89&lt;0</formula>
    </cfRule>
  </conditionalFormatting>
  <conditionalFormatting sqref="K89:K102">
    <cfRule type="expression" dxfId="2436" priority="11">
      <formula>K89&gt;0</formula>
    </cfRule>
    <cfRule type="expression" dxfId="2435" priority="12">
      <formula>K89&lt;0</formula>
    </cfRule>
  </conditionalFormatting>
  <conditionalFormatting sqref="L89:L102">
    <cfRule type="expression" dxfId="2434" priority="9">
      <formula>L89&gt;0</formula>
    </cfRule>
    <cfRule type="expression" dxfId="2433" priority="10">
      <formula>L89&lt;0</formula>
    </cfRule>
  </conditionalFormatting>
  <conditionalFormatting sqref="F29 F25:F27">
    <cfRule type="expression" dxfId="2432" priority="7">
      <formula>F25&gt;0</formula>
    </cfRule>
    <cfRule type="expression" dxfId="2431" priority="8">
      <formula>F25&lt;0</formula>
    </cfRule>
  </conditionalFormatting>
  <conditionalFormatting sqref="H25:H29">
    <cfRule type="expression" dxfId="2430" priority="5">
      <formula>H25&gt;0</formula>
    </cfRule>
    <cfRule type="expression" dxfId="2429" priority="6">
      <formula>H25&lt;0</formula>
    </cfRule>
  </conditionalFormatting>
  <conditionalFormatting sqref="F28">
    <cfRule type="expression" dxfId="2428" priority="3">
      <formula>F28&gt;0</formula>
    </cfRule>
    <cfRule type="expression" dxfId="2427"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6" priority="35">
      <formula>F47&gt;0</formula>
    </cfRule>
    <cfRule type="expression" dxfId="2425" priority="36">
      <formula>F47&lt;0</formula>
    </cfRule>
  </conditionalFormatting>
  <conditionalFormatting sqref="Q7">
    <cfRule type="expression" dxfId="2424" priority="33">
      <formula>Q7&gt;0</formula>
    </cfRule>
    <cfRule type="expression" dxfId="2423" priority="34">
      <formula>Q7&lt;0</formula>
    </cfRule>
  </conditionalFormatting>
  <conditionalFormatting sqref="Q8">
    <cfRule type="expression" dxfId="2422" priority="31">
      <formula>Q8&gt;0</formula>
    </cfRule>
    <cfRule type="expression" dxfId="2421" priority="32">
      <formula>Q8&lt;0</formula>
    </cfRule>
  </conditionalFormatting>
  <conditionalFormatting sqref="F30:F46">
    <cfRule type="expression" dxfId="2420" priority="29">
      <formula>F30&gt;0</formula>
    </cfRule>
    <cfRule type="expression" dxfId="2419" priority="30">
      <formula>F30&lt;0</formula>
    </cfRule>
  </conditionalFormatting>
  <conditionalFormatting sqref="H30:H46">
    <cfRule type="expression" dxfId="2418" priority="27">
      <formula>H30&gt;0</formula>
    </cfRule>
    <cfRule type="expression" dxfId="2417" priority="28">
      <formula>H30&lt;0</formula>
    </cfRule>
  </conditionalFormatting>
  <conditionalFormatting sqref="Q10">
    <cfRule type="expression" dxfId="2416" priority="25">
      <formula>Q10&gt;0</formula>
    </cfRule>
    <cfRule type="expression" dxfId="2415" priority="26">
      <formula>Q10&lt;0</formula>
    </cfRule>
  </conditionalFormatting>
  <conditionalFormatting sqref="J25:J38">
    <cfRule type="expression" dxfId="2414" priority="23">
      <formula>J25&gt;0</formula>
    </cfRule>
    <cfRule type="expression" dxfId="2413" priority="24">
      <formula>J25&lt;0</formula>
    </cfRule>
  </conditionalFormatting>
  <conditionalFormatting sqref="K25:K38">
    <cfRule type="expression" dxfId="2412" priority="21">
      <formula>K25&gt;0</formula>
    </cfRule>
    <cfRule type="expression" dxfId="2411" priority="22">
      <formula>K25&lt;0</formula>
    </cfRule>
  </conditionalFormatting>
  <conditionalFormatting sqref="L25 L38">
    <cfRule type="expression" dxfId="2410" priority="19">
      <formula>L25&gt;0</formula>
    </cfRule>
    <cfRule type="expression" dxfId="2409" priority="20">
      <formula>L25&lt;0</formula>
    </cfRule>
  </conditionalFormatting>
  <conditionalFormatting sqref="F89:F110">
    <cfRule type="expression" dxfId="2408" priority="17">
      <formula>F89&gt;0</formula>
    </cfRule>
    <cfRule type="expression" dxfId="2407" priority="18">
      <formula>F89&lt;0</formula>
    </cfRule>
  </conditionalFormatting>
  <conditionalFormatting sqref="H89:H110">
    <cfRule type="expression" dxfId="2406" priority="15">
      <formula>H89&gt;0</formula>
    </cfRule>
    <cfRule type="expression" dxfId="2405" priority="16">
      <formula>H89&lt;0</formula>
    </cfRule>
  </conditionalFormatting>
  <conditionalFormatting sqref="J89:J102">
    <cfRule type="expression" dxfId="2404" priority="13">
      <formula>J89&gt;0</formula>
    </cfRule>
    <cfRule type="expression" dxfId="2403" priority="14">
      <formula>J89&lt;0</formula>
    </cfRule>
  </conditionalFormatting>
  <conditionalFormatting sqref="K89:K102">
    <cfRule type="expression" dxfId="2402" priority="11">
      <formula>K89&gt;0</formula>
    </cfRule>
    <cfRule type="expression" dxfId="2401" priority="12">
      <formula>K89&lt;0</formula>
    </cfRule>
  </conditionalFormatting>
  <conditionalFormatting sqref="L89:L102">
    <cfRule type="expression" dxfId="2400" priority="9">
      <formula>L89&gt;0</formula>
    </cfRule>
    <cfRule type="expression" dxfId="2399" priority="10">
      <formula>L89&lt;0</formula>
    </cfRule>
  </conditionalFormatting>
  <conditionalFormatting sqref="F29 F25:F26">
    <cfRule type="expression" dxfId="2398" priority="7">
      <formula>F25&gt;0</formula>
    </cfRule>
    <cfRule type="expression" dxfId="2397" priority="8">
      <formula>F25&lt;0</formula>
    </cfRule>
  </conditionalFormatting>
  <conditionalFormatting sqref="H29 H25:H27">
    <cfRule type="expression" dxfId="2396" priority="5">
      <formula>H25&gt;0</formula>
    </cfRule>
    <cfRule type="expression" dxfId="2395" priority="6">
      <formula>H25&lt;0</formula>
    </cfRule>
  </conditionalFormatting>
  <conditionalFormatting sqref="F27:F28">
    <cfRule type="expression" dxfId="2394" priority="3">
      <formula>F27&gt;0</formula>
    </cfRule>
    <cfRule type="expression" dxfId="2393" priority="4">
      <formula>F27&lt;0</formula>
    </cfRule>
  </conditionalFormatting>
  <conditionalFormatting sqref="H28">
    <cfRule type="expression" dxfId="2392" priority="1">
      <formula>H28&gt;0</formula>
    </cfRule>
    <cfRule type="expression" dxfId="2391"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90" priority="35">
      <formula>F47&gt;0</formula>
    </cfRule>
    <cfRule type="expression" dxfId="2389" priority="36">
      <formula>F47&lt;0</formula>
    </cfRule>
  </conditionalFormatting>
  <conditionalFormatting sqref="Q7">
    <cfRule type="expression" dxfId="2388" priority="33">
      <formula>Q7&gt;0</formula>
    </cfRule>
    <cfRule type="expression" dxfId="2387" priority="34">
      <formula>Q7&lt;0</formula>
    </cfRule>
  </conditionalFormatting>
  <conditionalFormatting sqref="Q8">
    <cfRule type="expression" dxfId="2386" priority="31">
      <formula>Q8&gt;0</formula>
    </cfRule>
    <cfRule type="expression" dxfId="2385" priority="32">
      <formula>Q8&lt;0</formula>
    </cfRule>
  </conditionalFormatting>
  <conditionalFormatting sqref="F30:F46">
    <cfRule type="expression" dxfId="2384" priority="29">
      <formula>F30&gt;0</formula>
    </cfRule>
    <cfRule type="expression" dxfId="2383" priority="30">
      <formula>F30&lt;0</formula>
    </cfRule>
  </conditionalFormatting>
  <conditionalFormatting sqref="H30:H46">
    <cfRule type="expression" dxfId="2382" priority="27">
      <formula>H30&gt;0</formula>
    </cfRule>
    <cfRule type="expression" dxfId="2381" priority="28">
      <formula>H30&lt;0</formula>
    </cfRule>
  </conditionalFormatting>
  <conditionalFormatting sqref="Q10">
    <cfRule type="expression" dxfId="2380" priority="25">
      <formula>Q10&gt;0</formula>
    </cfRule>
    <cfRule type="expression" dxfId="2379" priority="26">
      <formula>Q10&lt;0</formula>
    </cfRule>
  </conditionalFormatting>
  <conditionalFormatting sqref="J25:J38">
    <cfRule type="expression" dxfId="2378" priority="23">
      <formula>J25&gt;0</formula>
    </cfRule>
    <cfRule type="expression" dxfId="2377" priority="24">
      <formula>J25&lt;0</formula>
    </cfRule>
  </conditionalFormatting>
  <conditionalFormatting sqref="K25:K38">
    <cfRule type="expression" dxfId="2376" priority="21">
      <formula>K25&gt;0</formula>
    </cfRule>
    <cfRule type="expression" dxfId="2375" priority="22">
      <formula>K25&lt;0</formula>
    </cfRule>
  </conditionalFormatting>
  <conditionalFormatting sqref="L25 L38">
    <cfRule type="expression" dxfId="2374" priority="19">
      <formula>L25&gt;0</formula>
    </cfRule>
    <cfRule type="expression" dxfId="2373" priority="20">
      <formula>L25&lt;0</formula>
    </cfRule>
  </conditionalFormatting>
  <conditionalFormatting sqref="F89:F110">
    <cfRule type="expression" dxfId="2372" priority="17">
      <formula>F89&gt;0</formula>
    </cfRule>
    <cfRule type="expression" dxfId="2371" priority="18">
      <formula>F89&lt;0</formula>
    </cfRule>
  </conditionalFormatting>
  <conditionalFormatting sqref="H89:H110">
    <cfRule type="expression" dxfId="2370" priority="15">
      <formula>H89&gt;0</formula>
    </cfRule>
    <cfRule type="expression" dxfId="2369" priority="16">
      <formula>H89&lt;0</formula>
    </cfRule>
  </conditionalFormatting>
  <conditionalFormatting sqref="J89:J102">
    <cfRule type="expression" dxfId="2368" priority="13">
      <formula>J89&gt;0</formula>
    </cfRule>
    <cfRule type="expression" dxfId="2367" priority="14">
      <formula>J89&lt;0</formula>
    </cfRule>
  </conditionalFormatting>
  <conditionalFormatting sqref="K89:K102">
    <cfRule type="expression" dxfId="2366" priority="11">
      <formula>K89&gt;0</formula>
    </cfRule>
    <cfRule type="expression" dxfId="2365" priority="12">
      <formula>K89&lt;0</formula>
    </cfRule>
  </conditionalFormatting>
  <conditionalFormatting sqref="L89:L102">
    <cfRule type="expression" dxfId="2364" priority="9">
      <formula>L89&gt;0</formula>
    </cfRule>
    <cfRule type="expression" dxfId="2363" priority="10">
      <formula>L89&lt;0</formula>
    </cfRule>
  </conditionalFormatting>
  <conditionalFormatting sqref="F29 F25:F26">
    <cfRule type="expression" dxfId="2362" priority="7">
      <formula>F25&gt;0</formula>
    </cfRule>
    <cfRule type="expression" dxfId="2361" priority="8">
      <formula>F25&lt;0</formula>
    </cfRule>
  </conditionalFormatting>
  <conditionalFormatting sqref="H29 H25:H27">
    <cfRule type="expression" dxfId="2360" priority="5">
      <formula>H25&gt;0</formula>
    </cfRule>
    <cfRule type="expression" dxfId="2359" priority="6">
      <formula>H25&lt;0</formula>
    </cfRule>
  </conditionalFormatting>
  <conditionalFormatting sqref="F27:F28">
    <cfRule type="expression" dxfId="2358" priority="3">
      <formula>F27&gt;0</formula>
    </cfRule>
    <cfRule type="expression" dxfId="2357" priority="4">
      <formula>F27&lt;0</formula>
    </cfRule>
  </conditionalFormatting>
  <conditionalFormatting sqref="H28">
    <cfRule type="expression" dxfId="2356" priority="1">
      <formula>H28&gt;0</formula>
    </cfRule>
    <cfRule type="expression" dxfId="2355"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1340</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54" priority="43">
      <formula>F54&gt;0</formula>
    </cfRule>
    <cfRule type="expression" dxfId="2353" priority="44">
      <formula>F54&lt;0</formula>
    </cfRule>
  </conditionalFormatting>
  <conditionalFormatting sqref="Q7">
    <cfRule type="expression" dxfId="2352" priority="41">
      <formula>Q7&gt;0</formula>
    </cfRule>
    <cfRule type="expression" dxfId="2351" priority="42">
      <formula>Q7&lt;0</formula>
    </cfRule>
  </conditionalFormatting>
  <conditionalFormatting sqref="Q8">
    <cfRule type="expression" dxfId="2350" priority="39">
      <formula>Q8&gt;0</formula>
    </cfRule>
    <cfRule type="expression" dxfId="2349" priority="40">
      <formula>Q8&lt;0</formula>
    </cfRule>
  </conditionalFormatting>
  <conditionalFormatting sqref="F33:F36 F38:F53">
    <cfRule type="expression" dxfId="2348" priority="37">
      <formula>F33&gt;0</formula>
    </cfRule>
    <cfRule type="expression" dxfId="2347" priority="38">
      <formula>F33&lt;0</formula>
    </cfRule>
  </conditionalFormatting>
  <conditionalFormatting sqref="H33:H36 H38:H53">
    <cfRule type="expression" dxfId="2346" priority="35">
      <formula>H33&gt;0</formula>
    </cfRule>
    <cfRule type="expression" dxfId="2345" priority="36">
      <formula>H33&lt;0</formula>
    </cfRule>
  </conditionalFormatting>
  <conditionalFormatting sqref="Q10">
    <cfRule type="expression" dxfId="2344" priority="33">
      <formula>Q10&gt;0</formula>
    </cfRule>
    <cfRule type="expression" dxfId="2343" priority="34">
      <formula>Q10&lt;0</formula>
    </cfRule>
  </conditionalFormatting>
  <conditionalFormatting sqref="J25:J37">
    <cfRule type="expression" dxfId="2342" priority="31">
      <formula>J25&gt;0</formula>
    </cfRule>
    <cfRule type="expression" dxfId="2341" priority="32">
      <formula>J25&lt;0</formula>
    </cfRule>
  </conditionalFormatting>
  <conditionalFormatting sqref="K25:K38">
    <cfRule type="expression" dxfId="2340" priority="29">
      <formula>K25&gt;0</formula>
    </cfRule>
    <cfRule type="expression" dxfId="2339" priority="30">
      <formula>K25&lt;0</formula>
    </cfRule>
  </conditionalFormatting>
  <conditionalFormatting sqref="L25">
    <cfRule type="expression" dxfId="2338" priority="27">
      <formula>L25&gt;0</formula>
    </cfRule>
    <cfRule type="expression" dxfId="2337" priority="28">
      <formula>L25&lt;0</formula>
    </cfRule>
  </conditionalFormatting>
  <conditionalFormatting sqref="F89:F110">
    <cfRule type="expression" dxfId="2336" priority="25">
      <formula>F89&gt;0</formula>
    </cfRule>
    <cfRule type="expression" dxfId="2335" priority="26">
      <formula>F89&lt;0</formula>
    </cfRule>
  </conditionalFormatting>
  <conditionalFormatting sqref="H89:H110">
    <cfRule type="expression" dxfId="2334" priority="23">
      <formula>H89&gt;0</formula>
    </cfRule>
    <cfRule type="expression" dxfId="2333" priority="24">
      <formula>H89&lt;0</formula>
    </cfRule>
  </conditionalFormatting>
  <conditionalFormatting sqref="J89:J102">
    <cfRule type="expression" dxfId="2332" priority="21">
      <formula>J89&gt;0</formula>
    </cfRule>
    <cfRule type="expression" dxfId="2331" priority="22">
      <formula>J89&lt;0</formula>
    </cfRule>
  </conditionalFormatting>
  <conditionalFormatting sqref="K89:K102">
    <cfRule type="expression" dxfId="2330" priority="19">
      <formula>K89&gt;0</formula>
    </cfRule>
    <cfRule type="expression" dxfId="2329" priority="20">
      <formula>K89&lt;0</formula>
    </cfRule>
  </conditionalFormatting>
  <conditionalFormatting sqref="L89:L102">
    <cfRule type="expression" dxfId="2328" priority="17">
      <formula>L89&gt;0</formula>
    </cfRule>
    <cfRule type="expression" dxfId="2327" priority="18">
      <formula>L89&lt;0</formula>
    </cfRule>
  </conditionalFormatting>
  <conditionalFormatting sqref="F29:F32">
    <cfRule type="expression" dxfId="2326" priority="15">
      <formula>F29&gt;0</formula>
    </cfRule>
    <cfRule type="expression" dxfId="2325" priority="16">
      <formula>F29&lt;0</formula>
    </cfRule>
  </conditionalFormatting>
  <conditionalFormatting sqref="H29:H32">
    <cfRule type="expression" dxfId="2324" priority="13">
      <formula>H29&gt;0</formula>
    </cfRule>
    <cfRule type="expression" dxfId="2323" priority="14">
      <formula>H29&lt;0</formula>
    </cfRule>
  </conditionalFormatting>
  <conditionalFormatting sqref="F25:F28">
    <cfRule type="expression" dxfId="2322" priority="11">
      <formula>F25&gt;0</formula>
    </cfRule>
    <cfRule type="expression" dxfId="2321" priority="12">
      <formula>F25&lt;0</formula>
    </cfRule>
  </conditionalFormatting>
  <conditionalFormatting sqref="H25:H28">
    <cfRule type="expression" dxfId="2320" priority="9">
      <formula>H25&gt;0</formula>
    </cfRule>
    <cfRule type="expression" dxfId="2319" priority="10">
      <formula>H25&lt;0</formula>
    </cfRule>
  </conditionalFormatting>
  <conditionalFormatting sqref="F37">
    <cfRule type="expression" dxfId="2318" priority="7">
      <formula>F37&gt;0</formula>
    </cfRule>
    <cfRule type="expression" dxfId="2317" priority="8">
      <formula>F37&lt;0</formula>
    </cfRule>
  </conditionalFormatting>
  <conditionalFormatting sqref="H37">
    <cfRule type="expression" dxfId="2316" priority="5">
      <formula>H37&gt;0</formula>
    </cfRule>
    <cfRule type="expression" dxfId="2315" priority="6">
      <formula>H37&lt;0</formula>
    </cfRule>
  </conditionalFormatting>
  <conditionalFormatting sqref="J49">
    <cfRule type="expression" dxfId="2314" priority="3">
      <formula>J49&gt;0</formula>
    </cfRule>
    <cfRule type="expression" dxfId="2313" priority="4">
      <formula>J49&lt;0</formula>
    </cfRule>
  </conditionalFormatting>
  <conditionalFormatting sqref="J38:J48">
    <cfRule type="expression" dxfId="2312" priority="1">
      <formula>J38&gt;0</formula>
    </cfRule>
    <cfRule type="expression" dxfId="2311"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10" priority="35">
      <formula>F47&gt;0</formula>
    </cfRule>
    <cfRule type="expression" dxfId="2309" priority="36">
      <formula>F47&lt;0</formula>
    </cfRule>
  </conditionalFormatting>
  <conditionalFormatting sqref="Q7">
    <cfRule type="expression" dxfId="2308" priority="33">
      <formula>Q7&gt;0</formula>
    </cfRule>
    <cfRule type="expression" dxfId="2307" priority="34">
      <formula>Q7&lt;0</formula>
    </cfRule>
  </conditionalFormatting>
  <conditionalFormatting sqref="Q8">
    <cfRule type="expression" dxfId="2306" priority="31">
      <formula>Q8&gt;0</formula>
    </cfRule>
    <cfRule type="expression" dxfId="2305" priority="32">
      <formula>Q8&lt;0</formula>
    </cfRule>
  </conditionalFormatting>
  <conditionalFormatting sqref="F30:F46">
    <cfRule type="expression" dxfId="2304" priority="29">
      <formula>F30&gt;0</formula>
    </cfRule>
    <cfRule type="expression" dxfId="2303" priority="30">
      <formula>F30&lt;0</formula>
    </cfRule>
  </conditionalFormatting>
  <conditionalFormatting sqref="H30:H46">
    <cfRule type="expression" dxfId="2302" priority="27">
      <formula>H30&gt;0</formula>
    </cfRule>
    <cfRule type="expression" dxfId="2301" priority="28">
      <formula>H30&lt;0</formula>
    </cfRule>
  </conditionalFormatting>
  <conditionalFormatting sqref="Q10">
    <cfRule type="expression" dxfId="2300" priority="25">
      <formula>Q10&gt;0</formula>
    </cfRule>
    <cfRule type="expression" dxfId="2299" priority="26">
      <formula>Q10&lt;0</formula>
    </cfRule>
  </conditionalFormatting>
  <conditionalFormatting sqref="J25:J38">
    <cfRule type="expression" dxfId="2298" priority="23">
      <formula>J25&gt;0</formula>
    </cfRule>
    <cfRule type="expression" dxfId="2297" priority="24">
      <formula>J25&lt;0</formula>
    </cfRule>
  </conditionalFormatting>
  <conditionalFormatting sqref="K25:K38">
    <cfRule type="expression" dxfId="2296" priority="21">
      <formula>K25&gt;0</formula>
    </cfRule>
    <cfRule type="expression" dxfId="2295" priority="22">
      <formula>K25&lt;0</formula>
    </cfRule>
  </conditionalFormatting>
  <conditionalFormatting sqref="L25 L38">
    <cfRule type="expression" dxfId="2294" priority="19">
      <formula>L25&gt;0</formula>
    </cfRule>
    <cfRule type="expression" dxfId="2293" priority="20">
      <formula>L25&lt;0</formula>
    </cfRule>
  </conditionalFormatting>
  <conditionalFormatting sqref="F89:F110">
    <cfRule type="expression" dxfId="2292" priority="17">
      <formula>F89&gt;0</formula>
    </cfRule>
    <cfRule type="expression" dxfId="2291" priority="18">
      <formula>F89&lt;0</formula>
    </cfRule>
  </conditionalFormatting>
  <conditionalFormatting sqref="H89:H110">
    <cfRule type="expression" dxfId="2290" priority="15">
      <formula>H89&gt;0</formula>
    </cfRule>
    <cfRule type="expression" dxfId="2289" priority="16">
      <formula>H89&lt;0</formula>
    </cfRule>
  </conditionalFormatting>
  <conditionalFormatting sqref="J89:J102">
    <cfRule type="expression" dxfId="2288" priority="13">
      <formula>J89&gt;0</formula>
    </cfRule>
    <cfRule type="expression" dxfId="2287" priority="14">
      <formula>J89&lt;0</formula>
    </cfRule>
  </conditionalFormatting>
  <conditionalFormatting sqref="K89:K102">
    <cfRule type="expression" dxfId="2286" priority="11">
      <formula>K89&gt;0</formula>
    </cfRule>
    <cfRule type="expression" dxfId="2285" priority="12">
      <formula>K89&lt;0</formula>
    </cfRule>
  </conditionalFormatting>
  <conditionalFormatting sqref="L89:L102">
    <cfRule type="expression" dxfId="2284" priority="9">
      <formula>L89&gt;0</formula>
    </cfRule>
    <cfRule type="expression" dxfId="2283" priority="10">
      <formula>L89&lt;0</formula>
    </cfRule>
  </conditionalFormatting>
  <conditionalFormatting sqref="F25:F29">
    <cfRule type="expression" dxfId="2282" priority="7">
      <formula>F25&gt;0</formula>
    </cfRule>
    <cfRule type="expression" dxfId="2281" priority="8">
      <formula>F25&lt;0</formula>
    </cfRule>
  </conditionalFormatting>
  <conditionalFormatting sqref="H25:H29">
    <cfRule type="expression" dxfId="2280" priority="5">
      <formula>H25&gt;0</formula>
    </cfRule>
    <cfRule type="expression" dxfId="2279"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1373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78" priority="47">
      <formula>F54&gt;0</formula>
    </cfRule>
    <cfRule type="expression" dxfId="2277" priority="48">
      <formula>F54&lt;0</formula>
    </cfRule>
  </conditionalFormatting>
  <conditionalFormatting sqref="Q7">
    <cfRule type="expression" dxfId="2276" priority="45">
      <formula>Q7&gt;0</formula>
    </cfRule>
    <cfRule type="expression" dxfId="2275" priority="46">
      <formula>Q7&lt;0</formula>
    </cfRule>
  </conditionalFormatting>
  <conditionalFormatting sqref="Q8">
    <cfRule type="expression" dxfId="2274" priority="43">
      <formula>Q8&gt;0</formula>
    </cfRule>
    <cfRule type="expression" dxfId="2273" priority="44">
      <formula>Q8&lt;0</formula>
    </cfRule>
  </conditionalFormatting>
  <conditionalFormatting sqref="F33:F36 F38:F53">
    <cfRule type="expression" dxfId="2272" priority="41">
      <formula>F33&gt;0</formula>
    </cfRule>
    <cfRule type="expression" dxfId="2271" priority="42">
      <formula>F33&lt;0</formula>
    </cfRule>
  </conditionalFormatting>
  <conditionalFormatting sqref="H33:H36 H38:H53">
    <cfRule type="expression" dxfId="2270" priority="39">
      <formula>H33&gt;0</formula>
    </cfRule>
    <cfRule type="expression" dxfId="2269" priority="40">
      <formula>H33&lt;0</formula>
    </cfRule>
  </conditionalFormatting>
  <conditionalFormatting sqref="Q10">
    <cfRule type="expression" dxfId="2268" priority="37">
      <formula>Q10&gt;0</formula>
    </cfRule>
    <cfRule type="expression" dxfId="2267" priority="38">
      <formula>Q10&lt;0</formula>
    </cfRule>
  </conditionalFormatting>
  <conditionalFormatting sqref="J25:J37">
    <cfRule type="expression" dxfId="2266" priority="35">
      <formula>J25&gt;0</formula>
    </cfRule>
    <cfRule type="expression" dxfId="2265" priority="36">
      <formula>J25&lt;0</formula>
    </cfRule>
  </conditionalFormatting>
  <conditionalFormatting sqref="K25:K38">
    <cfRule type="expression" dxfId="2264" priority="33">
      <formula>K25&gt;0</formula>
    </cfRule>
    <cfRule type="expression" dxfId="2263" priority="34">
      <formula>K25&lt;0</formula>
    </cfRule>
  </conditionalFormatting>
  <conditionalFormatting sqref="L25">
    <cfRule type="expression" dxfId="2262" priority="31">
      <formula>L25&gt;0</formula>
    </cfRule>
    <cfRule type="expression" dxfId="2261" priority="32">
      <formula>L25&lt;0</formula>
    </cfRule>
  </conditionalFormatting>
  <conditionalFormatting sqref="F89:F110">
    <cfRule type="expression" dxfId="2260" priority="29">
      <formula>F89&gt;0</formula>
    </cfRule>
    <cfRule type="expression" dxfId="2259" priority="30">
      <formula>F89&lt;0</formula>
    </cfRule>
  </conditionalFormatting>
  <conditionalFormatting sqref="H89:H110">
    <cfRule type="expression" dxfId="2258" priority="27">
      <formula>H89&gt;0</formula>
    </cfRule>
    <cfRule type="expression" dxfId="2257" priority="28">
      <formula>H89&lt;0</formula>
    </cfRule>
  </conditionalFormatting>
  <conditionalFormatting sqref="J89:J102">
    <cfRule type="expression" dxfId="2256" priority="25">
      <formula>J89&gt;0</formula>
    </cfRule>
    <cfRule type="expression" dxfId="2255" priority="26">
      <formula>J89&lt;0</formula>
    </cfRule>
  </conditionalFormatting>
  <conditionalFormatting sqref="K89:K102">
    <cfRule type="expression" dxfId="2254" priority="23">
      <formula>K89&gt;0</formula>
    </cfRule>
    <cfRule type="expression" dxfId="2253" priority="24">
      <formula>K89&lt;0</formula>
    </cfRule>
  </conditionalFormatting>
  <conditionalFormatting sqref="L89:L102">
    <cfRule type="expression" dxfId="2252" priority="21">
      <formula>L89&gt;0</formula>
    </cfRule>
    <cfRule type="expression" dxfId="2251" priority="22">
      <formula>L89&lt;0</formula>
    </cfRule>
  </conditionalFormatting>
  <conditionalFormatting sqref="F30:F32">
    <cfRule type="expression" dxfId="2250" priority="19">
      <formula>F30&gt;0</formula>
    </cfRule>
    <cfRule type="expression" dxfId="2249" priority="20">
      <formula>F30&lt;0</formula>
    </cfRule>
  </conditionalFormatting>
  <conditionalFormatting sqref="H30:H32">
    <cfRule type="expression" dxfId="2248" priority="17">
      <formula>H30&gt;0</formula>
    </cfRule>
    <cfRule type="expression" dxfId="2247" priority="18">
      <formula>H30&lt;0</formula>
    </cfRule>
  </conditionalFormatting>
  <conditionalFormatting sqref="F25:F27">
    <cfRule type="expression" dxfId="2246" priority="15">
      <formula>F25&gt;0</formula>
    </cfRule>
    <cfRule type="expression" dxfId="2245" priority="16">
      <formula>F25&lt;0</formula>
    </cfRule>
  </conditionalFormatting>
  <conditionalFormatting sqref="H25:H27">
    <cfRule type="expression" dxfId="2244" priority="13">
      <formula>H25&gt;0</formula>
    </cfRule>
    <cfRule type="expression" dxfId="2243" priority="14">
      <formula>H25&lt;0</formula>
    </cfRule>
  </conditionalFormatting>
  <conditionalFormatting sqref="F37">
    <cfRule type="expression" dxfId="2242" priority="11">
      <formula>F37&gt;0</formula>
    </cfRule>
    <cfRule type="expression" dxfId="2241" priority="12">
      <formula>F37&lt;0</formula>
    </cfRule>
  </conditionalFormatting>
  <conditionalFormatting sqref="H37">
    <cfRule type="expression" dxfId="2240" priority="9">
      <formula>H37&gt;0</formula>
    </cfRule>
    <cfRule type="expression" dxfId="2239" priority="10">
      <formula>H37&lt;0</formula>
    </cfRule>
  </conditionalFormatting>
  <conditionalFormatting sqref="J49">
    <cfRule type="expression" dxfId="2238" priority="7">
      <formula>J49&gt;0</formula>
    </cfRule>
    <cfRule type="expression" dxfId="2237" priority="8">
      <formula>J49&lt;0</formula>
    </cfRule>
  </conditionalFormatting>
  <conditionalFormatting sqref="J38:J48">
    <cfRule type="expression" dxfId="2236" priority="5">
      <formula>J38&gt;0</formula>
    </cfRule>
    <cfRule type="expression" dxfId="2235" priority="6">
      <formula>J38&lt;0</formula>
    </cfRule>
  </conditionalFormatting>
  <conditionalFormatting sqref="F28:F29">
    <cfRule type="expression" dxfId="2234" priority="3">
      <formula>F28&gt;0</formula>
    </cfRule>
    <cfRule type="expression" dxfId="2233" priority="4">
      <formula>F28&lt;0</formula>
    </cfRule>
  </conditionalFormatting>
  <conditionalFormatting sqref="H28:H29">
    <cfRule type="expression" dxfId="2232" priority="1">
      <formula>H28&gt;0</formula>
    </cfRule>
    <cfRule type="expression" dxfId="223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30" priority="35">
      <formula>F47&gt;0</formula>
    </cfRule>
    <cfRule type="expression" dxfId="2229" priority="36">
      <formula>F47&lt;0</formula>
    </cfRule>
  </conditionalFormatting>
  <conditionalFormatting sqref="Q7">
    <cfRule type="expression" dxfId="2228" priority="33">
      <formula>Q7&gt;0</formula>
    </cfRule>
    <cfRule type="expression" dxfId="2227" priority="34">
      <formula>Q7&lt;0</formula>
    </cfRule>
  </conditionalFormatting>
  <conditionalFormatting sqref="Q8">
    <cfRule type="expression" dxfId="2226" priority="31">
      <formula>Q8&gt;0</formula>
    </cfRule>
    <cfRule type="expression" dxfId="2225" priority="32">
      <formula>Q8&lt;0</formula>
    </cfRule>
  </conditionalFormatting>
  <conditionalFormatting sqref="F30:F46">
    <cfRule type="expression" dxfId="2224" priority="29">
      <formula>F30&gt;0</formula>
    </cfRule>
    <cfRule type="expression" dxfId="2223" priority="30">
      <formula>F30&lt;0</formula>
    </cfRule>
  </conditionalFormatting>
  <conditionalFormatting sqref="H30:H46">
    <cfRule type="expression" dxfId="2222" priority="27">
      <formula>H30&gt;0</formula>
    </cfRule>
    <cfRule type="expression" dxfId="2221" priority="28">
      <formula>H30&lt;0</formula>
    </cfRule>
  </conditionalFormatting>
  <conditionalFormatting sqref="Q10">
    <cfRule type="expression" dxfId="2220" priority="25">
      <formula>Q10&gt;0</formula>
    </cfRule>
    <cfRule type="expression" dxfId="2219" priority="26">
      <formula>Q10&lt;0</formula>
    </cfRule>
  </conditionalFormatting>
  <conditionalFormatting sqref="J25:J38">
    <cfRule type="expression" dxfId="2218" priority="23">
      <formula>J25&gt;0</formula>
    </cfRule>
    <cfRule type="expression" dxfId="2217" priority="24">
      <formula>J25&lt;0</formula>
    </cfRule>
  </conditionalFormatting>
  <conditionalFormatting sqref="K25:K38">
    <cfRule type="expression" dxfId="2216" priority="21">
      <formula>K25&gt;0</formula>
    </cfRule>
    <cfRule type="expression" dxfId="2215" priority="22">
      <formula>K25&lt;0</formula>
    </cfRule>
  </conditionalFormatting>
  <conditionalFormatting sqref="L25 L38">
    <cfRule type="expression" dxfId="2214" priority="19">
      <formula>L25&gt;0</formula>
    </cfRule>
    <cfRule type="expression" dxfId="2213" priority="20">
      <formula>L25&lt;0</formula>
    </cfRule>
  </conditionalFormatting>
  <conditionalFormatting sqref="F89:F110">
    <cfRule type="expression" dxfId="2212" priority="17">
      <formula>F89&gt;0</formula>
    </cfRule>
    <cfRule type="expression" dxfId="2211" priority="18">
      <formula>F89&lt;0</formula>
    </cfRule>
  </conditionalFormatting>
  <conditionalFormatting sqref="H89:H110">
    <cfRule type="expression" dxfId="2210" priority="15">
      <formula>H89&gt;0</formula>
    </cfRule>
    <cfRule type="expression" dxfId="2209" priority="16">
      <formula>H89&lt;0</formula>
    </cfRule>
  </conditionalFormatting>
  <conditionalFormatting sqref="J89:J102">
    <cfRule type="expression" dxfId="2208" priority="13">
      <formula>J89&gt;0</formula>
    </cfRule>
    <cfRule type="expression" dxfId="2207" priority="14">
      <formula>J89&lt;0</formula>
    </cfRule>
  </conditionalFormatting>
  <conditionalFormatting sqref="K89:K102">
    <cfRule type="expression" dxfId="2206" priority="11">
      <formula>K89&gt;0</formula>
    </cfRule>
    <cfRule type="expression" dxfId="2205" priority="12">
      <formula>K89&lt;0</formula>
    </cfRule>
  </conditionalFormatting>
  <conditionalFormatting sqref="L89:L102">
    <cfRule type="expression" dxfId="2204" priority="9">
      <formula>L89&gt;0</formula>
    </cfRule>
    <cfRule type="expression" dxfId="2203" priority="10">
      <formula>L89&lt;0</formula>
    </cfRule>
  </conditionalFormatting>
  <conditionalFormatting sqref="F25 F29">
    <cfRule type="expression" dxfId="2202" priority="7">
      <formula>F25&gt;0</formula>
    </cfRule>
    <cfRule type="expression" dxfId="2201" priority="8">
      <formula>F25&lt;0</formula>
    </cfRule>
  </conditionalFormatting>
  <conditionalFormatting sqref="H29 H25:H27">
    <cfRule type="expression" dxfId="2200" priority="5">
      <formula>H25&gt;0</formula>
    </cfRule>
    <cfRule type="expression" dxfId="2199" priority="6">
      <formula>H25&lt;0</formula>
    </cfRule>
  </conditionalFormatting>
  <conditionalFormatting sqref="F26:F28">
    <cfRule type="expression" dxfId="2198" priority="3">
      <formula>F26&gt;0</formula>
    </cfRule>
    <cfRule type="expression" dxfId="2197" priority="4">
      <formula>F26&lt;0</formula>
    </cfRule>
  </conditionalFormatting>
  <conditionalFormatting sqref="H28">
    <cfRule type="expression" dxfId="2196" priority="1">
      <formula>H28&gt;0</formula>
    </cfRule>
    <cfRule type="expression" dxfId="219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94" priority="127">
      <formula>F141&gt;0</formula>
    </cfRule>
    <cfRule type="expression" dxfId="2193" priority="128">
      <formula>F141&lt;0</formula>
    </cfRule>
  </conditionalFormatting>
  <conditionalFormatting sqref="F198:F211 F214:F258 F261:F262">
    <cfRule type="expression" dxfId="2192" priority="123">
      <formula>F198&gt;0</formula>
    </cfRule>
    <cfRule type="expression" dxfId="2191" priority="124">
      <formula>F198&lt;0</formula>
    </cfRule>
  </conditionalFormatting>
  <conditionalFormatting sqref="F198:F211 F214:F258 F261:F262">
    <cfRule type="expression" dxfId="2190" priority="125">
      <formula>F198&gt;0</formula>
    </cfRule>
    <cfRule type="expression" dxfId="2189" priority="126">
      <formula>F198&lt;0</formula>
    </cfRule>
  </conditionalFormatting>
  <conditionalFormatting sqref="H193:H211 H214:H258 H261:H262">
    <cfRule type="expression" dxfId="2188" priority="121">
      <formula>H193&gt;0</formula>
    </cfRule>
    <cfRule type="expression" dxfId="2187" priority="122">
      <formula>H193&lt;0</formula>
    </cfRule>
  </conditionalFormatting>
  <conditionalFormatting sqref="F189:F192">
    <cfRule type="expression" dxfId="2186" priority="115">
      <formula>F189&gt;0</formula>
    </cfRule>
    <cfRule type="expression" dxfId="2185" priority="116">
      <formula>F189&lt;0</formula>
    </cfRule>
  </conditionalFormatting>
  <conditionalFormatting sqref="H189:H192">
    <cfRule type="expression" dxfId="2184" priority="113">
      <formula>H189&gt;0</formula>
    </cfRule>
    <cfRule type="expression" dxfId="2183" priority="114">
      <formula>H189&lt;0</formula>
    </cfRule>
  </conditionalFormatting>
  <conditionalFormatting sqref="Q8">
    <cfRule type="expression" dxfId="2182" priority="109">
      <formula>Q8&gt;0</formula>
    </cfRule>
    <cfRule type="expression" dxfId="2181" priority="110">
      <formula>Q8&lt;0</formula>
    </cfRule>
  </conditionalFormatting>
  <conditionalFormatting sqref="Q7">
    <cfRule type="expression" dxfId="2180" priority="111">
      <formula>Q7&gt;0</formula>
    </cfRule>
    <cfRule type="expression" dxfId="2179" priority="112">
      <formula>Q7&lt;0</formula>
    </cfRule>
  </conditionalFormatting>
  <conditionalFormatting sqref="F212">
    <cfRule type="expression" dxfId="2178" priority="105">
      <formula>F212&gt;0</formula>
    </cfRule>
    <cfRule type="expression" dxfId="2177" priority="106">
      <formula>F212&lt;0</formula>
    </cfRule>
  </conditionalFormatting>
  <conditionalFormatting sqref="F212">
    <cfRule type="expression" dxfId="2176" priority="107">
      <formula>F212&gt;0</formula>
    </cfRule>
    <cfRule type="expression" dxfId="2175" priority="108">
      <formula>F212&lt;0</formula>
    </cfRule>
  </conditionalFormatting>
  <conditionalFormatting sqref="H212">
    <cfRule type="expression" dxfId="2174" priority="103">
      <formula>H212&gt;0</formula>
    </cfRule>
    <cfRule type="expression" dxfId="2173" priority="104">
      <formula>H212&lt;0</formula>
    </cfRule>
  </conditionalFormatting>
  <conditionalFormatting sqref="F213">
    <cfRule type="expression" dxfId="2172" priority="99">
      <formula>F213&gt;0</formula>
    </cfRule>
    <cfRule type="expression" dxfId="2171" priority="100">
      <formula>F213&lt;0</formula>
    </cfRule>
  </conditionalFormatting>
  <conditionalFormatting sqref="F213">
    <cfRule type="expression" dxfId="2170" priority="101">
      <formula>F213&gt;0</formula>
    </cfRule>
    <cfRule type="expression" dxfId="2169" priority="102">
      <formula>F213&lt;0</formula>
    </cfRule>
  </conditionalFormatting>
  <conditionalFormatting sqref="H213">
    <cfRule type="expression" dxfId="2168" priority="97">
      <formula>H213&gt;0</formula>
    </cfRule>
    <cfRule type="expression" dxfId="2167" priority="98">
      <formula>H213&lt;0</formula>
    </cfRule>
  </conditionalFormatting>
  <conditionalFormatting sqref="F259:F260">
    <cfRule type="expression" dxfId="2166" priority="93">
      <formula>F259&gt;0</formula>
    </cfRule>
    <cfRule type="expression" dxfId="2165" priority="94">
      <formula>F259&lt;0</formula>
    </cfRule>
  </conditionalFormatting>
  <conditionalFormatting sqref="F259:F260">
    <cfRule type="expression" dxfId="2164" priority="95">
      <formula>F259&gt;0</formula>
    </cfRule>
    <cfRule type="expression" dxfId="2163" priority="96">
      <formula>F259&lt;0</formula>
    </cfRule>
  </conditionalFormatting>
  <conditionalFormatting sqref="H259:H260">
    <cfRule type="expression" dxfId="2162" priority="91">
      <formula>H259&gt;0</formula>
    </cfRule>
    <cfRule type="expression" dxfId="2161" priority="92">
      <formula>H259&lt;0</formula>
    </cfRule>
  </conditionalFormatting>
  <conditionalFormatting sqref="F66:F81">
    <cfRule type="expression" dxfId="2160" priority="89">
      <formula>F66&gt;0</formula>
    </cfRule>
    <cfRule type="expression" dxfId="2159" priority="90">
      <formula>F66&lt;0</formula>
    </cfRule>
  </conditionalFormatting>
  <conditionalFormatting sqref="H66:H81">
    <cfRule type="expression" dxfId="2158" priority="87">
      <formula>H66&gt;0</formula>
    </cfRule>
    <cfRule type="expression" dxfId="2157" priority="88">
      <formula>H66&lt;0</formula>
    </cfRule>
  </conditionalFormatting>
  <conditionalFormatting sqref="Q10">
    <cfRule type="expression" dxfId="2156" priority="85">
      <formula>Q10&gt;0</formula>
    </cfRule>
    <cfRule type="expression" dxfId="2155" priority="86">
      <formula>Q10&lt;0</formula>
    </cfRule>
  </conditionalFormatting>
  <conditionalFormatting sqref="J76">
    <cfRule type="expression" dxfId="2154" priority="83">
      <formula>J76&gt;0</formula>
    </cfRule>
    <cfRule type="expression" dxfId="2153" priority="84">
      <formula>J76&lt;0</formula>
    </cfRule>
  </conditionalFormatting>
  <conditionalFormatting sqref="F83:F91">
    <cfRule type="expression" dxfId="2152" priority="77">
      <formula>F83&gt;0</formula>
    </cfRule>
    <cfRule type="expression" dxfId="2151" priority="78">
      <formula>F83&lt;0</formula>
    </cfRule>
  </conditionalFormatting>
  <conditionalFormatting sqref="H83:H91">
    <cfRule type="expression" dxfId="2150" priority="75">
      <formula>H83&gt;0</formula>
    </cfRule>
    <cfRule type="expression" dxfId="2149" priority="76">
      <formula>H83&lt;0</formula>
    </cfRule>
  </conditionalFormatting>
  <conditionalFormatting sqref="R4">
    <cfRule type="expression" dxfId="2148" priority="73">
      <formula>R4&gt;0</formula>
    </cfRule>
    <cfRule type="expression" dxfId="2147" priority="74">
      <formula>R4&lt;0</formula>
    </cfRule>
  </conditionalFormatting>
  <conditionalFormatting sqref="Q9">
    <cfRule type="expression" dxfId="2146" priority="71">
      <formula>Q9&gt;0</formula>
    </cfRule>
    <cfRule type="expression" dxfId="2145" priority="72">
      <formula>Q9&lt;0</formula>
    </cfRule>
  </conditionalFormatting>
  <conditionalFormatting sqref="F92:F115">
    <cfRule type="expression" dxfId="2144" priority="67">
      <formula>F92&gt;0</formula>
    </cfRule>
    <cfRule type="expression" dxfId="2143" priority="68">
      <formula>F92&lt;0</formula>
    </cfRule>
  </conditionalFormatting>
  <conditionalFormatting sqref="H92:H115">
    <cfRule type="expression" dxfId="2142" priority="65">
      <formula>H92&gt;0</formula>
    </cfRule>
    <cfRule type="expression" dxfId="2141"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40" priority="61">
      <formula>F116&gt;0</formula>
    </cfRule>
    <cfRule type="expression" dxfId="2139" priority="62">
      <formula>F116&lt;0</formula>
    </cfRule>
  </conditionalFormatting>
  <conditionalFormatting sqref="H116:H140">
    <cfRule type="expression" dxfId="2138" priority="59">
      <formula>H116&gt;0</formula>
    </cfRule>
    <cfRule type="expression" dxfId="2137" priority="60">
      <formula>H116&lt;0</formula>
    </cfRule>
  </conditionalFormatting>
  <conditionalFormatting sqref="H150:H151 F150:F151">
    <cfRule type="expression" dxfId="2136" priority="41">
      <formula>F150&gt;0</formula>
    </cfRule>
    <cfRule type="expression" dxfId="2135" priority="42">
      <formula>F150&lt;0</formula>
    </cfRule>
  </conditionalFormatting>
  <conditionalFormatting sqref="H145:H149 F145:F149">
    <cfRule type="expression" dxfId="2134" priority="39">
      <formula>F145&gt;0</formula>
    </cfRule>
    <cfRule type="expression" dxfId="2133" priority="40">
      <formula>F145&lt;0</formula>
    </cfRule>
  </conditionalFormatting>
  <conditionalFormatting sqref="F82">
    <cfRule type="expression" dxfId="2132" priority="37">
      <formula>F82&gt;0</formula>
    </cfRule>
    <cfRule type="expression" dxfId="2131" priority="38">
      <formula>F82&lt;0</formula>
    </cfRule>
  </conditionalFormatting>
  <conditionalFormatting sqref="H82">
    <cfRule type="expression" dxfId="2130" priority="35">
      <formula>H82&gt;0</formula>
    </cfRule>
    <cfRule type="expression" dxfId="2129" priority="36">
      <formula>H82&lt;0</formula>
    </cfRule>
  </conditionalFormatting>
  <conditionalFormatting sqref="F173:F175 H173:H175">
    <cfRule type="expression" dxfId="2128" priority="33">
      <formula>F173&gt;0</formula>
    </cfRule>
    <cfRule type="expression" dxfId="2127" priority="34">
      <formula>F173&lt;0</formula>
    </cfRule>
  </conditionalFormatting>
  <conditionalFormatting sqref="F162:F166 H162:H166">
    <cfRule type="expression" dxfId="2126" priority="29">
      <formula>F162&gt;0</formula>
    </cfRule>
    <cfRule type="expression" dxfId="2125" priority="30">
      <formula>F162&lt;0</formula>
    </cfRule>
  </conditionalFormatting>
  <conditionalFormatting sqref="F159:F161 H159:H161">
    <cfRule type="expression" dxfId="2124" priority="25">
      <formula>F159&gt;0</formula>
    </cfRule>
    <cfRule type="expression" dxfId="2123" priority="26">
      <formula>F159&lt;0</formula>
    </cfRule>
  </conditionalFormatting>
  <conditionalFormatting sqref="F156:F158 H156:H158">
    <cfRule type="expression" dxfId="2122" priority="23">
      <formula>F156&gt;0</formula>
    </cfRule>
    <cfRule type="expression" dxfId="2121" priority="24">
      <formula>F156&lt;0</formula>
    </cfRule>
  </conditionalFormatting>
  <conditionalFormatting sqref="F155 H155">
    <cfRule type="expression" dxfId="2120" priority="21">
      <formula>F155&gt;0</formula>
    </cfRule>
    <cfRule type="expression" dxfId="2119" priority="22">
      <formula>F155&lt;0</formula>
    </cfRule>
  </conditionalFormatting>
  <conditionalFormatting sqref="F168:F170 H168:H170 K66:K170">
    <cfRule type="expression" dxfId="2118" priority="19">
      <formula>F66&gt;0</formula>
    </cfRule>
    <cfRule type="expression" dxfId="2117" priority="20">
      <formula>F66&lt;0</formula>
    </cfRule>
  </conditionalFormatting>
  <conditionalFormatting sqref="F167 H167">
    <cfRule type="expression" dxfId="2116" priority="17">
      <formula>F167&gt;0</formula>
    </cfRule>
    <cfRule type="expression" dxfId="2115" priority="18">
      <formula>F167&lt;0</formula>
    </cfRule>
  </conditionalFormatting>
  <conditionalFormatting sqref="F171:F172 H171:H172 K171:K172">
    <cfRule type="expression" dxfId="2114" priority="15">
      <formula>F171&gt;0</formula>
    </cfRule>
    <cfRule type="expression" dxfId="2113" priority="16">
      <formula>F171&lt;0</formula>
    </cfRule>
  </conditionalFormatting>
  <conditionalFormatting sqref="F178:F180 H178:H180 K178:K180">
    <cfRule type="expression" dxfId="2112" priority="11">
      <formula>F178&gt;0</formula>
    </cfRule>
    <cfRule type="expression" dxfId="2111" priority="12">
      <formula>F178&lt;0</formula>
    </cfRule>
  </conditionalFormatting>
  <conditionalFormatting sqref="F176:F177 H176:H177 K176:K177">
    <cfRule type="expression" dxfId="2110" priority="9">
      <formula>F176&gt;0</formula>
    </cfRule>
    <cfRule type="expression" dxfId="2109" priority="10">
      <formula>F176&lt;0</formula>
    </cfRule>
  </conditionalFormatting>
  <conditionalFormatting sqref="F184:F185 H184:H185 K184:K185">
    <cfRule type="expression" dxfId="2108" priority="5">
      <formula>F184&gt;0</formula>
    </cfRule>
    <cfRule type="expression" dxfId="2107" priority="6">
      <formula>F184&lt;0</formula>
    </cfRule>
  </conditionalFormatting>
  <conditionalFormatting sqref="F182:F183 H182:H183 K182:K183">
    <cfRule type="expression" dxfId="2106" priority="3">
      <formula>F182&gt;0</formula>
    </cfRule>
    <cfRule type="expression" dxfId="2105" priority="4">
      <formula>F182&lt;0</formula>
    </cfRule>
  </conditionalFormatting>
  <conditionalFormatting sqref="F181 H181 K181">
    <cfRule type="expression" dxfId="2104" priority="1">
      <formula>F181&gt;0</formula>
    </cfRule>
    <cfRule type="expression" dxfId="2103"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02" priority="31">
      <formula>Q7&gt;0</formula>
    </cfRule>
    <cfRule type="expression" dxfId="2101" priority="32">
      <formula>Q7&lt;0</formula>
    </cfRule>
  </conditionalFormatting>
  <conditionalFormatting sqref="Q8">
    <cfRule type="expression" dxfId="2100" priority="29">
      <formula>Q8&gt;0</formula>
    </cfRule>
    <cfRule type="expression" dxfId="2099" priority="30">
      <formula>Q8&lt;0</formula>
    </cfRule>
  </conditionalFormatting>
  <conditionalFormatting sqref="F62:F65">
    <cfRule type="expression" dxfId="2098" priority="21">
      <formula>F62&gt;0</formula>
    </cfRule>
    <cfRule type="expression" dxfId="2097" priority="22">
      <formula>F62&lt;0</formula>
    </cfRule>
  </conditionalFormatting>
  <conditionalFormatting sqref="F66:F74 F78:F98 F102:F106">
    <cfRule type="expression" dxfId="2096" priority="17">
      <formula>F66&gt;0</formula>
    </cfRule>
    <cfRule type="expression" dxfId="2095" priority="18">
      <formula>F66&lt;0</formula>
    </cfRule>
  </conditionalFormatting>
  <conditionalFormatting sqref="F66:F74 F78:F98 F102:F106">
    <cfRule type="expression" dxfId="2094" priority="19">
      <formula>F66&gt;0</formula>
    </cfRule>
    <cfRule type="expression" dxfId="2093" priority="20">
      <formula>F66&lt;0</formula>
    </cfRule>
  </conditionalFormatting>
  <conditionalFormatting sqref="H62:H74 H78:H98 H102:H106">
    <cfRule type="expression" dxfId="2092" priority="15">
      <formula>H62&gt;0</formula>
    </cfRule>
    <cfRule type="expression" dxfId="2091" priority="16">
      <formula>H62&lt;0</formula>
    </cfRule>
  </conditionalFormatting>
  <conditionalFormatting sqref="F57:F61">
    <cfRule type="expression" dxfId="2090" priority="13">
      <formula>F57&gt;0</formula>
    </cfRule>
    <cfRule type="expression" dxfId="2089" priority="14">
      <formula>F57&lt;0</formula>
    </cfRule>
  </conditionalFormatting>
  <conditionalFormatting sqref="H57:H61">
    <cfRule type="expression" dxfId="2088" priority="11">
      <formula>H57&gt;0</formula>
    </cfRule>
    <cfRule type="expression" dxfId="2087" priority="12">
      <formula>H57&lt;0</formula>
    </cfRule>
  </conditionalFormatting>
  <conditionalFormatting sqref="F75:F77">
    <cfRule type="expression" dxfId="2086" priority="7">
      <formula>F75&gt;0</formula>
    </cfRule>
    <cfRule type="expression" dxfId="2085" priority="8">
      <formula>F75&lt;0</formula>
    </cfRule>
  </conditionalFormatting>
  <conditionalFormatting sqref="F75:F77">
    <cfRule type="expression" dxfId="2084" priority="9">
      <formula>F75&gt;0</formula>
    </cfRule>
    <cfRule type="expression" dxfId="2083" priority="10">
      <formula>F75&lt;0</formula>
    </cfRule>
  </conditionalFormatting>
  <conditionalFormatting sqref="H75:H77">
    <cfRule type="expression" dxfId="2082" priority="5">
      <formula>H75&gt;0</formula>
    </cfRule>
    <cfRule type="expression" dxfId="2081" priority="6">
      <formula>H75&lt;0</formula>
    </cfRule>
  </conditionalFormatting>
  <conditionalFormatting sqref="F22:F30">
    <cfRule type="expression" dxfId="2080" priority="3">
      <formula>F22&gt;0</formula>
    </cfRule>
    <cfRule type="expression" dxfId="2079" priority="4">
      <formula>F22&lt;0</formula>
    </cfRule>
  </conditionalFormatting>
  <conditionalFormatting sqref="F99:F101">
    <cfRule type="expression" dxfId="2078" priority="1">
      <formula>F99&gt;0</formula>
    </cfRule>
    <cfRule type="expression" dxfId="207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76" priority="25">
      <formula>F30&gt;0</formula>
    </cfRule>
    <cfRule type="expression" dxfId="2075" priority="26">
      <formula>F30&lt;0</formula>
    </cfRule>
  </conditionalFormatting>
  <conditionalFormatting sqref="Q7">
    <cfRule type="expression" dxfId="2074" priority="23">
      <formula>Q7&gt;0</formula>
    </cfRule>
    <cfRule type="expression" dxfId="2073" priority="24">
      <formula>Q7&lt;0</formula>
    </cfRule>
  </conditionalFormatting>
  <conditionalFormatting sqref="Q8">
    <cfRule type="expression" dxfId="2072" priority="21">
      <formula>Q8&gt;0</formula>
    </cfRule>
    <cfRule type="expression" dxfId="2071" priority="22">
      <formula>Q8&lt;0</formula>
    </cfRule>
  </conditionalFormatting>
  <conditionalFormatting sqref="M74">
    <cfRule type="expression" dxfId="2070" priority="15">
      <formula>M74&gt;0</formula>
    </cfRule>
    <cfRule type="expression" dxfId="2069" priority="16">
      <formula>M74&lt;0</formula>
    </cfRule>
  </conditionalFormatting>
  <conditionalFormatting sqref="F113:F149 H113:H149">
    <cfRule type="expression" dxfId="2068" priority="13">
      <formula>F113&gt;0</formula>
    </cfRule>
    <cfRule type="expression" dxfId="2067" priority="14">
      <formula>F113&lt;0</formula>
    </cfRule>
  </conditionalFormatting>
  <conditionalFormatting sqref="F105:F112">
    <cfRule type="expression" dxfId="2066" priority="11">
      <formula>F105&gt;0</formula>
    </cfRule>
    <cfRule type="expression" dxfId="2065" priority="12">
      <formula>F105&lt;0</formula>
    </cfRule>
  </conditionalFormatting>
  <conditionalFormatting sqref="H105:H112">
    <cfRule type="expression" dxfId="2064" priority="9">
      <formula>H105&gt;0</formula>
    </cfRule>
    <cfRule type="expression" dxfId="2063" priority="10">
      <formula>H105&lt;0</formula>
    </cfRule>
  </conditionalFormatting>
  <conditionalFormatting sqref="Q10">
    <cfRule type="expression" dxfId="2062" priority="7">
      <formula>Q10&gt;0</formula>
    </cfRule>
    <cfRule type="expression" dxfId="2061" priority="8">
      <formula>Q10&lt;0</formula>
    </cfRule>
  </conditionalFormatting>
  <conditionalFormatting sqref="F25:F29">
    <cfRule type="expression" dxfId="2060" priority="5">
      <formula>F25&gt;0</formula>
    </cfRule>
    <cfRule type="expression" dxfId="2059" priority="6">
      <formula>F25&lt;0</formula>
    </cfRule>
  </conditionalFormatting>
  <conditionalFormatting sqref="H25:H29">
    <cfRule type="expression" dxfId="2058" priority="3">
      <formula>H25&gt;0</formula>
    </cfRule>
    <cfRule type="expression" dxfId="2057" priority="4">
      <formula>H25&lt;0</formula>
    </cfRule>
  </conditionalFormatting>
  <conditionalFormatting sqref="J26:J35">
    <cfRule type="expression" dxfId="2056" priority="1">
      <formula>J26&gt;0</formula>
    </cfRule>
    <cfRule type="expression" dxfId="205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1231</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54" priority="47">
      <formula>F7&gt;0</formula>
    </cfRule>
    <cfRule type="expression" dxfId="2053" priority="48">
      <formula>F7&lt;0</formula>
    </cfRule>
  </conditionalFormatting>
  <conditionalFormatting sqref="Q8">
    <cfRule type="expression" dxfId="2052" priority="45">
      <formula>Q8&gt;0</formula>
    </cfRule>
    <cfRule type="expression" dxfId="2051" priority="46">
      <formula>Q8&lt;0</formula>
    </cfRule>
  </conditionalFormatting>
  <conditionalFormatting sqref="F41:F60">
    <cfRule type="expression" dxfId="2050" priority="43">
      <formula>F41&gt;0</formula>
    </cfRule>
    <cfRule type="expression" dxfId="2049" priority="44">
      <formula>F41&lt;0</formula>
    </cfRule>
  </conditionalFormatting>
  <conditionalFormatting sqref="H41:H60">
    <cfRule type="expression" dxfId="2048" priority="41">
      <formula>H41&gt;0</formula>
    </cfRule>
    <cfRule type="expression" dxfId="2047" priority="42">
      <formula>H41&lt;0</formula>
    </cfRule>
  </conditionalFormatting>
  <conditionalFormatting sqref="Q10">
    <cfRule type="expression" dxfId="2046" priority="35">
      <formula>Q10&gt;0</formula>
    </cfRule>
    <cfRule type="expression" dxfId="2045" priority="36">
      <formula>Q10&lt;0</formula>
    </cfRule>
  </conditionalFormatting>
  <conditionalFormatting sqref="J36:J60">
    <cfRule type="expression" dxfId="2044" priority="33">
      <formula>J36&gt;0</formula>
    </cfRule>
    <cfRule type="expression" dxfId="2043" priority="34">
      <formula>J36&lt;0</formula>
    </cfRule>
  </conditionalFormatting>
  <conditionalFormatting sqref="K36:K49">
    <cfRule type="expression" dxfId="2042" priority="31">
      <formula>K36&gt;0</formula>
    </cfRule>
    <cfRule type="expression" dxfId="2041" priority="32">
      <formula>K36&lt;0</formula>
    </cfRule>
  </conditionalFormatting>
  <conditionalFormatting sqref="L36:L49">
    <cfRule type="expression" dxfId="2040" priority="29">
      <formula>L36&gt;0</formula>
    </cfRule>
    <cfRule type="expression" dxfId="2039" priority="30">
      <formula>L36&lt;0</formula>
    </cfRule>
  </conditionalFormatting>
  <conditionalFormatting sqref="F114:F135">
    <cfRule type="expression" dxfId="2038" priority="27">
      <formula>F114&gt;0</formula>
    </cfRule>
    <cfRule type="expression" dxfId="2037" priority="28">
      <formula>F114&lt;0</formula>
    </cfRule>
  </conditionalFormatting>
  <conditionalFormatting sqref="H114:H135">
    <cfRule type="expression" dxfId="2036" priority="25">
      <formula>H114&gt;0</formula>
    </cfRule>
    <cfRule type="expression" dxfId="2035" priority="26">
      <formula>H114&lt;0</formula>
    </cfRule>
  </conditionalFormatting>
  <conditionalFormatting sqref="J114:J127">
    <cfRule type="expression" dxfId="2034" priority="23">
      <formula>J114&gt;0</formula>
    </cfRule>
    <cfRule type="expression" dxfId="2033" priority="24">
      <formula>J114&lt;0</formula>
    </cfRule>
  </conditionalFormatting>
  <conditionalFormatting sqref="K114:K127">
    <cfRule type="expression" dxfId="2032" priority="21">
      <formula>K114&gt;0</formula>
    </cfRule>
    <cfRule type="expression" dxfId="2031" priority="22">
      <formula>K114&lt;0</formula>
    </cfRule>
  </conditionalFormatting>
  <conditionalFormatting sqref="L114:L127">
    <cfRule type="expression" dxfId="2030" priority="19">
      <formula>L114&gt;0</formula>
    </cfRule>
    <cfRule type="expression" dxfId="2029" priority="20">
      <formula>L114&lt;0</formula>
    </cfRule>
  </conditionalFormatting>
  <conditionalFormatting sqref="F36:F40">
    <cfRule type="expression" dxfId="2028" priority="17">
      <formula>F36&gt;0</formula>
    </cfRule>
    <cfRule type="expression" dxfId="2027" priority="18">
      <formula>F36&lt;0</formula>
    </cfRule>
  </conditionalFormatting>
  <conditionalFormatting sqref="H36:H40">
    <cfRule type="expression" dxfId="2026" priority="15">
      <formula>H36&gt;0</formula>
    </cfRule>
    <cfRule type="expression" dxfId="2025" priority="16">
      <formula>H36&lt;0</formula>
    </cfRule>
  </conditionalFormatting>
  <conditionalFormatting sqref="F61:F62">
    <cfRule type="expression" dxfId="2024" priority="13">
      <formula>F61&gt;0</formula>
    </cfRule>
    <cfRule type="expression" dxfId="2023" priority="14">
      <formula>F61&lt;0</formula>
    </cfRule>
  </conditionalFormatting>
  <conditionalFormatting sqref="H61:H62">
    <cfRule type="expression" dxfId="2022" priority="11">
      <formula>H61&gt;0</formula>
    </cfRule>
    <cfRule type="expression" dxfId="2021" priority="12">
      <formula>H61&lt;0</formula>
    </cfRule>
  </conditionalFormatting>
  <conditionalFormatting sqref="J61:J62">
    <cfRule type="expression" dxfId="2020" priority="9">
      <formula>J61&gt;0</formula>
    </cfRule>
    <cfRule type="expression" dxfId="2019" priority="10">
      <formula>J61&lt;0</formula>
    </cfRule>
  </conditionalFormatting>
  <conditionalFormatting sqref="J74:J75 H74:H75 F74:F75">
    <cfRule type="expression" dxfId="2018" priority="7">
      <formula>F74&gt;0</formula>
    </cfRule>
    <cfRule type="expression" dxfId="2017" priority="8">
      <formula>F74&lt;0</formula>
    </cfRule>
  </conditionalFormatting>
  <conditionalFormatting sqref="J79:J82 F79:F83 H79:H83">
    <cfRule type="expression" dxfId="2016" priority="3">
      <formula>F79&gt;0</formula>
    </cfRule>
    <cfRule type="expression" dxfId="2015" priority="4">
      <formula>F79&lt;0</formula>
    </cfRule>
  </conditionalFormatting>
  <conditionalFormatting sqref="J84:J86 F84:F86 H84:H86">
    <cfRule type="expression" dxfId="2014" priority="1">
      <formula>F84&gt;0</formula>
    </cfRule>
    <cfRule type="expression" dxfId="201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1353</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12" priority="25">
      <formula>F52&gt;0</formula>
    </cfRule>
    <cfRule type="expression" dxfId="2011" priority="26">
      <formula>F52&lt;0</formula>
    </cfRule>
  </conditionalFormatting>
  <conditionalFormatting sqref="Q7">
    <cfRule type="expression" dxfId="2010" priority="23">
      <formula>Q7&gt;0</formula>
    </cfRule>
    <cfRule type="expression" dxfId="2009" priority="24">
      <formula>Q7&lt;0</formula>
    </cfRule>
  </conditionalFormatting>
  <conditionalFormatting sqref="Q8">
    <cfRule type="expression" dxfId="2008" priority="21">
      <formula>Q8&gt;0</formula>
    </cfRule>
    <cfRule type="expression" dxfId="2007" priority="22">
      <formula>Q8&lt;0</formula>
    </cfRule>
  </conditionalFormatting>
  <conditionalFormatting sqref="F25:F37 F43:F51">
    <cfRule type="expression" dxfId="2006" priority="19">
      <formula>F25&gt;0</formula>
    </cfRule>
    <cfRule type="expression" dxfId="2005" priority="20">
      <formula>F25&lt;0</formula>
    </cfRule>
  </conditionalFormatting>
  <conditionalFormatting sqref="H25:H37 H41:H51">
    <cfRule type="expression" dxfId="2004" priority="17">
      <formula>H25&gt;0</formula>
    </cfRule>
    <cfRule type="expression" dxfId="2003" priority="18">
      <formula>H25&lt;0</formula>
    </cfRule>
  </conditionalFormatting>
  <conditionalFormatting sqref="F89:F110">
    <cfRule type="expression" dxfId="2002" priority="15">
      <formula>F89&gt;0</formula>
    </cfRule>
    <cfRule type="expression" dxfId="2001" priority="16">
      <formula>F89&lt;0</formula>
    </cfRule>
  </conditionalFormatting>
  <conditionalFormatting sqref="H89:H110">
    <cfRule type="expression" dxfId="2000" priority="13">
      <formula>H89&gt;0</formula>
    </cfRule>
    <cfRule type="expression" dxfId="1999" priority="14">
      <formula>H89&lt;0</formula>
    </cfRule>
  </conditionalFormatting>
  <conditionalFormatting sqref="Q10">
    <cfRule type="expression" dxfId="1998" priority="11">
      <formula>Q10&gt;0</formula>
    </cfRule>
    <cfRule type="expression" dxfId="1997" priority="12">
      <formula>Q10&lt;0</formula>
    </cfRule>
  </conditionalFormatting>
  <conditionalFormatting sqref="J25:J38">
    <cfRule type="expression" dxfId="1996" priority="9">
      <formula>J25&gt;0</formula>
    </cfRule>
    <cfRule type="expression" dxfId="1995" priority="10">
      <formula>J25&lt;0</formula>
    </cfRule>
  </conditionalFormatting>
  <conditionalFormatting sqref="K25:K38">
    <cfRule type="expression" dxfId="1994" priority="7">
      <formula>K25&gt;0</formula>
    </cfRule>
    <cfRule type="expression" dxfId="1993" priority="8">
      <formula>K25&lt;0</formula>
    </cfRule>
  </conditionalFormatting>
  <conditionalFormatting sqref="F38:F42">
    <cfRule type="expression" dxfId="1992" priority="3">
      <formula>F38&gt;0</formula>
    </cfRule>
    <cfRule type="expression" dxfId="1991" priority="4">
      <formula>F38&lt;0</formula>
    </cfRule>
  </conditionalFormatting>
  <conditionalFormatting sqref="H38:H40">
    <cfRule type="expression" dxfId="1990" priority="1">
      <formula>H38&gt;0</formula>
    </cfRule>
    <cfRule type="expression" dxfId="198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88" priority="25">
      <formula>F7&gt;0</formula>
    </cfRule>
    <cfRule type="expression" dxfId="1987" priority="26">
      <formula>F7&lt;0</formula>
    </cfRule>
  </conditionalFormatting>
  <conditionalFormatting sqref="Q8">
    <cfRule type="expression" dxfId="1986" priority="23">
      <formula>Q8&gt;0</formula>
    </cfRule>
    <cfRule type="expression" dxfId="1985" priority="24">
      <formula>Q8&lt;0</formula>
    </cfRule>
  </conditionalFormatting>
  <conditionalFormatting sqref="F93:F114">
    <cfRule type="expression" dxfId="1984" priority="17">
      <formula>F93&gt;0</formula>
    </cfRule>
    <cfRule type="expression" dxfId="1983" priority="18">
      <formula>F93&lt;0</formula>
    </cfRule>
  </conditionalFormatting>
  <conditionalFormatting sqref="H93:H114">
    <cfRule type="expression" dxfId="1982" priority="15">
      <formula>H93&gt;0</formula>
    </cfRule>
    <cfRule type="expression" dxfId="1981" priority="16">
      <formula>H93&lt;0</formula>
    </cfRule>
  </conditionalFormatting>
  <conditionalFormatting sqref="Q10">
    <cfRule type="expression" dxfId="1980" priority="13">
      <formula>Q10&gt;0</formula>
    </cfRule>
    <cfRule type="expression" dxfId="1979" priority="14">
      <formula>Q10&lt;0</formula>
    </cfRule>
  </conditionalFormatting>
  <conditionalFormatting sqref="J25:J38">
    <cfRule type="expression" dxfId="1978" priority="11">
      <formula>J25&gt;0</formula>
    </cfRule>
    <cfRule type="expression" dxfId="1977" priority="12">
      <formula>J25&lt;0</formula>
    </cfRule>
  </conditionalFormatting>
  <conditionalFormatting sqref="K25:K38">
    <cfRule type="expression" dxfId="1976" priority="9">
      <formula>K25&gt;0</formula>
    </cfRule>
    <cfRule type="expression" dxfId="1975" priority="10">
      <formula>K25&lt;0</formula>
    </cfRule>
  </conditionalFormatting>
  <conditionalFormatting sqref="L25:L34">
    <cfRule type="expression" dxfId="1974" priority="7">
      <formula>L25&gt;0</formula>
    </cfRule>
    <cfRule type="expression" dxfId="1973" priority="8">
      <formula>L25&lt;0</formula>
    </cfRule>
  </conditionalFormatting>
  <conditionalFormatting sqref="J43">
    <cfRule type="expression" dxfId="1972" priority="5">
      <formula>J43&gt;0</formula>
    </cfRule>
    <cfRule type="expression" dxfId="1971" priority="6">
      <formula>J43&lt;0</formula>
    </cfRule>
  </conditionalFormatting>
  <conditionalFormatting sqref="M25:M34">
    <cfRule type="expression" dxfId="1970" priority="3">
      <formula>M25&gt;0</formula>
    </cfRule>
    <cfRule type="expression" dxfId="1969" priority="4">
      <formula>M25&lt;0</formula>
    </cfRule>
  </conditionalFormatting>
  <conditionalFormatting sqref="H61:H64 F61:F64">
    <cfRule type="expression" dxfId="1968" priority="1">
      <formula>F61&gt;0</formula>
    </cfRule>
    <cfRule type="expression" dxfId="1967"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1362</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66" priority="35">
      <formula>F62&gt;0</formula>
    </cfRule>
    <cfRule type="expression" dxfId="1965" priority="36">
      <formula>F62&lt;0</formula>
    </cfRule>
  </conditionalFormatting>
  <conditionalFormatting sqref="Q7">
    <cfRule type="expression" dxfId="1964" priority="33">
      <formula>Q7&gt;0</formula>
    </cfRule>
    <cfRule type="expression" dxfId="1963" priority="34">
      <formula>Q7&lt;0</formula>
    </cfRule>
  </conditionalFormatting>
  <conditionalFormatting sqref="Q8">
    <cfRule type="expression" dxfId="1962" priority="31">
      <formula>Q8&gt;0</formula>
    </cfRule>
    <cfRule type="expression" dxfId="1961" priority="32">
      <formula>Q8&lt;0</formula>
    </cfRule>
  </conditionalFormatting>
  <conditionalFormatting sqref="F30:F61">
    <cfRule type="expression" dxfId="1960" priority="29">
      <formula>F30&gt;0</formula>
    </cfRule>
    <cfRule type="expression" dxfId="1959" priority="30">
      <formula>F30&lt;0</formula>
    </cfRule>
  </conditionalFormatting>
  <conditionalFormatting sqref="H30:H61">
    <cfRule type="expression" dxfId="1958" priority="27">
      <formula>H30&gt;0</formula>
    </cfRule>
    <cfRule type="expression" dxfId="1957" priority="28">
      <formula>H30&lt;0</formula>
    </cfRule>
  </conditionalFormatting>
  <conditionalFormatting sqref="Q10">
    <cfRule type="expression" dxfId="1956" priority="25">
      <formula>Q10&gt;0</formula>
    </cfRule>
    <cfRule type="expression" dxfId="1955" priority="26">
      <formula>Q10&lt;0</formula>
    </cfRule>
  </conditionalFormatting>
  <conditionalFormatting sqref="J25:J38">
    <cfRule type="expression" dxfId="1954" priority="23">
      <formula>J25&gt;0</formula>
    </cfRule>
    <cfRule type="expression" dxfId="1953" priority="24">
      <formula>J25&lt;0</formula>
    </cfRule>
  </conditionalFormatting>
  <conditionalFormatting sqref="K25:K33">
    <cfRule type="expression" dxfId="1952" priority="21">
      <formula>K25&gt;0</formula>
    </cfRule>
    <cfRule type="expression" dxfId="1951" priority="22">
      <formula>K25&lt;0</formula>
    </cfRule>
  </conditionalFormatting>
  <conditionalFormatting sqref="L25:L38">
    <cfRule type="expression" dxfId="1950" priority="19">
      <formula>L25&gt;0</formula>
    </cfRule>
    <cfRule type="expression" dxfId="1949" priority="20">
      <formula>L25&lt;0</formula>
    </cfRule>
  </conditionalFormatting>
  <conditionalFormatting sqref="F89:F110">
    <cfRule type="expression" dxfId="1948" priority="17">
      <formula>F89&gt;0</formula>
    </cfRule>
    <cfRule type="expression" dxfId="1947" priority="18">
      <formula>F89&lt;0</formula>
    </cfRule>
  </conditionalFormatting>
  <conditionalFormatting sqref="H89:H110">
    <cfRule type="expression" dxfId="1946" priority="15">
      <formula>H89&gt;0</formula>
    </cfRule>
    <cfRule type="expression" dxfId="1945" priority="16">
      <formula>H89&lt;0</formula>
    </cfRule>
  </conditionalFormatting>
  <conditionalFormatting sqref="J89:J102">
    <cfRule type="expression" dxfId="1944" priority="13">
      <formula>J89&gt;0</formula>
    </cfRule>
    <cfRule type="expression" dxfId="1943" priority="14">
      <formula>J89&lt;0</formula>
    </cfRule>
  </conditionalFormatting>
  <conditionalFormatting sqref="K89:K102">
    <cfRule type="expression" dxfId="1942" priority="11">
      <formula>K89&gt;0</formula>
    </cfRule>
    <cfRule type="expression" dxfId="1941" priority="12">
      <formula>K89&lt;0</formula>
    </cfRule>
  </conditionalFormatting>
  <conditionalFormatting sqref="L89:L102">
    <cfRule type="expression" dxfId="1940" priority="9">
      <formula>L89&gt;0</formula>
    </cfRule>
    <cfRule type="expression" dxfId="1939" priority="10">
      <formula>L89&lt;0</formula>
    </cfRule>
  </conditionalFormatting>
  <conditionalFormatting sqref="F25:F29">
    <cfRule type="expression" dxfId="1938" priority="7">
      <formula>F25&gt;0</formula>
    </cfRule>
    <cfRule type="expression" dxfId="1937" priority="8">
      <formula>F25&lt;0</formula>
    </cfRule>
  </conditionalFormatting>
  <conditionalFormatting sqref="H25:H29">
    <cfRule type="expression" dxfId="1936" priority="5">
      <formula>H25&gt;0</formula>
    </cfRule>
    <cfRule type="expression" dxfId="1935" priority="6">
      <formula>H25&lt;0</formula>
    </cfRule>
  </conditionalFormatting>
  <conditionalFormatting sqref="F29">
    <cfRule type="expression" dxfId="1934" priority="3">
      <formula>F29&gt;0</formula>
    </cfRule>
    <cfRule type="expression" dxfId="1933" priority="4">
      <formula>F29&lt;0</formula>
    </cfRule>
  </conditionalFormatting>
  <conditionalFormatting sqref="J57">
    <cfRule type="expression" dxfId="1932" priority="1">
      <formula>J57&gt;0</formula>
    </cfRule>
    <cfRule type="expression" dxfId="193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30" priority="31">
      <formula>F47&gt;0</formula>
    </cfRule>
    <cfRule type="expression" dxfId="1929" priority="32">
      <formula>F47&lt;0</formula>
    </cfRule>
  </conditionalFormatting>
  <conditionalFormatting sqref="Q7">
    <cfRule type="expression" dxfId="1928" priority="29">
      <formula>Q7&gt;0</formula>
    </cfRule>
    <cfRule type="expression" dxfId="1927" priority="30">
      <formula>Q7&lt;0</formula>
    </cfRule>
  </conditionalFormatting>
  <conditionalFormatting sqref="Q8">
    <cfRule type="expression" dxfId="1926" priority="27">
      <formula>Q8&gt;0</formula>
    </cfRule>
    <cfRule type="expression" dxfId="1925" priority="28">
      <formula>Q8&lt;0</formula>
    </cfRule>
  </conditionalFormatting>
  <conditionalFormatting sqref="F30:F46">
    <cfRule type="expression" dxfId="1924" priority="25">
      <formula>F30&gt;0</formula>
    </cfRule>
    <cfRule type="expression" dxfId="1923" priority="26">
      <formula>F30&lt;0</formula>
    </cfRule>
  </conditionalFormatting>
  <conditionalFormatting sqref="H30:H46">
    <cfRule type="expression" dxfId="1922" priority="23">
      <formula>H30&gt;0</formula>
    </cfRule>
    <cfRule type="expression" dxfId="1921" priority="24">
      <formula>H30&lt;0</formula>
    </cfRule>
  </conditionalFormatting>
  <conditionalFormatting sqref="Q10">
    <cfRule type="expression" dxfId="1920" priority="21">
      <formula>Q10&gt;0</formula>
    </cfRule>
    <cfRule type="expression" dxfId="1919" priority="22">
      <formula>Q10&lt;0</formula>
    </cfRule>
  </conditionalFormatting>
  <conditionalFormatting sqref="J25:J38">
    <cfRule type="expression" dxfId="1918" priority="19">
      <formula>J25&gt;0</formula>
    </cfRule>
    <cfRule type="expression" dxfId="1917" priority="20">
      <formula>J25&lt;0</formula>
    </cfRule>
  </conditionalFormatting>
  <conditionalFormatting sqref="K25:K38">
    <cfRule type="expression" dxfId="1916" priority="17">
      <formula>K25&gt;0</formula>
    </cfRule>
    <cfRule type="expression" dxfId="1915" priority="18">
      <formula>K25&lt;0</formula>
    </cfRule>
  </conditionalFormatting>
  <conditionalFormatting sqref="L25:L38">
    <cfRule type="expression" dxfId="1914" priority="15">
      <formula>L25&gt;0</formula>
    </cfRule>
    <cfRule type="expression" dxfId="1913" priority="16">
      <formula>L25&lt;0</formula>
    </cfRule>
  </conditionalFormatting>
  <conditionalFormatting sqref="F89:F110">
    <cfRule type="expression" dxfId="1912" priority="13">
      <formula>F89&gt;0</formula>
    </cfRule>
    <cfRule type="expression" dxfId="1911" priority="14">
      <formula>F89&lt;0</formula>
    </cfRule>
  </conditionalFormatting>
  <conditionalFormatting sqref="H89:H110">
    <cfRule type="expression" dxfId="1910" priority="11">
      <formula>H89&gt;0</formula>
    </cfRule>
    <cfRule type="expression" dxfId="1909" priority="12">
      <formula>H89&lt;0</formula>
    </cfRule>
  </conditionalFormatting>
  <conditionalFormatting sqref="J89:J102">
    <cfRule type="expression" dxfId="1908" priority="9">
      <formula>J89&gt;0</formula>
    </cfRule>
    <cfRule type="expression" dxfId="1907" priority="10">
      <formula>J89&lt;0</formula>
    </cfRule>
  </conditionalFormatting>
  <conditionalFormatting sqref="K89:K102">
    <cfRule type="expression" dxfId="1906" priority="7">
      <formula>K89&gt;0</formula>
    </cfRule>
    <cfRule type="expression" dxfId="1905" priority="8">
      <formula>K89&lt;0</formula>
    </cfRule>
  </conditionalFormatting>
  <conditionalFormatting sqref="L89:L102">
    <cfRule type="expression" dxfId="1904" priority="5">
      <formula>L89&gt;0</formula>
    </cfRule>
    <cfRule type="expression" dxfId="1903" priority="6">
      <formula>L89&lt;0</formula>
    </cfRule>
  </conditionalFormatting>
  <conditionalFormatting sqref="F25:F29">
    <cfRule type="expression" dxfId="1902" priority="3">
      <formula>F25&gt;0</formula>
    </cfRule>
    <cfRule type="expression" dxfId="1901" priority="4">
      <formula>F25&lt;0</formula>
    </cfRule>
  </conditionalFormatting>
  <conditionalFormatting sqref="H25:H29">
    <cfRule type="expression" dxfId="1900" priority="1">
      <formula>H25&gt;0</formula>
    </cfRule>
    <cfRule type="expression" dxfId="1899"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37.15</v>
      </c>
      <c r="R4" s="425">
        <v>-2.3E-3</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11145</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-3070.0600000000049</v>
      </c>
      <c r="R7">
        <v>100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-3070.0600000000049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-0.21597235607869431</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4.8990578734858688E-2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404">
        <v>43571</v>
      </c>
      <c r="C13" s="7">
        <v>200</v>
      </c>
      <c r="D13" s="43">
        <v>35.28</v>
      </c>
      <c r="E13" s="43">
        <v>0</v>
      </c>
      <c r="F13" s="43">
        <f t="shared" si="0"/>
        <v>7056</v>
      </c>
      <c r="H13" s="70"/>
      <c r="O13" s="11" t="s">
        <v>947</v>
      </c>
      <c r="Q13" s="2">
        <f>Q4/4.6</f>
        <v>8.0760869565217401</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7" t="s">
        <v>78</v>
      </c>
      <c r="P16" s="887"/>
    </row>
    <row r="17" spans="1:20" ht="15.75" thickTop="1" x14ac:dyDescent="0.25">
      <c r="O17" s="81">
        <v>1.1000000000000001</v>
      </c>
      <c r="P17" s="81">
        <f>O17*$Q$4</f>
        <v>40.865000000000002</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40.493500000000004</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40.122</v>
      </c>
    </row>
    <row r="20" spans="1:20" x14ac:dyDescent="0.25">
      <c r="O20" s="81">
        <v>1.07</v>
      </c>
      <c r="P20" s="81">
        <f t="shared" si="2"/>
        <v>39.750500000000002</v>
      </c>
    </row>
    <row r="21" spans="1:20" x14ac:dyDescent="0.25">
      <c r="O21" s="81">
        <v>1.06</v>
      </c>
      <c r="P21" s="81">
        <f t="shared" si="2"/>
        <v>39.378999999999998</v>
      </c>
    </row>
    <row r="22" spans="1:20" x14ac:dyDescent="0.25">
      <c r="O22" s="81">
        <v>1.05</v>
      </c>
      <c r="P22" s="81">
        <f t="shared" si="2"/>
        <v>39.0075</v>
      </c>
    </row>
    <row r="23" spans="1:20" x14ac:dyDescent="0.25">
      <c r="O23" s="81">
        <v>1.04</v>
      </c>
      <c r="P23" s="81">
        <f t="shared" si="2"/>
        <v>38.636000000000003</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38.264499999999998</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37.893000000000001</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37.521499999999996</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37.15</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36.778500000000001</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36.406999999999996</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36.035499999999999</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35.663999999999994</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35.292499999999997</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34.920999999999999</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34.549500000000002</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34.177999999999997</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33.8065</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33.435000000000002</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898" priority="33">
      <formula>Q7&gt;0</formula>
    </cfRule>
    <cfRule type="expression" dxfId="1897" priority="34">
      <formula>Q7&lt;0</formula>
    </cfRule>
  </conditionalFormatting>
  <conditionalFormatting sqref="Q8">
    <cfRule type="expression" dxfId="1896" priority="31">
      <formula>Q8&gt;0</formula>
    </cfRule>
    <cfRule type="expression" dxfId="1895" priority="32">
      <formula>Q8&lt;0</formula>
    </cfRule>
  </conditionalFormatting>
  <conditionalFormatting sqref="F30:F63">
    <cfRule type="expression" dxfId="1894" priority="29">
      <formula>F30&gt;0</formula>
    </cfRule>
    <cfRule type="expression" dxfId="1893" priority="30">
      <formula>F30&lt;0</formula>
    </cfRule>
  </conditionalFormatting>
  <conditionalFormatting sqref="H30:H63">
    <cfRule type="expression" dxfId="1892" priority="27">
      <formula>H30&gt;0</formula>
    </cfRule>
    <cfRule type="expression" dxfId="1891" priority="28">
      <formula>H30&lt;0</formula>
    </cfRule>
  </conditionalFormatting>
  <conditionalFormatting sqref="Q10">
    <cfRule type="expression" dxfId="1890" priority="25">
      <formula>Q10&gt;0</formula>
    </cfRule>
    <cfRule type="expression" dxfId="1889" priority="26">
      <formula>Q10&lt;0</formula>
    </cfRule>
  </conditionalFormatting>
  <conditionalFormatting sqref="J25:J39">
    <cfRule type="expression" dxfId="1888" priority="23">
      <formula>J25&gt;0</formula>
    </cfRule>
    <cfRule type="expression" dxfId="1887" priority="24">
      <formula>J25&lt;0</formula>
    </cfRule>
  </conditionalFormatting>
  <conditionalFormatting sqref="K25:K36">
    <cfRule type="expression" dxfId="1886" priority="21">
      <formula>K25&gt;0</formula>
    </cfRule>
    <cfRule type="expression" dxfId="1885" priority="22">
      <formula>K25&lt;0</formula>
    </cfRule>
  </conditionalFormatting>
  <conditionalFormatting sqref="L25">
    <cfRule type="expression" dxfId="1884" priority="19">
      <formula>L25&gt;0</formula>
    </cfRule>
    <cfRule type="expression" dxfId="1883" priority="20">
      <formula>L25&lt;0</formula>
    </cfRule>
  </conditionalFormatting>
  <conditionalFormatting sqref="F89:F110">
    <cfRule type="expression" dxfId="1882" priority="17">
      <formula>F89&gt;0</formula>
    </cfRule>
    <cfRule type="expression" dxfId="1881" priority="18">
      <formula>F89&lt;0</formula>
    </cfRule>
  </conditionalFormatting>
  <conditionalFormatting sqref="H89:H110">
    <cfRule type="expression" dxfId="1880" priority="15">
      <formula>H89&gt;0</formula>
    </cfRule>
    <cfRule type="expression" dxfId="1879" priority="16">
      <formula>H89&lt;0</formula>
    </cfRule>
  </conditionalFormatting>
  <conditionalFormatting sqref="J89:J102">
    <cfRule type="expression" dxfId="1878" priority="13">
      <formula>J89&gt;0</formula>
    </cfRule>
    <cfRule type="expression" dxfId="1877" priority="14">
      <formula>J89&lt;0</formula>
    </cfRule>
  </conditionalFormatting>
  <conditionalFormatting sqref="K89:K102">
    <cfRule type="expression" dxfId="1876" priority="11">
      <formula>K89&gt;0</formula>
    </cfRule>
    <cfRule type="expression" dxfId="1875" priority="12">
      <formula>K89&lt;0</formula>
    </cfRule>
  </conditionalFormatting>
  <conditionalFormatting sqref="L89:L102">
    <cfRule type="expression" dxfId="1874" priority="9">
      <formula>L89&gt;0</formula>
    </cfRule>
    <cfRule type="expression" dxfId="1873" priority="10">
      <formula>L89&lt;0</formula>
    </cfRule>
  </conditionalFormatting>
  <conditionalFormatting sqref="F25:F29">
    <cfRule type="expression" dxfId="1872" priority="7">
      <formula>F25&gt;0</formula>
    </cfRule>
    <cfRule type="expression" dxfId="1871" priority="8">
      <formula>F25&lt;0</formula>
    </cfRule>
  </conditionalFormatting>
  <conditionalFormatting sqref="H25:H29">
    <cfRule type="expression" dxfId="1870" priority="5">
      <formula>H25&gt;0</formula>
    </cfRule>
    <cfRule type="expression" dxfId="1869"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51.99</v>
      </c>
      <c r="R4" s="425">
        <v>-1.0999999999999999E-2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10398</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970.94000000000233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970.94000000000233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0.10299499525833107</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5.3856510867474512E-2</v>
      </c>
      <c r="R11">
        <v>0.7</v>
      </c>
      <c r="T11" s="1">
        <v>43285</v>
      </c>
      <c r="U11" t="s">
        <v>1130</v>
      </c>
    </row>
    <row r="12" spans="1:21" x14ac:dyDescent="0.25">
      <c r="H12" s="70"/>
      <c r="O12" s="11" t="s">
        <v>921</v>
      </c>
      <c r="Q12" s="1"/>
    </row>
    <row r="13" spans="1:21" x14ac:dyDescent="0.25">
      <c r="H13" s="70"/>
      <c r="O13" s="11" t="s">
        <v>947</v>
      </c>
      <c r="Q13" s="2">
        <f>Q4/(3.94+4.03)*2</f>
        <v>13.046424090338769</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57.189000000000007</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56.669100000000007</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56.149200000000008</v>
      </c>
    </row>
    <row r="20" spans="1:21" x14ac:dyDescent="0.25">
      <c r="O20" s="81">
        <v>1.07</v>
      </c>
      <c r="P20" s="81">
        <f t="shared" si="2"/>
        <v>55.629300000000008</v>
      </c>
      <c r="T20" s="1">
        <v>43416</v>
      </c>
      <c r="U20" t="s">
        <v>1297</v>
      </c>
    </row>
    <row r="21" spans="1:21" x14ac:dyDescent="0.25">
      <c r="O21" s="81">
        <v>1.06</v>
      </c>
      <c r="P21" s="81">
        <f t="shared" si="2"/>
        <v>55.109400000000008</v>
      </c>
    </row>
    <row r="22" spans="1:21" x14ac:dyDescent="0.25">
      <c r="O22" s="81">
        <v>1.05</v>
      </c>
      <c r="P22" s="81">
        <f t="shared" si="2"/>
        <v>54.589500000000001</v>
      </c>
    </row>
    <row r="23" spans="1:21" x14ac:dyDescent="0.25">
      <c r="O23" s="81">
        <v>1.04</v>
      </c>
      <c r="P23" s="81">
        <f t="shared" si="2"/>
        <v>54.069600000000001</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53.549700000000001</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53.029800000000002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52.509900000000002</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51.99</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51.470100000000002</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50.950200000000002</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50.430300000000003</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49.910400000000003</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49.390500000000003</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48.870599999999996</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48.350700000000003</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47.830800000000004</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47.310900000000004</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46.791000000000004</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68" priority="49">
      <formula>F7&gt;0</formula>
    </cfRule>
    <cfRule type="expression" dxfId="1867" priority="50">
      <formula>F7&lt;0</formula>
    </cfRule>
  </conditionalFormatting>
  <conditionalFormatting sqref="Q8">
    <cfRule type="expression" dxfId="1866" priority="47">
      <formula>Q8&gt;0</formula>
    </cfRule>
    <cfRule type="expression" dxfId="1865" priority="48">
      <formula>Q8&lt;0</formula>
    </cfRule>
  </conditionalFormatting>
  <conditionalFormatting sqref="Q10">
    <cfRule type="expression" dxfId="1864" priority="41">
      <formula>Q10&gt;0</formula>
    </cfRule>
    <cfRule type="expression" dxfId="1863" priority="42">
      <formula>Q10&lt;0</formula>
    </cfRule>
  </conditionalFormatting>
  <conditionalFormatting sqref="K25:K39">
    <cfRule type="expression" dxfId="1862" priority="37">
      <formula>K25&gt;0</formula>
    </cfRule>
    <cfRule type="expression" dxfId="1861" priority="38">
      <formula>K25&lt;0</formula>
    </cfRule>
  </conditionalFormatting>
  <conditionalFormatting sqref="L25">
    <cfRule type="expression" dxfId="1860" priority="35">
      <formula>L25&gt;0</formula>
    </cfRule>
    <cfRule type="expression" dxfId="1859" priority="36">
      <formula>L25&lt;0</formula>
    </cfRule>
  </conditionalFormatting>
  <conditionalFormatting sqref="F91:F112">
    <cfRule type="expression" dxfId="1858" priority="33">
      <formula>F91&gt;0</formula>
    </cfRule>
    <cfRule type="expression" dxfId="1857" priority="34">
      <formula>F91&lt;0</formula>
    </cfRule>
  </conditionalFormatting>
  <conditionalFormatting sqref="H91:H112">
    <cfRule type="expression" dxfId="1856" priority="31">
      <formula>H91&gt;0</formula>
    </cfRule>
    <cfRule type="expression" dxfId="1855" priority="32">
      <formula>H91&lt;0</formula>
    </cfRule>
  </conditionalFormatting>
  <conditionalFormatting sqref="J91:J104">
    <cfRule type="expression" dxfId="1854" priority="29">
      <formula>J91&gt;0</formula>
    </cfRule>
    <cfRule type="expression" dxfId="1853" priority="30">
      <formula>J91&lt;0</formula>
    </cfRule>
  </conditionalFormatting>
  <conditionalFormatting sqref="K91:K104">
    <cfRule type="expression" dxfId="1852" priority="27">
      <formula>K91&gt;0</formula>
    </cfRule>
    <cfRule type="expression" dxfId="1851" priority="28">
      <formula>K91&lt;0</formula>
    </cfRule>
  </conditionalFormatting>
  <conditionalFormatting sqref="L91:L104">
    <cfRule type="expression" dxfId="1850" priority="25">
      <formula>L91&gt;0</formula>
    </cfRule>
    <cfRule type="expression" dxfId="1849" priority="26">
      <formula>L91&lt;0</formula>
    </cfRule>
  </conditionalFormatting>
  <conditionalFormatting sqref="F25 F29">
    <cfRule type="expression" dxfId="1848" priority="23">
      <formula>F25&gt;0</formula>
    </cfRule>
    <cfRule type="expression" dxfId="1847" priority="24">
      <formula>F25&lt;0</formula>
    </cfRule>
  </conditionalFormatting>
  <conditionalFormatting sqref="H25 H29">
    <cfRule type="expression" dxfId="1846" priority="21">
      <formula>H25&gt;0</formula>
    </cfRule>
    <cfRule type="expression" dxfId="1845" priority="22">
      <formula>H25&lt;0</formula>
    </cfRule>
  </conditionalFormatting>
  <conditionalFormatting sqref="F26:F28">
    <cfRule type="expression" dxfId="1844" priority="19">
      <formula>F26&gt;0</formula>
    </cfRule>
    <cfRule type="expression" dxfId="1843" priority="20">
      <formula>F26&lt;0</formula>
    </cfRule>
  </conditionalFormatting>
  <conditionalFormatting sqref="H26:H28">
    <cfRule type="expression" dxfId="1842" priority="17">
      <formula>H26&gt;0</formula>
    </cfRule>
    <cfRule type="expression" dxfId="1841" priority="18">
      <formula>H26&lt;0</formula>
    </cfRule>
  </conditionalFormatting>
  <conditionalFormatting sqref="J25:J49">
    <cfRule type="expression" dxfId="1840" priority="13">
      <formula>J25&gt;0</formula>
    </cfRule>
    <cfRule type="expression" dxfId="1839" priority="14">
      <formula>J25&lt;0</formula>
    </cfRule>
  </conditionalFormatting>
  <conditionalFormatting sqref="J50:J61">
    <cfRule type="expression" dxfId="1838" priority="11">
      <formula>J50&gt;0</formula>
    </cfRule>
    <cfRule type="expression" dxfId="1837" priority="12">
      <formula>J50&lt;0</formula>
    </cfRule>
  </conditionalFormatting>
  <conditionalFormatting sqref="H62:H63 F62:F63">
    <cfRule type="expression" dxfId="1836" priority="3">
      <formula>F62&gt;0</formula>
    </cfRule>
    <cfRule type="expression" dxfId="1835" priority="4">
      <formula>F62&lt;0</formula>
    </cfRule>
  </conditionalFormatting>
  <conditionalFormatting sqref="J62">
    <cfRule type="expression" dxfId="1834" priority="1">
      <formula>J62&gt;0</formula>
    </cfRule>
    <cfRule type="expression" dxfId="1833"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34.177</v>
      </c>
      <c r="T18" s="1">
        <v>43308</v>
      </c>
      <c r="U18" t="s">
        <v>1192</v>
      </c>
    </row>
    <row r="19" spans="1:21" x14ac:dyDescent="0.25">
      <c r="O19" s="81">
        <v>1.0900000000000001</v>
      </c>
      <c r="P19" s="81">
        <f t="shared" ref="P19:P38" si="2">O19*$Q$4</f>
        <v>33.866300000000003</v>
      </c>
    </row>
    <row r="20" spans="1:21" x14ac:dyDescent="0.25">
      <c r="O20" s="81">
        <v>1.08</v>
      </c>
      <c r="P20" s="81">
        <f t="shared" si="2"/>
        <v>33.555600000000005</v>
      </c>
      <c r="T20" s="1">
        <v>43320</v>
      </c>
      <c r="U20" t="s">
        <v>1224</v>
      </c>
    </row>
    <row r="21" spans="1:21" x14ac:dyDescent="0.25">
      <c r="O21" s="81">
        <v>1.07</v>
      </c>
      <c r="P21" s="81">
        <f t="shared" si="2"/>
        <v>33.244900000000001</v>
      </c>
    </row>
    <row r="22" spans="1:21" x14ac:dyDescent="0.25">
      <c r="O22" s="81">
        <v>1.06</v>
      </c>
      <c r="P22" s="81">
        <f t="shared" si="2"/>
        <v>32.934200000000004</v>
      </c>
      <c r="T22" s="1">
        <v>43353</v>
      </c>
      <c r="U22" t="s">
        <v>1260</v>
      </c>
    </row>
    <row r="23" spans="1:21" x14ac:dyDescent="0.25">
      <c r="O23" s="81">
        <v>1.05</v>
      </c>
      <c r="P23" s="81">
        <f t="shared" si="2"/>
        <v>32.6235</v>
      </c>
    </row>
    <row r="24" spans="1:21" x14ac:dyDescent="0.25">
      <c r="O24" s="81">
        <v>1.04</v>
      </c>
      <c r="P24" s="81">
        <f t="shared" si="2"/>
        <v>32.312800000000003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1291</v>
      </c>
    </row>
    <row r="28" spans="1:21" x14ac:dyDescent="0.25">
      <c r="O28" s="81">
        <v>1</v>
      </c>
      <c r="P28" s="81">
        <f t="shared" si="2"/>
        <v>31.07</v>
      </c>
      <c r="T28" s="1">
        <v>43399</v>
      </c>
      <c r="U28" t="s">
        <v>1290</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32" priority="67">
      <formula>F37&gt;0</formula>
    </cfRule>
    <cfRule type="expression" dxfId="1831" priority="68">
      <formula>F37&lt;0</formula>
    </cfRule>
  </conditionalFormatting>
  <conditionalFormatting sqref="Q7">
    <cfRule type="expression" dxfId="1830" priority="65">
      <formula>Q7&gt;0</formula>
    </cfRule>
    <cfRule type="expression" dxfId="1829" priority="66">
      <formula>Q7&lt;0</formula>
    </cfRule>
  </conditionalFormatting>
  <conditionalFormatting sqref="Q8">
    <cfRule type="expression" dxfId="1828" priority="63">
      <formula>Q8&gt;0</formula>
    </cfRule>
    <cfRule type="expression" dxfId="1827" priority="64">
      <formula>Q8&lt;0</formula>
    </cfRule>
  </conditionalFormatting>
  <conditionalFormatting sqref="Q10">
    <cfRule type="expression" dxfId="1826" priority="57">
      <formula>Q10&gt;0</formula>
    </cfRule>
    <cfRule type="expression" dxfId="1825" priority="58">
      <formula>Q10&lt;0</formula>
    </cfRule>
  </conditionalFormatting>
  <conditionalFormatting sqref="H32:H36">
    <cfRule type="expression" dxfId="1824" priority="37">
      <formula>H32&gt;0</formula>
    </cfRule>
    <cfRule type="expression" dxfId="1823" priority="38">
      <formula>H32&lt;0</formula>
    </cfRule>
  </conditionalFormatting>
  <conditionalFormatting sqref="K32:K45">
    <cfRule type="expression" dxfId="1822" priority="53">
      <formula>K32&gt;0</formula>
    </cfRule>
    <cfRule type="expression" dxfId="1821" priority="54">
      <formula>K32&lt;0</formula>
    </cfRule>
  </conditionalFormatting>
  <conditionalFormatting sqref="L32:L40">
    <cfRule type="expression" dxfId="1820" priority="51">
      <formula>L32&gt;0</formula>
    </cfRule>
    <cfRule type="expression" dxfId="1819" priority="52">
      <formula>L32&lt;0</formula>
    </cfRule>
  </conditionalFormatting>
  <conditionalFormatting sqref="F117:F138">
    <cfRule type="expression" dxfId="1818" priority="49">
      <formula>F117&gt;0</formula>
    </cfRule>
    <cfRule type="expression" dxfId="1817" priority="50">
      <formula>F117&lt;0</formula>
    </cfRule>
  </conditionalFormatting>
  <conditionalFormatting sqref="H117:H138">
    <cfRule type="expression" dxfId="1816" priority="47">
      <formula>H117&gt;0</formula>
    </cfRule>
    <cfRule type="expression" dxfId="1815" priority="48">
      <formula>H117&lt;0</formula>
    </cfRule>
  </conditionalFormatting>
  <conditionalFormatting sqref="J117:J130">
    <cfRule type="expression" dxfId="1814" priority="45">
      <formula>J117&gt;0</formula>
    </cfRule>
    <cfRule type="expression" dxfId="1813" priority="46">
      <formula>J117&lt;0</formula>
    </cfRule>
  </conditionalFormatting>
  <conditionalFormatting sqref="K117:K130">
    <cfRule type="expression" dxfId="1812" priority="43">
      <formula>K117&gt;0</formula>
    </cfRule>
    <cfRule type="expression" dxfId="1811" priority="44">
      <formula>K117&lt;0</formula>
    </cfRule>
  </conditionalFormatting>
  <conditionalFormatting sqref="L117:L130">
    <cfRule type="expression" dxfId="1810" priority="41">
      <formula>L117&gt;0</formula>
    </cfRule>
    <cfRule type="expression" dxfId="1809" priority="42">
      <formula>L117&lt;0</formula>
    </cfRule>
  </conditionalFormatting>
  <conditionalFormatting sqref="F32:F36">
    <cfRule type="expression" dxfId="1808" priority="39">
      <formula>F32&gt;0</formula>
    </cfRule>
    <cfRule type="expression" dxfId="1807" priority="40">
      <formula>F32&lt;0</formula>
    </cfRule>
  </conditionalFormatting>
  <conditionalFormatting sqref="Q9">
    <cfRule type="expression" dxfId="1806" priority="35">
      <formula>Q9&gt;0</formula>
    </cfRule>
    <cfRule type="expression" dxfId="1805" priority="36">
      <formula>Q9&lt;0</formula>
    </cfRule>
  </conditionalFormatting>
  <conditionalFormatting sqref="H67:H69 F67:F69">
    <cfRule type="expression" dxfId="1804" priority="33">
      <formula>F67&gt;0</formula>
    </cfRule>
    <cfRule type="expression" dxfId="1803" priority="34">
      <formula>F67&lt;0</formula>
    </cfRule>
  </conditionalFormatting>
  <conditionalFormatting sqref="H70:H72 F70:F72">
    <cfRule type="expression" dxfId="1802" priority="31">
      <formula>F70&gt;0</formula>
    </cfRule>
    <cfRule type="expression" dxfId="1801" priority="32">
      <formula>F70&lt;0</formula>
    </cfRule>
  </conditionalFormatting>
  <conditionalFormatting sqref="F77 H77">
    <cfRule type="expression" dxfId="1800" priority="27">
      <formula>F77&gt;0</formula>
    </cfRule>
    <cfRule type="expression" dxfId="1799" priority="28">
      <formula>F77&lt;0</formula>
    </cfRule>
  </conditionalFormatting>
  <conditionalFormatting sqref="F74:F76 H74:H76">
    <cfRule type="expression" dxfId="1798" priority="25">
      <formula>F74&gt;0</formula>
    </cfRule>
    <cfRule type="expression" dxfId="1797" priority="26">
      <formula>F74&lt;0</formula>
    </cfRule>
  </conditionalFormatting>
  <conditionalFormatting sqref="H79:H81 F79:F81">
    <cfRule type="expression" dxfId="1796" priority="23">
      <formula>F79&gt;0</formula>
    </cfRule>
    <cfRule type="expression" dxfId="1795" priority="24">
      <formula>F79&lt;0</formula>
    </cfRule>
  </conditionalFormatting>
  <conditionalFormatting sqref="H82:H84 F82:F84">
    <cfRule type="expression" dxfId="1794" priority="21">
      <formula>F82&gt;0</formula>
    </cfRule>
    <cfRule type="expression" dxfId="1793" priority="22">
      <formula>F82&lt;0</formula>
    </cfRule>
  </conditionalFormatting>
  <conditionalFormatting sqref="H85:H87 F85:F87">
    <cfRule type="expression" dxfId="1792" priority="19">
      <formula>F85&gt;0</formula>
    </cfRule>
    <cfRule type="expression" dxfId="1791" priority="20">
      <formula>F85&lt;0</formula>
    </cfRule>
  </conditionalFormatting>
  <conditionalFormatting sqref="J37:J66 J73 J78">
    <cfRule type="expression" dxfId="1790" priority="17">
      <formula>J37&gt;0</formula>
    </cfRule>
    <cfRule type="expression" dxfId="1789" priority="18">
      <formula>J37&lt;0</formula>
    </cfRule>
  </conditionalFormatting>
  <conditionalFormatting sqref="J32:J36">
    <cfRule type="expression" dxfId="1788" priority="15">
      <formula>J32&gt;0</formula>
    </cfRule>
    <cfRule type="expression" dxfId="1787" priority="16">
      <formula>J32&lt;0</formula>
    </cfRule>
  </conditionalFormatting>
  <conditionalFormatting sqref="J67:J69">
    <cfRule type="expression" dxfId="1786" priority="13">
      <formula>J67&gt;0</formula>
    </cfRule>
    <cfRule type="expression" dxfId="1785" priority="14">
      <formula>J67&lt;0</formula>
    </cfRule>
  </conditionalFormatting>
  <conditionalFormatting sqref="J70:J72">
    <cfRule type="expression" dxfId="1784" priority="11">
      <formula>J70&gt;0</formula>
    </cfRule>
    <cfRule type="expression" dxfId="1783" priority="12">
      <formula>J70&lt;0</formula>
    </cfRule>
  </conditionalFormatting>
  <conditionalFormatting sqref="J77">
    <cfRule type="expression" dxfId="1782" priority="9">
      <formula>J77&gt;0</formula>
    </cfRule>
    <cfRule type="expression" dxfId="1781" priority="10">
      <formula>J77&lt;0</formula>
    </cfRule>
  </conditionalFormatting>
  <conditionalFormatting sqref="J74:J76">
    <cfRule type="expression" dxfId="1780" priority="7">
      <formula>J74&gt;0</formula>
    </cfRule>
    <cfRule type="expression" dxfId="1779" priority="8">
      <formula>J74&lt;0</formula>
    </cfRule>
  </conditionalFormatting>
  <conditionalFormatting sqref="J79:J81">
    <cfRule type="expression" dxfId="1778" priority="5">
      <formula>J79&gt;0</formula>
    </cfRule>
    <cfRule type="expression" dxfId="1777" priority="6">
      <formula>J79&lt;0</formula>
    </cfRule>
  </conditionalFormatting>
  <conditionalFormatting sqref="J82:J84">
    <cfRule type="expression" dxfId="1776" priority="3">
      <formula>J82&gt;0</formula>
    </cfRule>
    <cfRule type="expression" dxfId="1775" priority="4">
      <formula>J82&lt;0</formula>
    </cfRule>
  </conditionalFormatting>
  <conditionalFormatting sqref="J85:J87">
    <cfRule type="expression" dxfId="1774" priority="1">
      <formula>J85&gt;0</formula>
    </cfRule>
    <cfRule type="expression" dxfId="1773"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1346</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72" priority="32">
      <formula>F51&gt;0</formula>
    </cfRule>
    <cfRule type="expression" dxfId="1771" priority="33">
      <formula>F51&lt;0</formula>
    </cfRule>
  </conditionalFormatting>
  <conditionalFormatting sqref="Q7">
    <cfRule type="expression" dxfId="1770" priority="30">
      <formula>Q7&gt;0</formula>
    </cfRule>
    <cfRule type="expression" dxfId="1769" priority="31">
      <formula>Q7&lt;0</formula>
    </cfRule>
  </conditionalFormatting>
  <conditionalFormatting sqref="Q8">
    <cfRule type="expression" dxfId="1768" priority="28">
      <formula>Q8&gt;0</formula>
    </cfRule>
    <cfRule type="expression" dxfId="1767" priority="29">
      <formula>Q8&lt;0</formula>
    </cfRule>
  </conditionalFormatting>
  <conditionalFormatting sqref="F25:F44 F46:F50">
    <cfRule type="expression" dxfId="1766" priority="26">
      <formula>F25&gt;0</formula>
    </cfRule>
    <cfRule type="expression" dxfId="1765" priority="27">
      <formula>F25&lt;0</formula>
    </cfRule>
  </conditionalFormatting>
  <conditionalFormatting sqref="H25:H44 H46:H50">
    <cfRule type="expression" dxfId="1764" priority="24">
      <formula>H25&gt;0</formula>
    </cfRule>
    <cfRule type="expression" dxfId="1763" priority="25">
      <formula>H25&lt;0</formula>
    </cfRule>
  </conditionalFormatting>
  <conditionalFormatting sqref="F89:F110">
    <cfRule type="expression" dxfId="1762" priority="22">
      <formula>F89&gt;0</formula>
    </cfRule>
    <cfRule type="expression" dxfId="1761" priority="23">
      <formula>F89&lt;0</formula>
    </cfRule>
  </conditionalFormatting>
  <conditionalFormatting sqref="H89:H110">
    <cfRule type="expression" dxfId="1760" priority="20">
      <formula>H89&gt;0</formula>
    </cfRule>
    <cfRule type="expression" dxfId="1759" priority="21">
      <formula>H89&lt;0</formula>
    </cfRule>
  </conditionalFormatting>
  <conditionalFormatting sqref="Q10">
    <cfRule type="expression" dxfId="1758" priority="18">
      <formula>Q10&gt;0</formula>
    </cfRule>
    <cfRule type="expression" dxfId="1757" priority="19">
      <formula>Q10&lt;0</formula>
    </cfRule>
  </conditionalFormatting>
  <conditionalFormatting sqref="J25:J39">
    <cfRule type="expression" dxfId="1756" priority="16">
      <formula>J25&gt;0</formula>
    </cfRule>
    <cfRule type="expression" dxfId="1755" priority="17">
      <formula>J25&lt;0</formula>
    </cfRule>
  </conditionalFormatting>
  <conditionalFormatting sqref="K25:K38">
    <cfRule type="expression" dxfId="1754" priority="14">
      <formula>K25&gt;0</formula>
    </cfRule>
    <cfRule type="expression" dxfId="1753" priority="15">
      <formula>K25&lt;0</formula>
    </cfRule>
  </conditionalFormatting>
  <conditionalFormatting sqref="L25:L38">
    <cfRule type="expression" dxfId="1752" priority="12">
      <formula>L25&gt;0</formula>
    </cfRule>
    <cfRule type="expression" dxfId="175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50" priority="9">
      <formula>J40&gt;0</formula>
    </cfRule>
    <cfRule type="expression" dxfId="174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48" priority="7">
      <formula>F45&gt;0</formula>
    </cfRule>
    <cfRule type="expression" dxfId="1747" priority="8">
      <formula>F45&lt;0</formula>
    </cfRule>
  </conditionalFormatting>
  <conditionalFormatting sqref="H45">
    <cfRule type="expression" dxfId="1746" priority="5">
      <formula>H45&gt;0</formula>
    </cfRule>
    <cfRule type="expression" dxfId="1745" priority="6">
      <formula>H45&lt;0</formula>
    </cfRule>
  </conditionalFormatting>
  <conditionalFormatting sqref="J45">
    <cfRule type="expression" dxfId="1744" priority="3">
      <formula>J45&gt;0</formula>
    </cfRule>
    <cfRule type="expression" dxfId="1743" priority="4">
      <formula>J45&lt;0</formula>
    </cfRule>
  </conditionalFormatting>
  <conditionalFormatting sqref="J46">
    <cfRule type="expression" dxfId="1742" priority="1">
      <formula>J46&gt;0</formula>
    </cfRule>
    <cfRule type="expression" dxfId="174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40" priority="74">
      <formula>F12&gt;0</formula>
    </cfRule>
    <cfRule type="expression" dxfId="173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38" priority="67">
      <formula>F124&gt;0</formula>
    </cfRule>
    <cfRule type="expression" dxfId="1737" priority="68">
      <formula>F124&lt;0</formula>
    </cfRule>
  </conditionalFormatting>
  <conditionalFormatting sqref="H124:H130">
    <cfRule type="expression" dxfId="1736" priority="55">
      <formula>H124&gt;0</formula>
    </cfRule>
    <cfRule type="expression" dxfId="1735" priority="56">
      <formula>H124&lt;0</formula>
    </cfRule>
  </conditionalFormatting>
  <conditionalFormatting sqref="H131">
    <cfRule type="expression" dxfId="1734" priority="53">
      <formula>H131&gt;0</formula>
    </cfRule>
    <cfRule type="expression" dxfId="1733" priority="54">
      <formula>H131&lt;0</formula>
    </cfRule>
  </conditionalFormatting>
  <conditionalFormatting sqref="H132">
    <cfRule type="expression" dxfId="1732" priority="51">
      <formula>H132&gt;0</formula>
    </cfRule>
    <cfRule type="expression" dxfId="1731" priority="52">
      <formula>H132&lt;0</formula>
    </cfRule>
  </conditionalFormatting>
  <conditionalFormatting sqref="H133:H135">
    <cfRule type="expression" dxfId="1730" priority="49">
      <formula>H133&gt;0</formula>
    </cfRule>
    <cfRule type="expression" dxfId="1729" priority="50">
      <formula>H133&lt;0</formula>
    </cfRule>
  </conditionalFormatting>
  <conditionalFormatting sqref="H136">
    <cfRule type="expression" dxfId="1728" priority="45">
      <formula>H136&gt;0</formula>
    </cfRule>
    <cfRule type="expression" dxfId="1727" priority="46">
      <formula>H136&lt;0</formula>
    </cfRule>
  </conditionalFormatting>
  <conditionalFormatting sqref="Q7">
    <cfRule type="expression" dxfId="1726" priority="39">
      <formula>Q7&gt;0</formula>
    </cfRule>
    <cfRule type="expression" dxfId="1725" priority="40">
      <formula>Q7&lt;0</formula>
    </cfRule>
  </conditionalFormatting>
  <conditionalFormatting sqref="Q8">
    <cfRule type="expression" dxfId="1724" priority="37">
      <formula>Q8&gt;0</formula>
    </cfRule>
    <cfRule type="expression" dxfId="1723" priority="38">
      <formula>Q8&lt;0</formula>
    </cfRule>
  </conditionalFormatting>
  <conditionalFormatting sqref="F167:F178 H167:H178">
    <cfRule type="expression" dxfId="1722" priority="35">
      <formula>F167&gt;0</formula>
    </cfRule>
    <cfRule type="expression" dxfId="1721" priority="36">
      <formula>F167&lt;0</formula>
    </cfRule>
  </conditionalFormatting>
  <conditionalFormatting sqref="F183:F197 H183:H197">
    <cfRule type="expression" dxfId="1720" priority="33">
      <formula>F183&gt;0</formula>
    </cfRule>
    <cfRule type="expression" dxfId="1719" priority="34">
      <formula>F183&lt;0</formula>
    </cfRule>
  </conditionalFormatting>
  <conditionalFormatting sqref="F198:F206 H198:H206">
    <cfRule type="expression" dxfId="1718" priority="31">
      <formula>F198&gt;0</formula>
    </cfRule>
    <cfRule type="expression" dxfId="1717" priority="32">
      <formula>F198&lt;0</formula>
    </cfRule>
  </conditionalFormatting>
  <conditionalFormatting sqref="F141:F147 H141:H147">
    <cfRule type="expression" dxfId="1716" priority="29">
      <formula>F141&gt;0</formula>
    </cfRule>
    <cfRule type="expression" dxfId="1715" priority="30">
      <formula>F141&lt;0</formula>
    </cfRule>
  </conditionalFormatting>
  <conditionalFormatting sqref="H149:H152 F149:F152">
    <cfRule type="expression" dxfId="1714" priority="27">
      <formula>F149&gt;0</formula>
    </cfRule>
    <cfRule type="expression" dxfId="1713" priority="28">
      <formula>F149&lt;0</formula>
    </cfRule>
  </conditionalFormatting>
  <conditionalFormatting sqref="F226 H215:H218 H257:H260 F257:F260 H226 H231:H233 F231:F233 F235:F244 H235:H244">
    <cfRule type="expression" dxfId="1712" priority="25">
      <formula>F215&gt;0</formula>
    </cfRule>
    <cfRule type="expression" dxfId="1711" priority="26">
      <formula>F215&lt;0</formula>
    </cfRule>
  </conditionalFormatting>
  <conditionalFormatting sqref="F207:F218">
    <cfRule type="expression" dxfId="1710" priority="23">
      <formula>F207&gt;0</formula>
    </cfRule>
    <cfRule type="expression" dxfId="1709" priority="24">
      <formula>F207&lt;0</formula>
    </cfRule>
  </conditionalFormatting>
  <conditionalFormatting sqref="H207:H208">
    <cfRule type="expression" dxfId="1708" priority="21">
      <formula>H207&gt;0</formula>
    </cfRule>
    <cfRule type="expression" dxfId="1707" priority="22">
      <formula>H207&lt;0</formula>
    </cfRule>
  </conditionalFormatting>
  <conditionalFormatting sqref="H209">
    <cfRule type="expression" dxfId="1706" priority="19">
      <formula>H209&gt;0</formula>
    </cfRule>
    <cfRule type="expression" dxfId="1705" priority="20">
      <formula>H209&lt;0</formula>
    </cfRule>
  </conditionalFormatting>
  <conditionalFormatting sqref="H210">
    <cfRule type="expression" dxfId="1704" priority="17">
      <formula>H210&gt;0</formula>
    </cfRule>
    <cfRule type="expression" dxfId="1703" priority="18">
      <formula>H210&lt;0</formula>
    </cfRule>
  </conditionalFormatting>
  <conditionalFormatting sqref="H211:H213">
    <cfRule type="expression" dxfId="1702" priority="15">
      <formula>H211&gt;0</formula>
    </cfRule>
    <cfRule type="expression" dxfId="1701" priority="16">
      <formula>H211&lt;0</formula>
    </cfRule>
  </conditionalFormatting>
  <conditionalFormatting sqref="H214">
    <cfRule type="expression" dxfId="1700" priority="13">
      <formula>H214&gt;0</formula>
    </cfRule>
    <cfRule type="expression" dxfId="1699" priority="14">
      <formula>H214&lt;0</formula>
    </cfRule>
  </conditionalFormatting>
  <conditionalFormatting sqref="F245:F256 H245:H256">
    <cfRule type="expression" dxfId="1698" priority="11">
      <formula>F245&gt;0</formula>
    </cfRule>
    <cfRule type="expression" dxfId="1697" priority="12">
      <formula>F245&lt;0</formula>
    </cfRule>
  </conditionalFormatting>
  <conditionalFormatting sqref="F261:F275 H261:H275">
    <cfRule type="expression" dxfId="1696" priority="9">
      <formula>F261&gt;0</formula>
    </cfRule>
    <cfRule type="expression" dxfId="1695" priority="10">
      <formula>F261&lt;0</formula>
    </cfRule>
  </conditionalFormatting>
  <conditionalFormatting sqref="F276:F283 H276:H283">
    <cfRule type="expression" dxfId="1694" priority="7">
      <formula>F276&gt;0</formula>
    </cfRule>
    <cfRule type="expression" dxfId="1693" priority="8">
      <formula>F276&lt;0</formula>
    </cfRule>
  </conditionalFormatting>
  <conditionalFormatting sqref="F219:F225 H219:H225">
    <cfRule type="expression" dxfId="1692" priority="5">
      <formula>F219&gt;0</formula>
    </cfRule>
    <cfRule type="expression" dxfId="1691" priority="6">
      <formula>F219&lt;0</formula>
    </cfRule>
  </conditionalFormatting>
  <conditionalFormatting sqref="H227:H230 F227:F230">
    <cfRule type="expression" dxfId="1690" priority="3">
      <formula>F227&gt;0</formula>
    </cfRule>
    <cfRule type="expression" dxfId="1689" priority="4">
      <formula>F227&lt;0</formula>
    </cfRule>
  </conditionalFormatting>
  <conditionalFormatting sqref="H234 F234">
    <cfRule type="expression" dxfId="1688" priority="1">
      <formula>F234&gt;0</formula>
    </cfRule>
    <cfRule type="expression" dxfId="168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86" priority="43">
      <formula>F33&gt;0</formula>
    </cfRule>
    <cfRule type="expression" dxfId="1685" priority="44">
      <formula>F33&lt;0</formula>
    </cfRule>
  </conditionalFormatting>
  <conditionalFormatting sqref="Q7">
    <cfRule type="expression" dxfId="1684" priority="41">
      <formula>Q7&gt;0</formula>
    </cfRule>
    <cfRule type="expression" dxfId="1683" priority="42">
      <formula>Q7&lt;0</formula>
    </cfRule>
  </conditionalFormatting>
  <conditionalFormatting sqref="Q8">
    <cfRule type="expression" dxfId="1682" priority="39">
      <formula>Q8&gt;0</formula>
    </cfRule>
    <cfRule type="expression" dxfId="1681" priority="40">
      <formula>Q8&lt;0</formula>
    </cfRule>
  </conditionalFormatting>
  <conditionalFormatting sqref="F29 F32">
    <cfRule type="expression" dxfId="1680" priority="37">
      <formula>F29&gt;0</formula>
    </cfRule>
    <cfRule type="expression" dxfId="1679" priority="38">
      <formula>F29&lt;0</formula>
    </cfRule>
  </conditionalFormatting>
  <conditionalFormatting sqref="H29 H32">
    <cfRule type="expression" dxfId="1678" priority="35">
      <formula>H29&gt;0</formula>
    </cfRule>
    <cfRule type="expression" dxfId="1677" priority="36">
      <formula>H29&lt;0</formula>
    </cfRule>
  </conditionalFormatting>
  <conditionalFormatting sqref="F30:F31">
    <cfRule type="expression" dxfId="1676" priority="33">
      <formula>F30&gt;0</formula>
    </cfRule>
    <cfRule type="expression" dxfId="1675" priority="34">
      <formula>F30&lt;0</formula>
    </cfRule>
  </conditionalFormatting>
  <conditionalFormatting sqref="H30:H31">
    <cfRule type="expression" dxfId="1674" priority="31">
      <formula>H30&gt;0</formula>
    </cfRule>
    <cfRule type="expression" dxfId="1673" priority="32">
      <formula>H30&lt;0</formula>
    </cfRule>
  </conditionalFormatting>
  <conditionalFormatting sqref="F105:F140 H105:H140">
    <cfRule type="expression" dxfId="1672" priority="29">
      <formula>F105&gt;0</formula>
    </cfRule>
    <cfRule type="expression" dxfId="1671" priority="30">
      <formula>F105&lt;0</formula>
    </cfRule>
  </conditionalFormatting>
  <conditionalFormatting sqref="F96:F99">
    <cfRule type="expression" dxfId="1670" priority="27">
      <formula>F96&gt;0</formula>
    </cfRule>
    <cfRule type="expression" dxfId="1669" priority="28">
      <formula>F96&lt;0</formula>
    </cfRule>
  </conditionalFormatting>
  <conditionalFormatting sqref="H96:H99">
    <cfRule type="expression" dxfId="1668" priority="25">
      <formula>H96&gt;0</formula>
    </cfRule>
    <cfRule type="expression" dxfId="1667" priority="26">
      <formula>H96&lt;0</formula>
    </cfRule>
  </conditionalFormatting>
  <conditionalFormatting sqref="F25:F28">
    <cfRule type="expression" dxfId="1666" priority="19">
      <formula>F25&gt;0</formula>
    </cfRule>
    <cfRule type="expression" dxfId="1665" priority="20">
      <formula>F25&lt;0</formula>
    </cfRule>
  </conditionalFormatting>
  <conditionalFormatting sqref="H25:H28">
    <cfRule type="expression" dxfId="1664" priority="17">
      <formula>H25&gt;0</formula>
    </cfRule>
    <cfRule type="expression" dxfId="1663" priority="18">
      <formula>H25&lt;0</formula>
    </cfRule>
  </conditionalFormatting>
  <conditionalFormatting sqref="J27">
    <cfRule type="expression" dxfId="1662" priority="15">
      <formula>J27&gt;0</formula>
    </cfRule>
    <cfRule type="expression" dxfId="1661" priority="16">
      <formula>J27&lt;0</formula>
    </cfRule>
  </conditionalFormatting>
  <conditionalFormatting sqref="F104">
    <cfRule type="expression" dxfId="1660" priority="13">
      <formula>F104&gt;0</formula>
    </cfRule>
    <cfRule type="expression" dxfId="1659" priority="14">
      <formula>F104&lt;0</formula>
    </cfRule>
  </conditionalFormatting>
  <conditionalFormatting sqref="H104">
    <cfRule type="expression" dxfId="1658" priority="11">
      <formula>H104&gt;0</formula>
    </cfRule>
    <cfRule type="expression" dxfId="1657" priority="12">
      <formula>H104&lt;0</formula>
    </cfRule>
  </conditionalFormatting>
  <conditionalFormatting sqref="F100:F103">
    <cfRule type="expression" dxfId="1656" priority="9">
      <formula>F100&gt;0</formula>
    </cfRule>
    <cfRule type="expression" dxfId="1655" priority="10">
      <formula>F100&lt;0</formula>
    </cfRule>
  </conditionalFormatting>
  <conditionalFormatting sqref="H100:H103">
    <cfRule type="expression" dxfId="1654" priority="7">
      <formula>H100&gt;0</formula>
    </cfRule>
    <cfRule type="expression" dxfId="1653" priority="8">
      <formula>H100&lt;0</formula>
    </cfRule>
  </conditionalFormatting>
  <conditionalFormatting sqref="J102">
    <cfRule type="expression" dxfId="1652" priority="5">
      <formula>J102&gt;0</formula>
    </cfRule>
    <cfRule type="expression" dxfId="1651" priority="6">
      <formula>J102&lt;0</formula>
    </cfRule>
  </conditionalFormatting>
  <conditionalFormatting sqref="Q10">
    <cfRule type="expression" dxfId="1650" priority="3">
      <formula>Q10&gt;0</formula>
    </cfRule>
    <cfRule type="expression" dxfId="1649" priority="4">
      <formula>Q10&lt;0</formula>
    </cfRule>
  </conditionalFormatting>
  <conditionalFormatting sqref="M71">
    <cfRule type="expression" dxfId="1648" priority="1">
      <formula>M71&gt;0</formula>
    </cfRule>
    <cfRule type="expression" dxfId="164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46" priority="33">
      <formula>F34&gt;0</formula>
    </cfRule>
    <cfRule type="expression" dxfId="1645" priority="34">
      <formula>F34&lt;0</formula>
    </cfRule>
  </conditionalFormatting>
  <conditionalFormatting sqref="Q7">
    <cfRule type="expression" dxfId="1644" priority="31">
      <formula>Q7&gt;0</formula>
    </cfRule>
    <cfRule type="expression" dxfId="1643" priority="32">
      <formula>Q7&lt;0</formula>
    </cfRule>
  </conditionalFormatting>
  <conditionalFormatting sqref="Q8">
    <cfRule type="expression" dxfId="1642" priority="29">
      <formula>Q8&gt;0</formula>
    </cfRule>
    <cfRule type="expression" dxfId="1641" priority="30">
      <formula>Q8&lt;0</formula>
    </cfRule>
  </conditionalFormatting>
  <conditionalFormatting sqref="F27:F33">
    <cfRule type="expression" dxfId="1640" priority="27">
      <formula>F27&gt;0</formula>
    </cfRule>
    <cfRule type="expression" dxfId="1639" priority="28">
      <formula>F27&lt;0</formula>
    </cfRule>
  </conditionalFormatting>
  <conditionalFormatting sqref="H27:H33">
    <cfRule type="expression" dxfId="1638" priority="25">
      <formula>H27&gt;0</formula>
    </cfRule>
    <cfRule type="expression" dxfId="1637" priority="26">
      <formula>H27&lt;0</formula>
    </cfRule>
  </conditionalFormatting>
  <conditionalFormatting sqref="M46">
    <cfRule type="expression" dxfId="1636" priority="23">
      <formula>M46&gt;0</formula>
    </cfRule>
    <cfRule type="expression" dxfId="1635" priority="24">
      <formula>M46&lt;0</formula>
    </cfRule>
  </conditionalFormatting>
  <conditionalFormatting sqref="F79:F87 H79:H87">
    <cfRule type="expression" dxfId="1634" priority="21">
      <formula>F79&gt;0</formula>
    </cfRule>
    <cfRule type="expression" dxfId="1633" priority="22">
      <formula>F79&lt;0</formula>
    </cfRule>
  </conditionalFormatting>
  <conditionalFormatting sqref="F73 F77:F78">
    <cfRule type="expression" dxfId="1632" priority="19">
      <formula>F73&gt;0</formula>
    </cfRule>
    <cfRule type="expression" dxfId="1631" priority="20">
      <formula>F73&lt;0</formula>
    </cfRule>
  </conditionalFormatting>
  <conditionalFormatting sqref="H73 H77:H78">
    <cfRule type="expression" dxfId="1630" priority="17">
      <formula>H73&gt;0</formula>
    </cfRule>
    <cfRule type="expression" dxfId="1629" priority="18">
      <formula>H73&lt;0</formula>
    </cfRule>
  </conditionalFormatting>
  <conditionalFormatting sqref="F70:F72">
    <cfRule type="expression" dxfId="1628" priority="15">
      <formula>F70&gt;0</formula>
    </cfRule>
    <cfRule type="expression" dxfId="1627" priority="16">
      <formula>F70&lt;0</formula>
    </cfRule>
  </conditionalFormatting>
  <conditionalFormatting sqref="H70:H72">
    <cfRule type="expression" dxfId="1626" priority="13">
      <formula>H70&gt;0</formula>
    </cfRule>
    <cfRule type="expression" dxfId="1625" priority="14">
      <formula>H70&lt;0</formula>
    </cfRule>
  </conditionalFormatting>
  <conditionalFormatting sqref="F25:F26">
    <cfRule type="expression" dxfId="1624" priority="11">
      <formula>F25&gt;0</formula>
    </cfRule>
    <cfRule type="expression" dxfId="1623" priority="12">
      <formula>F25&lt;0</formula>
    </cfRule>
  </conditionalFormatting>
  <conditionalFormatting sqref="H25:H26">
    <cfRule type="expression" dxfId="1622" priority="9">
      <formula>H25&gt;0</formula>
    </cfRule>
    <cfRule type="expression" dxfId="1621" priority="10">
      <formula>H25&lt;0</formula>
    </cfRule>
  </conditionalFormatting>
  <conditionalFormatting sqref="F76">
    <cfRule type="expression" dxfId="1620" priority="7">
      <formula>F76&gt;0</formula>
    </cfRule>
    <cfRule type="expression" dxfId="1619" priority="8">
      <formula>F76&lt;0</formula>
    </cfRule>
  </conditionalFormatting>
  <conditionalFormatting sqref="H76">
    <cfRule type="expression" dxfId="1618" priority="5">
      <formula>H76&gt;0</formula>
    </cfRule>
    <cfRule type="expression" dxfId="1617" priority="6">
      <formula>H76&lt;0</formula>
    </cfRule>
  </conditionalFormatting>
  <conditionalFormatting sqref="F74:F75">
    <cfRule type="expression" dxfId="1616" priority="3">
      <formula>F74&gt;0</formula>
    </cfRule>
    <cfRule type="expression" dxfId="1615" priority="4">
      <formula>F74&lt;0</formula>
    </cfRule>
  </conditionalFormatting>
  <conditionalFormatting sqref="H74:H75">
    <cfRule type="expression" dxfId="1614" priority="1">
      <formula>H74&gt;0</formula>
    </cfRule>
    <cfRule type="expression" dxfId="161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12" priority="59">
      <formula>F49&gt;0</formula>
    </cfRule>
    <cfRule type="expression" dxfId="1611" priority="60">
      <formula>F49&lt;0</formula>
    </cfRule>
  </conditionalFormatting>
  <conditionalFormatting sqref="Q7">
    <cfRule type="expression" dxfId="1610" priority="57">
      <formula>Q7&gt;0</formula>
    </cfRule>
    <cfRule type="expression" dxfId="1609" priority="58">
      <formula>Q7&lt;0</formula>
    </cfRule>
  </conditionalFormatting>
  <conditionalFormatting sqref="Q8">
    <cfRule type="expression" dxfId="1608" priority="55">
      <formula>Q8&gt;0</formula>
    </cfRule>
    <cfRule type="expression" dxfId="1607" priority="56">
      <formula>Q8&lt;0</formula>
    </cfRule>
  </conditionalFormatting>
  <conditionalFormatting sqref="F34:F46">
    <cfRule type="expression" dxfId="1606" priority="53">
      <formula>F34&gt;0</formula>
    </cfRule>
    <cfRule type="expression" dxfId="1605" priority="54">
      <formula>F34&lt;0</formula>
    </cfRule>
  </conditionalFormatting>
  <conditionalFormatting sqref="H34:H46">
    <cfRule type="expression" dxfId="1604" priority="51">
      <formula>H34&gt;0</formula>
    </cfRule>
    <cfRule type="expression" dxfId="1603" priority="52">
      <formula>H34&lt;0</formula>
    </cfRule>
  </conditionalFormatting>
  <conditionalFormatting sqref="Q10">
    <cfRule type="expression" dxfId="1602" priority="49">
      <formula>Q10&gt;0</formula>
    </cfRule>
    <cfRule type="expression" dxfId="1601" priority="50">
      <formula>Q10&lt;0</formula>
    </cfRule>
  </conditionalFormatting>
  <conditionalFormatting sqref="J28:J41">
    <cfRule type="expression" dxfId="1600" priority="47">
      <formula>J28&gt;0</formula>
    </cfRule>
    <cfRule type="expression" dxfId="1599" priority="48">
      <formula>J28&lt;0</formula>
    </cfRule>
  </conditionalFormatting>
  <conditionalFormatting sqref="K28:K41">
    <cfRule type="expression" dxfId="1598" priority="45">
      <formula>K28&gt;0</formula>
    </cfRule>
    <cfRule type="expression" dxfId="1597" priority="46">
      <formula>K28&lt;0</formula>
    </cfRule>
  </conditionalFormatting>
  <conditionalFormatting sqref="L28:L41">
    <cfRule type="expression" dxfId="1596" priority="43">
      <formula>L28&gt;0</formula>
    </cfRule>
    <cfRule type="expression" dxfId="1595" priority="44">
      <formula>L28&lt;0</formula>
    </cfRule>
  </conditionalFormatting>
  <conditionalFormatting sqref="F94:F115">
    <cfRule type="expression" dxfId="1594" priority="41">
      <formula>F94&gt;0</formula>
    </cfRule>
    <cfRule type="expression" dxfId="1593" priority="42">
      <formula>F94&lt;0</formula>
    </cfRule>
  </conditionalFormatting>
  <conditionalFormatting sqref="H94:H115">
    <cfRule type="expression" dxfId="1592" priority="39">
      <formula>H94&gt;0</formula>
    </cfRule>
    <cfRule type="expression" dxfId="1591" priority="40">
      <formula>H94&lt;0</formula>
    </cfRule>
  </conditionalFormatting>
  <conditionalFormatting sqref="J94:J107">
    <cfRule type="expression" dxfId="1590" priority="37">
      <formula>J94&gt;0</formula>
    </cfRule>
    <cfRule type="expression" dxfId="1589" priority="38">
      <formula>J94&lt;0</formula>
    </cfRule>
  </conditionalFormatting>
  <conditionalFormatting sqref="K94:K107">
    <cfRule type="expression" dxfId="1588" priority="35">
      <formula>K94&gt;0</formula>
    </cfRule>
    <cfRule type="expression" dxfId="1587" priority="36">
      <formula>K94&lt;0</formula>
    </cfRule>
  </conditionalFormatting>
  <conditionalFormatting sqref="L94:L107">
    <cfRule type="expression" dxfId="1586" priority="33">
      <formula>L94&gt;0</formula>
    </cfRule>
    <cfRule type="expression" dxfId="1585" priority="34">
      <formula>L94&lt;0</formula>
    </cfRule>
  </conditionalFormatting>
  <conditionalFormatting sqref="F28:F31">
    <cfRule type="expression" dxfId="1584" priority="31">
      <formula>F28&gt;0</formula>
    </cfRule>
    <cfRule type="expression" dxfId="1583" priority="32">
      <formula>F28&lt;0</formula>
    </cfRule>
  </conditionalFormatting>
  <conditionalFormatting sqref="H28:H31">
    <cfRule type="expression" dxfId="1582" priority="29">
      <formula>H28&gt;0</formula>
    </cfRule>
    <cfRule type="expression" dxfId="1581" priority="30">
      <formula>H28&lt;0</formula>
    </cfRule>
  </conditionalFormatting>
  <conditionalFormatting sqref="F32:F33">
    <cfRule type="expression" dxfId="1580" priority="25">
      <formula>F32&gt;0</formula>
    </cfRule>
    <cfRule type="expression" dxfId="1579" priority="26">
      <formula>F32&lt;0</formula>
    </cfRule>
  </conditionalFormatting>
  <conditionalFormatting sqref="H32:H33">
    <cfRule type="expression" dxfId="1578" priority="23">
      <formula>H32&gt;0</formula>
    </cfRule>
    <cfRule type="expression" dxfId="1577" priority="24">
      <formula>H32&lt;0</formula>
    </cfRule>
  </conditionalFormatting>
  <conditionalFormatting sqref="J48">
    <cfRule type="expression" dxfId="1576" priority="21">
      <formula>J48&gt;0</formula>
    </cfRule>
    <cfRule type="expression" dxfId="1575" priority="22">
      <formula>J48&lt;0</formula>
    </cfRule>
  </conditionalFormatting>
  <conditionalFormatting sqref="F47:F48">
    <cfRule type="expression" dxfId="1574" priority="19">
      <formula>F47&gt;0</formula>
    </cfRule>
    <cfRule type="expression" dxfId="1573" priority="20">
      <formula>F47&lt;0</formula>
    </cfRule>
  </conditionalFormatting>
  <conditionalFormatting sqref="H47:H48">
    <cfRule type="expression" dxfId="1572" priority="17">
      <formula>H47&gt;0</formula>
    </cfRule>
    <cfRule type="expression" dxfId="1571" priority="18">
      <formula>H47&lt;0</formula>
    </cfRule>
  </conditionalFormatting>
  <conditionalFormatting sqref="J49:J53">
    <cfRule type="expression" dxfId="1570" priority="15">
      <formula>J49&gt;0</formula>
    </cfRule>
    <cfRule type="expression" dxfId="1569" priority="16">
      <formula>J49&lt;0</formula>
    </cfRule>
  </conditionalFormatting>
  <conditionalFormatting sqref="J54:J62">
    <cfRule type="expression" dxfId="1568" priority="13">
      <formula>J54&gt;0</formula>
    </cfRule>
    <cfRule type="expression" dxfId="1567" priority="14">
      <formula>J54&lt;0</formula>
    </cfRule>
  </conditionalFormatting>
  <conditionalFormatting sqref="J63">
    <cfRule type="expression" dxfId="1566" priority="5">
      <formula>J63&gt;0</formula>
    </cfRule>
    <cfRule type="expression" dxfId="1565" priority="6">
      <formula>J63&lt;0</formula>
    </cfRule>
  </conditionalFormatting>
  <conditionalFormatting sqref="H64:H65 F64:F65">
    <cfRule type="expression" dxfId="1564" priority="3">
      <formula>F64&gt;0</formula>
    </cfRule>
    <cfRule type="expression" dxfId="1563" priority="4">
      <formula>F64&lt;0</formula>
    </cfRule>
  </conditionalFormatting>
  <conditionalFormatting sqref="J64">
    <cfRule type="expression" dxfId="1562" priority="1">
      <formula>J64&gt;0</formula>
    </cfRule>
    <cfRule type="expression" dxfId="1561"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60" priority="33">
      <formula>F7&gt;0</formula>
    </cfRule>
    <cfRule type="expression" dxfId="1559" priority="34">
      <formula>F7&lt;0</formula>
    </cfRule>
  </conditionalFormatting>
  <conditionalFormatting sqref="Q8">
    <cfRule type="expression" dxfId="1558" priority="31">
      <formula>Q8&gt;0</formula>
    </cfRule>
    <cfRule type="expression" dxfId="1557" priority="32">
      <formula>Q8&lt;0</formula>
    </cfRule>
  </conditionalFormatting>
  <conditionalFormatting sqref="F114:F135">
    <cfRule type="expression" dxfId="1556" priority="25">
      <formula>F114&gt;0</formula>
    </cfRule>
    <cfRule type="expression" dxfId="1555" priority="26">
      <formula>F114&lt;0</formula>
    </cfRule>
  </conditionalFormatting>
  <conditionalFormatting sqref="H114:H135">
    <cfRule type="expression" dxfId="1554" priority="23">
      <formula>H114&gt;0</formula>
    </cfRule>
    <cfRule type="expression" dxfId="1553" priority="24">
      <formula>H114&lt;0</formula>
    </cfRule>
  </conditionalFormatting>
  <conditionalFormatting sqref="Q10">
    <cfRule type="expression" dxfId="1552" priority="21">
      <formula>Q10&gt;0</formula>
    </cfRule>
    <cfRule type="expression" dxfId="1551" priority="22">
      <formula>Q10&lt;0</formula>
    </cfRule>
  </conditionalFormatting>
  <conditionalFormatting sqref="J31:J44">
    <cfRule type="expression" dxfId="1550" priority="19">
      <formula>J31&gt;0</formula>
    </cfRule>
    <cfRule type="expression" dxfId="1549" priority="20">
      <formula>J31&lt;0</formula>
    </cfRule>
  </conditionalFormatting>
  <conditionalFormatting sqref="K31:K44">
    <cfRule type="expression" dxfId="1548" priority="17">
      <formula>K31&gt;0</formula>
    </cfRule>
    <cfRule type="expression" dxfId="1547" priority="18">
      <formula>K31&lt;0</formula>
    </cfRule>
  </conditionalFormatting>
  <conditionalFormatting sqref="L31:L35 L37:L44">
    <cfRule type="expression" dxfId="1546" priority="15">
      <formula>L31&gt;0</formula>
    </cfRule>
    <cfRule type="expression" dxfId="1545" priority="16">
      <formula>L31&lt;0</formula>
    </cfRule>
  </conditionalFormatting>
  <conditionalFormatting sqref="M31:M44">
    <cfRule type="expression" dxfId="1544" priority="13">
      <formula>M31&gt;0</formula>
    </cfRule>
    <cfRule type="expression" dxfId="1543" priority="14">
      <formula>M31&lt;0</formula>
    </cfRule>
  </conditionalFormatting>
  <conditionalFormatting sqref="F82 H82">
    <cfRule type="expression" dxfId="1542" priority="9">
      <formula>F82&gt;0</formula>
    </cfRule>
    <cfRule type="expression" dxfId="1541" priority="10">
      <formula>F82&lt;0</formula>
    </cfRule>
  </conditionalFormatting>
  <conditionalFormatting sqref="F75:F81 H75:H81">
    <cfRule type="expression" dxfId="1540" priority="7">
      <formula>F75&gt;0</formula>
    </cfRule>
    <cfRule type="expression" dxfId="1539" priority="8">
      <formula>F75&lt;0</formula>
    </cfRule>
  </conditionalFormatting>
  <conditionalFormatting sqref="F71:F74 H71:H74">
    <cfRule type="expression" dxfId="1538" priority="5">
      <formula>F71&gt;0</formula>
    </cfRule>
    <cfRule type="expression" dxfId="1537" priority="6">
      <formula>F71&lt;0</formula>
    </cfRule>
  </conditionalFormatting>
  <conditionalFormatting sqref="F86 H84:H86">
    <cfRule type="expression" dxfId="1536" priority="3">
      <formula>F84&gt;0</formula>
    </cfRule>
    <cfRule type="expression" dxfId="1535" priority="4">
      <formula>F84&lt;0</formula>
    </cfRule>
  </conditionalFormatting>
  <conditionalFormatting sqref="J86">
    <cfRule type="expression" dxfId="1534" priority="1">
      <formula>J86&gt;0</formula>
    </cfRule>
    <cfRule type="expression" dxfId="1533"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32" priority="21">
      <formula>F47&gt;0</formula>
    </cfRule>
    <cfRule type="expression" dxfId="1531" priority="22">
      <formula>F47&lt;0</formula>
    </cfRule>
  </conditionalFormatting>
  <conditionalFormatting sqref="Q7">
    <cfRule type="expression" dxfId="1530" priority="19">
      <formula>Q7&gt;0</formula>
    </cfRule>
    <cfRule type="expression" dxfId="1529" priority="20">
      <formula>Q7&lt;0</formula>
    </cfRule>
  </conditionalFormatting>
  <conditionalFormatting sqref="Q8">
    <cfRule type="expression" dxfId="1528" priority="17">
      <formula>Q8&gt;0</formula>
    </cfRule>
    <cfRule type="expression" dxfId="1527" priority="18">
      <formula>Q8&lt;0</formula>
    </cfRule>
  </conditionalFormatting>
  <conditionalFormatting sqref="F25:F46">
    <cfRule type="expression" dxfId="1526" priority="15">
      <formula>F25&gt;0</formula>
    </cfRule>
    <cfRule type="expression" dxfId="1525" priority="16">
      <formula>F25&lt;0</formula>
    </cfRule>
  </conditionalFormatting>
  <conditionalFormatting sqref="H25:H46">
    <cfRule type="expression" dxfId="1524" priority="13">
      <formula>H25&gt;0</formula>
    </cfRule>
    <cfRule type="expression" dxfId="1523" priority="14">
      <formula>H25&lt;0</formula>
    </cfRule>
  </conditionalFormatting>
  <conditionalFormatting sqref="F89:F110">
    <cfRule type="expression" dxfId="1522" priority="11">
      <formula>F89&gt;0</formula>
    </cfRule>
    <cfRule type="expression" dxfId="1521" priority="12">
      <formula>F89&lt;0</formula>
    </cfRule>
  </conditionalFormatting>
  <conditionalFormatting sqref="H89:H110">
    <cfRule type="expression" dxfId="1520" priority="9">
      <formula>H89&gt;0</formula>
    </cfRule>
    <cfRule type="expression" dxfId="1519" priority="10">
      <formula>H89&lt;0</formula>
    </cfRule>
  </conditionalFormatting>
  <conditionalFormatting sqref="Q10">
    <cfRule type="expression" dxfId="1518" priority="7">
      <formula>Q10&gt;0</formula>
    </cfRule>
    <cfRule type="expression" dxfId="1517" priority="8">
      <formula>Q10&lt;0</formula>
    </cfRule>
  </conditionalFormatting>
  <conditionalFormatting sqref="J25:J38">
    <cfRule type="expression" dxfId="1516" priority="5">
      <formula>J25&gt;0</formula>
    </cfRule>
    <cfRule type="expression" dxfId="1515" priority="6">
      <formula>J25&lt;0</formula>
    </cfRule>
  </conditionalFormatting>
  <conditionalFormatting sqref="K25:K38">
    <cfRule type="expression" dxfId="1514" priority="3">
      <formula>K25&gt;0</formula>
    </cfRule>
    <cfRule type="expression" dxfId="1513" priority="4">
      <formula>K25&lt;0</formula>
    </cfRule>
  </conditionalFormatting>
  <conditionalFormatting sqref="L25:L38">
    <cfRule type="expression" dxfId="1512" priority="1">
      <formula>L25&gt;0</formula>
    </cfRule>
    <cfRule type="expression" dxfId="151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1239</v>
      </c>
    </row>
    <row r="12" spans="1:21" x14ac:dyDescent="0.25">
      <c r="H12" s="70"/>
      <c r="O12" s="11" t="s">
        <v>921</v>
      </c>
      <c r="Q12" s="1" t="s">
        <v>1251</v>
      </c>
    </row>
    <row r="13" spans="1:21" x14ac:dyDescent="0.25">
      <c r="H13" s="70"/>
      <c r="O13" s="11" t="s">
        <v>947</v>
      </c>
      <c r="Q13" s="2">
        <f>Q4/4.4</f>
        <v>12.881818181818181</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10" priority="43">
      <formula>F54&gt;0</formula>
    </cfRule>
    <cfRule type="expression" dxfId="1509" priority="44">
      <formula>F54&lt;0</formula>
    </cfRule>
  </conditionalFormatting>
  <conditionalFormatting sqref="Q7">
    <cfRule type="expression" dxfId="1508" priority="41">
      <formula>Q7&gt;0</formula>
    </cfRule>
    <cfRule type="expression" dxfId="1507" priority="42">
      <formula>Q7&lt;0</formula>
    </cfRule>
  </conditionalFormatting>
  <conditionalFormatting sqref="Q8">
    <cfRule type="expression" dxfId="1506" priority="39">
      <formula>Q8&gt;0</formula>
    </cfRule>
    <cfRule type="expression" dxfId="1505" priority="40">
      <formula>Q8&lt;0</formula>
    </cfRule>
  </conditionalFormatting>
  <conditionalFormatting sqref="F33:F36 F38:F53">
    <cfRule type="expression" dxfId="1504" priority="37">
      <formula>F33&gt;0</formula>
    </cfRule>
    <cfRule type="expression" dxfId="1503" priority="38">
      <formula>F33&lt;0</formula>
    </cfRule>
  </conditionalFormatting>
  <conditionalFormatting sqref="H33:H36 H38:H53">
    <cfRule type="expression" dxfId="1502" priority="35">
      <formula>H33&gt;0</formula>
    </cfRule>
    <cfRule type="expression" dxfId="1501" priority="36">
      <formula>H33&lt;0</formula>
    </cfRule>
  </conditionalFormatting>
  <conditionalFormatting sqref="Q10">
    <cfRule type="expression" dxfId="1500" priority="33">
      <formula>Q10&gt;0</formula>
    </cfRule>
    <cfRule type="expression" dxfId="1499" priority="34">
      <formula>Q10&lt;0</formula>
    </cfRule>
  </conditionalFormatting>
  <conditionalFormatting sqref="J25:J37">
    <cfRule type="expression" dxfId="1498" priority="31">
      <formula>J25&gt;0</formula>
    </cfRule>
    <cfRule type="expression" dxfId="1497" priority="32">
      <formula>J25&lt;0</formula>
    </cfRule>
  </conditionalFormatting>
  <conditionalFormatting sqref="K25:K38">
    <cfRule type="expression" dxfId="1496" priority="29">
      <formula>K25&gt;0</formula>
    </cfRule>
    <cfRule type="expression" dxfId="1495" priority="30">
      <formula>K25&lt;0</formula>
    </cfRule>
  </conditionalFormatting>
  <conditionalFormatting sqref="L25">
    <cfRule type="expression" dxfId="1494" priority="27">
      <formula>L25&gt;0</formula>
    </cfRule>
    <cfRule type="expression" dxfId="1493" priority="28">
      <formula>L25&lt;0</formula>
    </cfRule>
  </conditionalFormatting>
  <conditionalFormatting sqref="F89:F110">
    <cfRule type="expression" dxfId="1492" priority="25">
      <formula>F89&gt;0</formula>
    </cfRule>
    <cfRule type="expression" dxfId="1491" priority="26">
      <formula>F89&lt;0</formula>
    </cfRule>
  </conditionalFormatting>
  <conditionalFormatting sqref="H89:H110">
    <cfRule type="expression" dxfId="1490" priority="23">
      <formula>H89&gt;0</formula>
    </cfRule>
    <cfRule type="expression" dxfId="1489" priority="24">
      <formula>H89&lt;0</formula>
    </cfRule>
  </conditionalFormatting>
  <conditionalFormatting sqref="J89:J102">
    <cfRule type="expression" dxfId="1488" priority="21">
      <formula>J89&gt;0</formula>
    </cfRule>
    <cfRule type="expression" dxfId="1487" priority="22">
      <formula>J89&lt;0</formula>
    </cfRule>
  </conditionalFormatting>
  <conditionalFormatting sqref="K89:K102">
    <cfRule type="expression" dxfId="1486" priority="19">
      <formula>K89&gt;0</formula>
    </cfRule>
    <cfRule type="expression" dxfId="1485" priority="20">
      <formula>K89&lt;0</formula>
    </cfRule>
  </conditionalFormatting>
  <conditionalFormatting sqref="L89:L102">
    <cfRule type="expression" dxfId="1484" priority="17">
      <formula>L89&gt;0</formula>
    </cfRule>
    <cfRule type="expression" dxfId="1483" priority="18">
      <formula>L89&lt;0</formula>
    </cfRule>
  </conditionalFormatting>
  <conditionalFormatting sqref="F29:F32">
    <cfRule type="expression" dxfId="1482" priority="15">
      <formula>F29&gt;0</formula>
    </cfRule>
    <cfRule type="expression" dxfId="1481" priority="16">
      <formula>F29&lt;0</formula>
    </cfRule>
  </conditionalFormatting>
  <conditionalFormatting sqref="H29:H32">
    <cfRule type="expression" dxfId="1480" priority="13">
      <formula>H29&gt;0</formula>
    </cfRule>
    <cfRule type="expression" dxfId="1479" priority="14">
      <formula>H29&lt;0</formula>
    </cfRule>
  </conditionalFormatting>
  <conditionalFormatting sqref="F25:F28">
    <cfRule type="expression" dxfId="1478" priority="11">
      <formula>F25&gt;0</formula>
    </cfRule>
    <cfRule type="expression" dxfId="1477" priority="12">
      <formula>F25&lt;0</formula>
    </cfRule>
  </conditionalFormatting>
  <conditionalFormatting sqref="H25:H28">
    <cfRule type="expression" dxfId="1476" priority="9">
      <formula>H25&gt;0</formula>
    </cfRule>
    <cfRule type="expression" dxfId="1475" priority="10">
      <formula>H25&lt;0</formula>
    </cfRule>
  </conditionalFormatting>
  <conditionalFormatting sqref="F37">
    <cfRule type="expression" dxfId="1474" priority="7">
      <formula>F37&gt;0</formula>
    </cfRule>
    <cfRule type="expression" dxfId="1473" priority="8">
      <formula>F37&lt;0</formula>
    </cfRule>
  </conditionalFormatting>
  <conditionalFormatting sqref="H37">
    <cfRule type="expression" dxfId="1472" priority="5">
      <formula>H37&gt;0</formula>
    </cfRule>
    <cfRule type="expression" dxfId="1471" priority="6">
      <formula>H37&lt;0</formula>
    </cfRule>
  </conditionalFormatting>
  <conditionalFormatting sqref="J49">
    <cfRule type="expression" dxfId="1470" priority="3">
      <formula>J49&gt;0</formula>
    </cfRule>
    <cfRule type="expression" dxfId="1469" priority="4">
      <formula>J49&lt;0</formula>
    </cfRule>
  </conditionalFormatting>
  <conditionalFormatting sqref="J38:J48">
    <cfRule type="expression" dxfId="1468" priority="1">
      <formula>J38&gt;0</formula>
    </cfRule>
    <cfRule type="expression" dxfId="1467"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1370</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66" priority="49">
      <formula>F52&gt;0</formula>
    </cfRule>
    <cfRule type="expression" dxfId="1465" priority="50">
      <formula>F52&lt;0</formula>
    </cfRule>
  </conditionalFormatting>
  <conditionalFormatting sqref="Q7">
    <cfRule type="expression" dxfId="1464" priority="47">
      <formula>Q7&gt;0</formula>
    </cfRule>
    <cfRule type="expression" dxfId="1463" priority="48">
      <formula>Q7&lt;0</formula>
    </cfRule>
  </conditionalFormatting>
  <conditionalFormatting sqref="Q8">
    <cfRule type="expression" dxfId="1462" priority="45">
      <formula>Q8&gt;0</formula>
    </cfRule>
    <cfRule type="expression" dxfId="1461" priority="46">
      <formula>Q8&lt;0</formula>
    </cfRule>
  </conditionalFormatting>
  <conditionalFormatting sqref="F34:F41 F43:F51">
    <cfRule type="expression" dxfId="1460" priority="43">
      <formula>F34&gt;0</formula>
    </cfRule>
    <cfRule type="expression" dxfId="1459" priority="44">
      <formula>F34&lt;0</formula>
    </cfRule>
  </conditionalFormatting>
  <conditionalFormatting sqref="H34:H51">
    <cfRule type="expression" dxfId="1458" priority="41">
      <formula>H34&gt;0</formula>
    </cfRule>
    <cfRule type="expression" dxfId="1457" priority="42">
      <formula>H34&lt;0</formula>
    </cfRule>
  </conditionalFormatting>
  <conditionalFormatting sqref="Q10">
    <cfRule type="expression" dxfId="1456" priority="39">
      <formula>Q10&gt;0</formula>
    </cfRule>
    <cfRule type="expression" dxfId="1455" priority="40">
      <formula>Q10&lt;0</formula>
    </cfRule>
  </conditionalFormatting>
  <conditionalFormatting sqref="J25">
    <cfRule type="expression" dxfId="1454" priority="37">
      <formula>J25&gt;0</formula>
    </cfRule>
    <cfRule type="expression" dxfId="1453" priority="38">
      <formula>J25&lt;0</formula>
    </cfRule>
  </conditionalFormatting>
  <conditionalFormatting sqref="K25:K29 K31:K38">
    <cfRule type="expression" dxfId="1452" priority="35">
      <formula>K25&gt;0</formula>
    </cfRule>
    <cfRule type="expression" dxfId="1451" priority="36">
      <formula>K25&lt;0</formula>
    </cfRule>
  </conditionalFormatting>
  <conditionalFormatting sqref="L25:L38">
    <cfRule type="expression" dxfId="1450" priority="33">
      <formula>L25&gt;0</formula>
    </cfRule>
    <cfRule type="expression" dxfId="1449" priority="34">
      <formula>L25&lt;0</formula>
    </cfRule>
  </conditionalFormatting>
  <conditionalFormatting sqref="F89:F110">
    <cfRule type="expression" dxfId="1448" priority="31">
      <formula>F89&gt;0</formula>
    </cfRule>
    <cfRule type="expression" dxfId="1447" priority="32">
      <formula>F89&lt;0</formula>
    </cfRule>
  </conditionalFormatting>
  <conditionalFormatting sqref="H89:H110">
    <cfRule type="expression" dxfId="1446" priority="29">
      <formula>H89&gt;0</formula>
    </cfRule>
    <cfRule type="expression" dxfId="1445" priority="30">
      <formula>H89&lt;0</formula>
    </cfRule>
  </conditionalFormatting>
  <conditionalFormatting sqref="J89:J102">
    <cfRule type="expression" dxfId="1444" priority="27">
      <formula>J89&gt;0</formula>
    </cfRule>
    <cfRule type="expression" dxfId="1443" priority="28">
      <formula>J89&lt;0</formula>
    </cfRule>
  </conditionalFormatting>
  <conditionalFormatting sqref="K89:K102">
    <cfRule type="expression" dxfId="1442" priority="25">
      <formula>K89&gt;0</formula>
    </cfRule>
    <cfRule type="expression" dxfId="1441" priority="26">
      <formula>K89&lt;0</formula>
    </cfRule>
  </conditionalFormatting>
  <conditionalFormatting sqref="L89:L102">
    <cfRule type="expression" dxfId="1440" priority="23">
      <formula>L89&gt;0</formula>
    </cfRule>
    <cfRule type="expression" dxfId="1439" priority="24">
      <formula>L89&lt;0</formula>
    </cfRule>
  </conditionalFormatting>
  <conditionalFormatting sqref="F25:F27">
    <cfRule type="expression" dxfId="1438" priority="21">
      <formula>F25&gt;0</formula>
    </cfRule>
    <cfRule type="expression" dxfId="1437" priority="22">
      <formula>F25&lt;0</formula>
    </cfRule>
  </conditionalFormatting>
  <conditionalFormatting sqref="H25:H27">
    <cfRule type="expression" dxfId="1436" priority="19">
      <formula>H25&gt;0</formula>
    </cfRule>
    <cfRule type="expression" dxfId="1435" priority="20">
      <formula>H25&lt;0</formula>
    </cfRule>
  </conditionalFormatting>
  <conditionalFormatting sqref="F28:F33">
    <cfRule type="expression" dxfId="1434" priority="17">
      <formula>F28&gt;0</formula>
    </cfRule>
    <cfRule type="expression" dxfId="1433" priority="18">
      <formula>F28&lt;0</formula>
    </cfRule>
  </conditionalFormatting>
  <conditionalFormatting sqref="H28:H33">
    <cfRule type="expression" dxfId="1432" priority="15">
      <formula>H28&gt;0</formula>
    </cfRule>
    <cfRule type="expression" dxfId="1431" priority="16">
      <formula>H28&lt;0</formula>
    </cfRule>
  </conditionalFormatting>
  <conditionalFormatting sqref="F42">
    <cfRule type="expression" dxfId="1430" priority="13">
      <formula>F42&gt;0</formula>
    </cfRule>
    <cfRule type="expression" dxfId="1429" priority="14">
      <formula>F42&lt;0</formula>
    </cfRule>
  </conditionalFormatting>
  <conditionalFormatting sqref="J48">
    <cfRule type="expression" dxfId="1428" priority="11">
      <formula>J48&gt;0</formula>
    </cfRule>
    <cfRule type="expression" dxfId="1427" priority="12">
      <formula>J48&lt;0</formula>
    </cfRule>
  </conditionalFormatting>
  <conditionalFormatting sqref="J34:J41 J43:J47">
    <cfRule type="expression" dxfId="1426" priority="9">
      <formula>J34&gt;0</formula>
    </cfRule>
    <cfRule type="expression" dxfId="1425" priority="10">
      <formula>J34&lt;0</formula>
    </cfRule>
  </conditionalFormatting>
  <conditionalFormatting sqref="J26:J27">
    <cfRule type="expression" dxfId="1424" priority="7">
      <formula>J26&gt;0</formula>
    </cfRule>
    <cfRule type="expression" dxfId="1423" priority="8">
      <formula>J26&lt;0</formula>
    </cfRule>
  </conditionalFormatting>
  <conditionalFormatting sqref="J28:J33">
    <cfRule type="expression" dxfId="1422" priority="5">
      <formula>J28&gt;0</formula>
    </cfRule>
    <cfRule type="expression" dxfId="1421" priority="6">
      <formula>J28&lt;0</formula>
    </cfRule>
  </conditionalFormatting>
  <conditionalFormatting sqref="J42">
    <cfRule type="expression" dxfId="1420" priority="3">
      <formula>J42&gt;0</formula>
    </cfRule>
    <cfRule type="expression" dxfId="1419" priority="4">
      <formula>J42&lt;0</formula>
    </cfRule>
  </conditionalFormatting>
  <conditionalFormatting sqref="J49">
    <cfRule type="expression" dxfId="1418" priority="1">
      <formula>J49&gt;0</formula>
    </cfRule>
    <cfRule type="expression" dxfId="1417"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32.58</v>
      </c>
      <c r="R4" s="425">
        <v>-8.2000000000000007E-3</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22806</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-12623.410000000003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-12623.410000000003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-0.35629749408753919</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7.6734192756292202E-2</v>
      </c>
      <c r="R11">
        <f>0.625</f>
        <v>0.625</v>
      </c>
    </row>
    <row r="12" spans="1:21" x14ac:dyDescent="0.25">
      <c r="H12" s="70"/>
      <c r="O12" s="11" t="s">
        <v>984</v>
      </c>
      <c r="Q12" s="19" t="s">
        <v>1383</v>
      </c>
      <c r="T12" s="693">
        <v>43315</v>
      </c>
      <c r="U12" t="s">
        <v>1199</v>
      </c>
    </row>
    <row r="13" spans="1:21" x14ac:dyDescent="0.25">
      <c r="H13" s="70"/>
      <c r="O13" s="11" t="s">
        <v>947</v>
      </c>
      <c r="Q13" s="2">
        <f>Q4/2.81</f>
        <v>11.594306049822062</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35.838000000000001</v>
      </c>
    </row>
    <row r="23" spans="1:16" x14ac:dyDescent="0.25">
      <c r="O23" s="81">
        <v>1.0900000000000001</v>
      </c>
      <c r="P23" s="81">
        <f t="shared" ref="P23:P42" si="1">O23*$Q$4</f>
        <v>35.5122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35.186399999999999</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34.860599999999998</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34.534799999999997</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34.209000000000003</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33.883200000000002</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33.557400000000001</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33.2316</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32.905799999999999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32.58</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32.254199999999997</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31.928399999999996</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31.602599999999999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31.276799999999998</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30.950999999999997</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30.625199999999996</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30.299399999999999</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29.973600000000001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29.6478</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29.321999999999999</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16" priority="43">
      <formula>F25&gt;0</formula>
    </cfRule>
    <cfRule type="expression" dxfId="1415" priority="44">
      <formula>F25&lt;0</formula>
    </cfRule>
  </conditionalFormatting>
  <conditionalFormatting sqref="Q7">
    <cfRule type="expression" dxfId="1414" priority="41">
      <formula>Q7&gt;0</formula>
    </cfRule>
    <cfRule type="expression" dxfId="1413" priority="42">
      <formula>Q7&lt;0</formula>
    </cfRule>
  </conditionalFormatting>
  <conditionalFormatting sqref="Q8">
    <cfRule type="expression" dxfId="1412" priority="39">
      <formula>Q8&gt;0</formula>
    </cfRule>
    <cfRule type="expression" dxfId="1411" priority="40">
      <formula>Q8&lt;0</formula>
    </cfRule>
  </conditionalFormatting>
  <conditionalFormatting sqref="Q10">
    <cfRule type="expression" dxfId="1410" priority="33">
      <formula>Q10&gt;0</formula>
    </cfRule>
    <cfRule type="expression" dxfId="1409" priority="34">
      <formula>Q10&lt;0</formula>
    </cfRule>
  </conditionalFormatting>
  <conditionalFormatting sqref="L25:L32">
    <cfRule type="expression" dxfId="1408" priority="27">
      <formula>L25&gt;0</formula>
    </cfRule>
    <cfRule type="expression" dxfId="1407" priority="28">
      <formula>L25&lt;0</formula>
    </cfRule>
  </conditionalFormatting>
  <conditionalFormatting sqref="F98:F119">
    <cfRule type="expression" dxfId="1406" priority="25">
      <formula>F98&gt;0</formula>
    </cfRule>
    <cfRule type="expression" dxfId="1405" priority="26">
      <formula>F98&lt;0</formula>
    </cfRule>
  </conditionalFormatting>
  <conditionalFormatting sqref="H98:H119">
    <cfRule type="expression" dxfId="1404" priority="23">
      <formula>H98&gt;0</formula>
    </cfRule>
    <cfRule type="expression" dxfId="1403" priority="24">
      <formula>H98&lt;0</formula>
    </cfRule>
  </conditionalFormatting>
  <conditionalFormatting sqref="J98:J111">
    <cfRule type="expression" dxfId="1402" priority="21">
      <formula>J98&gt;0</formula>
    </cfRule>
    <cfRule type="expression" dxfId="1401" priority="22">
      <formula>J98&lt;0</formula>
    </cfRule>
  </conditionalFormatting>
  <conditionalFormatting sqref="K98:K111">
    <cfRule type="expression" dxfId="1400" priority="19">
      <formula>K98&gt;0</formula>
    </cfRule>
    <cfRule type="expression" dxfId="1399" priority="20">
      <formula>K98&lt;0</formula>
    </cfRule>
  </conditionalFormatting>
  <conditionalFormatting sqref="L98:L111">
    <cfRule type="expression" dxfId="1398" priority="17">
      <formula>L98&gt;0</formula>
    </cfRule>
    <cfRule type="expression" dxfId="1397" priority="18">
      <formula>L98&lt;0</formula>
    </cfRule>
  </conditionalFormatting>
  <conditionalFormatting sqref="F25:F29">
    <cfRule type="expression" dxfId="1396" priority="15">
      <formula>F25&gt;0</formula>
    </cfRule>
    <cfRule type="expression" dxfId="1395" priority="16">
      <formula>F25&lt;0</formula>
    </cfRule>
  </conditionalFormatting>
  <conditionalFormatting sqref="H25:H29">
    <cfRule type="expression" dxfId="1394" priority="13">
      <formula>H25&gt;0</formula>
    </cfRule>
    <cfRule type="expression" dxfId="1393" priority="14">
      <formula>H25&lt;0</formula>
    </cfRule>
  </conditionalFormatting>
  <conditionalFormatting sqref="F35:F38">
    <cfRule type="expression" dxfId="1392" priority="11">
      <formula>F35&gt;0</formula>
    </cfRule>
    <cfRule type="expression" dxfId="1391" priority="12">
      <formula>F35&lt;0</formula>
    </cfRule>
  </conditionalFormatting>
  <conditionalFormatting sqref="H35:H38">
    <cfRule type="expression" dxfId="1390" priority="9">
      <formula>H35&gt;0</formula>
    </cfRule>
    <cfRule type="expression" dxfId="1389" priority="10">
      <formula>H35&lt;0</formula>
    </cfRule>
  </conditionalFormatting>
  <conditionalFormatting sqref="H61:H64 F61:F64">
    <cfRule type="expression" dxfId="1388" priority="7">
      <formula>F61&gt;0</formula>
    </cfRule>
    <cfRule type="expression" dxfId="1387" priority="8">
      <formula>F61&lt;0</formula>
    </cfRule>
  </conditionalFormatting>
  <conditionalFormatting sqref="H70 F70">
    <cfRule type="expression" dxfId="1386" priority="5">
      <formula>F70&gt;0</formula>
    </cfRule>
    <cfRule type="expression" dxfId="1385" priority="6">
      <formula>F70&lt;0</formula>
    </cfRule>
  </conditionalFormatting>
  <conditionalFormatting sqref="H67:H69 F67:F69">
    <cfRule type="expression" dxfId="1384" priority="3">
      <formula>F67&gt;0</formula>
    </cfRule>
    <cfRule type="expression" dxfId="1383" priority="4">
      <formula>F67&lt;0</formula>
    </cfRule>
  </conditionalFormatting>
  <conditionalFormatting sqref="H65:H66 F65:F66">
    <cfRule type="expression" dxfId="1382" priority="1">
      <formula>F65&gt;0</formula>
    </cfRule>
    <cfRule type="expression" dxfId="1381"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80" priority="39">
      <formula>F47&gt;0</formula>
    </cfRule>
    <cfRule type="expression" dxfId="1379" priority="40">
      <formula>F47&lt;0</formula>
    </cfRule>
  </conditionalFormatting>
  <conditionalFormatting sqref="Q7">
    <cfRule type="expression" dxfId="1378" priority="37">
      <formula>Q7&gt;0</formula>
    </cfRule>
    <cfRule type="expression" dxfId="1377" priority="38">
      <formula>Q7&lt;0</formula>
    </cfRule>
  </conditionalFormatting>
  <conditionalFormatting sqref="Q8">
    <cfRule type="expression" dxfId="1376" priority="35">
      <formula>Q8&gt;0</formula>
    </cfRule>
    <cfRule type="expression" dxfId="1375" priority="36">
      <formula>Q8&lt;0</formula>
    </cfRule>
  </conditionalFormatting>
  <conditionalFormatting sqref="F32:F38 F41:F46">
    <cfRule type="expression" dxfId="1374" priority="33">
      <formula>F32&gt;0</formula>
    </cfRule>
    <cfRule type="expression" dxfId="1373" priority="34">
      <formula>F32&lt;0</formula>
    </cfRule>
  </conditionalFormatting>
  <conditionalFormatting sqref="H32:H38 H41:H46">
    <cfRule type="expression" dxfId="1372" priority="31">
      <formula>H32&gt;0</formula>
    </cfRule>
    <cfRule type="expression" dxfId="1371" priority="32">
      <formula>H32&lt;0</formula>
    </cfRule>
  </conditionalFormatting>
  <conditionalFormatting sqref="Q10">
    <cfRule type="expression" dxfId="1370" priority="29">
      <formula>Q10&gt;0</formula>
    </cfRule>
    <cfRule type="expression" dxfId="1369" priority="30">
      <formula>Q10&lt;0</formula>
    </cfRule>
  </conditionalFormatting>
  <conditionalFormatting sqref="J25:J41">
    <cfRule type="expression" dxfId="1368" priority="27">
      <formula>J25&gt;0</formula>
    </cfRule>
    <cfRule type="expression" dxfId="1367" priority="28">
      <formula>J25&lt;0</formula>
    </cfRule>
  </conditionalFormatting>
  <conditionalFormatting sqref="K25:K38">
    <cfRule type="expression" dxfId="1366" priority="25">
      <formula>K25&gt;0</formula>
    </cfRule>
    <cfRule type="expression" dxfId="1365" priority="26">
      <formula>K25&lt;0</formula>
    </cfRule>
  </conditionalFormatting>
  <conditionalFormatting sqref="L25:L38">
    <cfRule type="expression" dxfId="1364" priority="23">
      <formula>L25&gt;0</formula>
    </cfRule>
    <cfRule type="expression" dxfId="1363" priority="24">
      <formula>L25&lt;0</formula>
    </cfRule>
  </conditionalFormatting>
  <conditionalFormatting sqref="F89:F110">
    <cfRule type="expression" dxfId="1362" priority="21">
      <formula>F89&gt;0</formula>
    </cfRule>
    <cfRule type="expression" dxfId="1361" priority="22">
      <formula>F89&lt;0</formula>
    </cfRule>
  </conditionalFormatting>
  <conditionalFormatting sqref="H89:H110">
    <cfRule type="expression" dxfId="1360" priority="19">
      <formula>H89&gt;0</formula>
    </cfRule>
    <cfRule type="expression" dxfId="1359" priority="20">
      <formula>H89&lt;0</formula>
    </cfRule>
  </conditionalFormatting>
  <conditionalFormatting sqref="J89:J102">
    <cfRule type="expression" dxfId="1358" priority="17">
      <formula>J89&gt;0</formula>
    </cfRule>
    <cfRule type="expression" dxfId="1357" priority="18">
      <formula>J89&lt;0</formula>
    </cfRule>
  </conditionalFormatting>
  <conditionalFormatting sqref="K89:K102">
    <cfRule type="expression" dxfId="1356" priority="15">
      <formula>K89&gt;0</formula>
    </cfRule>
    <cfRule type="expression" dxfId="1355" priority="16">
      <formula>K89&lt;0</formula>
    </cfRule>
  </conditionalFormatting>
  <conditionalFormatting sqref="L89:L102">
    <cfRule type="expression" dxfId="1354" priority="13">
      <formula>L89&gt;0</formula>
    </cfRule>
    <cfRule type="expression" dxfId="1353" priority="14">
      <formula>L89&lt;0</formula>
    </cfRule>
  </conditionalFormatting>
  <conditionalFormatting sqref="F25:F28">
    <cfRule type="expression" dxfId="1352" priority="11">
      <formula>F25&gt;0</formula>
    </cfRule>
    <cfRule type="expression" dxfId="1351" priority="12">
      <formula>F25&lt;0</formula>
    </cfRule>
  </conditionalFormatting>
  <conditionalFormatting sqref="H25:H28">
    <cfRule type="expression" dxfId="1350" priority="9">
      <formula>H25&gt;0</formula>
    </cfRule>
    <cfRule type="expression" dxfId="1349" priority="10">
      <formula>H25&lt;0</formula>
    </cfRule>
  </conditionalFormatting>
  <conditionalFormatting sqref="F29:F31">
    <cfRule type="expression" dxfId="1348" priority="7">
      <formula>F29&gt;0</formula>
    </cfRule>
    <cfRule type="expression" dxfId="1347" priority="8">
      <formula>F29&lt;0</formula>
    </cfRule>
  </conditionalFormatting>
  <conditionalFormatting sqref="H29:H31">
    <cfRule type="expression" dxfId="1346" priority="5">
      <formula>H29&gt;0</formula>
    </cfRule>
    <cfRule type="expression" dxfId="1345" priority="6">
      <formula>H29&lt;0</formula>
    </cfRule>
  </conditionalFormatting>
  <conditionalFormatting sqref="F39:F40">
    <cfRule type="expression" dxfId="1344" priority="3">
      <formula>F39&gt;0</formula>
    </cfRule>
    <cfRule type="expression" dxfId="1343" priority="4">
      <formula>F39&lt;0</formula>
    </cfRule>
  </conditionalFormatting>
  <conditionalFormatting sqref="H39:H40">
    <cfRule type="expression" dxfId="1342" priority="1">
      <formula>H39&gt;0</formula>
    </cfRule>
    <cfRule type="expression" dxfId="1341"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143.19999999999999</v>
      </c>
      <c r="R4" s="425">
        <v>-1.17E-2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4296</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2961.7499999999854</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2961.7499999999854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2.2197863968521312</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3.6312849162011178E-3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16.612529002320187</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157.52000000000001</v>
      </c>
    </row>
    <row r="20" spans="1:21" x14ac:dyDescent="0.25">
      <c r="B20" s="368">
        <v>43445</v>
      </c>
      <c r="C20" s="7">
        <v>20</v>
      </c>
      <c r="D20" s="43">
        <v>115.7</v>
      </c>
      <c r="E20" s="43">
        <v>0</v>
      </c>
      <c r="F20" s="43">
        <f t="shared" si="2"/>
        <v>2314</v>
      </c>
      <c r="O20" s="81">
        <v>1.0900000000000001</v>
      </c>
      <c r="P20" s="81">
        <f t="shared" ref="P20:P39" si="3">O20*$Q$4</f>
        <v>156.08799999999999</v>
      </c>
      <c r="T20" s="1">
        <v>43279</v>
      </c>
      <c r="U20" t="s">
        <v>1116</v>
      </c>
    </row>
    <row r="21" spans="1:21" x14ac:dyDescent="0.25">
      <c r="B21" s="368">
        <v>43453</v>
      </c>
      <c r="C21" s="7">
        <v>20</v>
      </c>
      <c r="D21" s="43">
        <v>110.28</v>
      </c>
      <c r="E21" s="43">
        <v>0</v>
      </c>
      <c r="F21" s="43">
        <f t="shared" si="2"/>
        <v>2205.6</v>
      </c>
      <c r="O21" s="81">
        <v>1.08</v>
      </c>
      <c r="P21" s="81">
        <f t="shared" si="3"/>
        <v>154.65600000000001</v>
      </c>
    </row>
    <row r="22" spans="1:21" x14ac:dyDescent="0.25">
      <c r="B22" s="368">
        <v>43487</v>
      </c>
      <c r="C22" s="7">
        <v>20</v>
      </c>
      <c r="D22" s="43">
        <v>116.4</v>
      </c>
      <c r="E22" s="43">
        <v>0</v>
      </c>
      <c r="F22" s="43">
        <f t="shared" si="2"/>
        <v>2328</v>
      </c>
      <c r="O22" s="81">
        <v>1.07</v>
      </c>
      <c r="P22" s="81">
        <f t="shared" si="3"/>
        <v>153.22399999999999</v>
      </c>
    </row>
    <row r="23" spans="1:21" x14ac:dyDescent="0.25">
      <c r="B23" s="368">
        <v>43544</v>
      </c>
      <c r="C23" s="7">
        <v>30</v>
      </c>
      <c r="D23" s="43">
        <v>123.88</v>
      </c>
      <c r="E23" s="43">
        <v>0</v>
      </c>
      <c r="F23" s="43">
        <f t="shared" si="2"/>
        <v>3716.3999999999996</v>
      </c>
      <c r="O23" s="81">
        <v>1.06</v>
      </c>
      <c r="P23" s="81">
        <f t="shared" si="3"/>
        <v>151.792</v>
      </c>
    </row>
    <row r="24" spans="1:21" x14ac:dyDescent="0.25">
      <c r="B24" s="72">
        <v>43546</v>
      </c>
      <c r="C24" s="4">
        <v>30</v>
      </c>
      <c r="D24" s="3">
        <v>119.64</v>
      </c>
      <c r="E24" s="3">
        <v>0</v>
      </c>
      <c r="F24" s="3">
        <f t="shared" si="2"/>
        <v>3589.2</v>
      </c>
      <c r="O24" s="81">
        <v>1.05</v>
      </c>
      <c r="P24" s="81">
        <f t="shared" si="3"/>
        <v>150.35999999999999</v>
      </c>
    </row>
    <row r="25" spans="1:21" x14ac:dyDescent="0.25">
      <c r="O25" s="81">
        <v>1.04</v>
      </c>
      <c r="P25" s="81">
        <f t="shared" si="3"/>
        <v>148.928</v>
      </c>
      <c r="T25" s="156">
        <v>43305</v>
      </c>
      <c r="U25" t="s">
        <v>1147</v>
      </c>
    </row>
    <row r="26" spans="1:21" x14ac:dyDescent="0.25">
      <c r="O26" s="81">
        <v>1.03</v>
      </c>
      <c r="P26" s="81">
        <f t="shared" si="3"/>
        <v>147.49599999999998</v>
      </c>
      <c r="T26" s="67"/>
    </row>
    <row r="27" spans="1:21" x14ac:dyDescent="0.25">
      <c r="O27" s="81">
        <v>1.02</v>
      </c>
      <c r="P27" s="81">
        <f t="shared" si="3"/>
        <v>146.06399999999999</v>
      </c>
      <c r="T27" s="156">
        <v>43313</v>
      </c>
      <c r="U27" t="s">
        <v>1146</v>
      </c>
    </row>
    <row r="28" spans="1:21" x14ac:dyDescent="0.25">
      <c r="O28" s="81">
        <v>1.01</v>
      </c>
      <c r="P28" s="81">
        <f t="shared" si="3"/>
        <v>144.63199999999998</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143.19999999999999</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141.768</v>
      </c>
    </row>
    <row r="31" spans="1:21" x14ac:dyDescent="0.25">
      <c r="O31" s="81">
        <v>0.98</v>
      </c>
      <c r="P31" s="81">
        <f t="shared" si="3"/>
        <v>140.33599999999998</v>
      </c>
      <c r="T31" s="1">
        <v>43474</v>
      </c>
      <c r="U31" t="s">
        <v>1349</v>
      </c>
    </row>
    <row r="32" spans="1:21" x14ac:dyDescent="0.25">
      <c r="O32" s="81">
        <v>0.97</v>
      </c>
      <c r="P32" s="81">
        <f t="shared" si="3"/>
        <v>138.904</v>
      </c>
    </row>
    <row r="33" spans="1:17" x14ac:dyDescent="0.25">
      <c r="O33" s="81">
        <v>0.96</v>
      </c>
      <c r="P33" s="81">
        <f t="shared" si="3"/>
        <v>137.47199999999998</v>
      </c>
    </row>
    <row r="34" spans="1:17" x14ac:dyDescent="0.25">
      <c r="O34" s="81">
        <v>0.95</v>
      </c>
      <c r="P34" s="81">
        <f t="shared" si="3"/>
        <v>136.04</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134.60799999999998</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133.17599999999999</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131.744</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130.31199999999998</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128.88</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40" priority="61">
      <formula>F7&gt;0</formula>
    </cfRule>
    <cfRule type="expression" dxfId="1339" priority="62">
      <formula>F7&lt;0</formula>
    </cfRule>
  </conditionalFormatting>
  <conditionalFormatting sqref="Q8">
    <cfRule type="expression" dxfId="1338" priority="59">
      <formula>Q8&gt;0</formula>
    </cfRule>
    <cfRule type="expression" dxfId="1337" priority="60">
      <formula>Q8&lt;0</formula>
    </cfRule>
  </conditionalFormatting>
  <conditionalFormatting sqref="F45:F65">
    <cfRule type="expression" dxfId="1336" priority="57">
      <formula>F45&gt;0</formula>
    </cfRule>
    <cfRule type="expression" dxfId="1335" priority="58">
      <formula>F45&lt;0</formula>
    </cfRule>
  </conditionalFormatting>
  <conditionalFormatting sqref="H45:H65">
    <cfRule type="expression" dxfId="1334" priority="55">
      <formula>H45&gt;0</formula>
    </cfRule>
    <cfRule type="expression" dxfId="1333" priority="56">
      <formula>H45&lt;0</formula>
    </cfRule>
  </conditionalFormatting>
  <conditionalFormatting sqref="Q10">
    <cfRule type="expression" dxfId="1332" priority="53">
      <formula>Q10&gt;0</formula>
    </cfRule>
    <cfRule type="expression" dxfId="1331" priority="54">
      <formula>Q10&lt;0</formula>
    </cfRule>
  </conditionalFormatting>
  <conditionalFormatting sqref="J36:J49">
    <cfRule type="expression" dxfId="1330" priority="51">
      <formula>J36&gt;0</formula>
    </cfRule>
    <cfRule type="expression" dxfId="1329" priority="52">
      <formula>J36&lt;0</formula>
    </cfRule>
  </conditionalFormatting>
  <conditionalFormatting sqref="K36:K46 K48:K49">
    <cfRule type="expression" dxfId="1328" priority="49">
      <formula>K36&gt;0</formula>
    </cfRule>
    <cfRule type="expression" dxfId="1327" priority="50">
      <formula>K36&lt;0</formula>
    </cfRule>
  </conditionalFormatting>
  <conditionalFormatting sqref="L36">
    <cfRule type="expression" dxfId="1326" priority="47">
      <formula>L36&gt;0</formula>
    </cfRule>
    <cfRule type="expression" dxfId="1325" priority="48">
      <formula>L36&lt;0</formula>
    </cfRule>
  </conditionalFormatting>
  <conditionalFormatting sqref="F125:F146">
    <cfRule type="expression" dxfId="1324" priority="45">
      <formula>F125&gt;0</formula>
    </cfRule>
    <cfRule type="expression" dxfId="1323" priority="46">
      <formula>F125&lt;0</formula>
    </cfRule>
  </conditionalFormatting>
  <conditionalFormatting sqref="H125:H146">
    <cfRule type="expression" dxfId="1322" priority="43">
      <formula>H125&gt;0</formula>
    </cfRule>
    <cfRule type="expression" dxfId="1321" priority="44">
      <formula>H125&lt;0</formula>
    </cfRule>
  </conditionalFormatting>
  <conditionalFormatting sqref="J125:J138">
    <cfRule type="expression" dxfId="1320" priority="41">
      <formula>J125&gt;0</formula>
    </cfRule>
    <cfRule type="expression" dxfId="1319" priority="42">
      <formula>J125&lt;0</formula>
    </cfRule>
  </conditionalFormatting>
  <conditionalFormatting sqref="K125:K138">
    <cfRule type="expression" dxfId="1318" priority="39">
      <formula>K125&gt;0</formula>
    </cfRule>
    <cfRule type="expression" dxfId="1317" priority="40">
      <formula>K125&lt;0</formula>
    </cfRule>
  </conditionalFormatting>
  <conditionalFormatting sqref="L125:L138">
    <cfRule type="expression" dxfId="1316" priority="37">
      <formula>L125&gt;0</formula>
    </cfRule>
    <cfRule type="expression" dxfId="1315" priority="38">
      <formula>L125&lt;0</formula>
    </cfRule>
  </conditionalFormatting>
  <conditionalFormatting sqref="F36:F44">
    <cfRule type="expression" dxfId="1314" priority="35">
      <formula>F36&gt;0</formula>
    </cfRule>
    <cfRule type="expression" dxfId="1313" priority="36">
      <formula>F36&lt;0</formula>
    </cfRule>
  </conditionalFormatting>
  <conditionalFormatting sqref="H36:H44">
    <cfRule type="expression" dxfId="1312" priority="33">
      <formula>H36&gt;0</formula>
    </cfRule>
    <cfRule type="expression" dxfId="1311" priority="34">
      <formula>H36&lt;0</formula>
    </cfRule>
  </conditionalFormatting>
  <conditionalFormatting sqref="J65">
    <cfRule type="expression" dxfId="1310" priority="31">
      <formula>J65&gt;0</formula>
    </cfRule>
    <cfRule type="expression" dxfId="1309" priority="32">
      <formula>J65&lt;0</formula>
    </cfRule>
  </conditionalFormatting>
  <conditionalFormatting sqref="F66:F68">
    <cfRule type="expression" dxfId="1308" priority="29">
      <formula>F66&gt;0</formula>
    </cfRule>
    <cfRule type="expression" dxfId="1307" priority="30">
      <formula>F66&lt;0</formula>
    </cfRule>
  </conditionalFormatting>
  <conditionalFormatting sqref="H66:H68">
    <cfRule type="expression" dxfId="1306" priority="27">
      <formula>H66&gt;0</formula>
    </cfRule>
    <cfRule type="expression" dxfId="1305" priority="28">
      <formula>H66&lt;0</formula>
    </cfRule>
  </conditionalFormatting>
  <conditionalFormatting sqref="H72:H74 F72:F74">
    <cfRule type="expression" dxfId="1304" priority="25">
      <formula>F72&gt;0</formula>
    </cfRule>
    <cfRule type="expression" dxfId="1303" priority="26">
      <formula>F72&lt;0</formula>
    </cfRule>
  </conditionalFormatting>
  <conditionalFormatting sqref="H75:H77 F75:F77">
    <cfRule type="expression" dxfId="1302" priority="23">
      <formula>F75&gt;0</formula>
    </cfRule>
    <cfRule type="expression" dxfId="1301" priority="24">
      <formula>F75&lt;0</formula>
    </cfRule>
  </conditionalFormatting>
  <conditionalFormatting sqref="F83:F85 H83:H85">
    <cfRule type="expression" dxfId="1300" priority="21">
      <formula>F83&gt;0</formula>
    </cfRule>
    <cfRule type="expression" dxfId="1299" priority="22">
      <formula>F83&lt;0</formula>
    </cfRule>
  </conditionalFormatting>
  <conditionalFormatting sqref="F82 H82">
    <cfRule type="expression" dxfId="1298" priority="19">
      <formula>F82&gt;0</formula>
    </cfRule>
    <cfRule type="expression" dxfId="1297" priority="20">
      <formula>F82&lt;0</formula>
    </cfRule>
  </conditionalFormatting>
  <conditionalFormatting sqref="F79:F81 H79:H81">
    <cfRule type="expression" dxfId="1296" priority="17">
      <formula>F79&gt;0</formula>
    </cfRule>
    <cfRule type="expression" dxfId="1295" priority="18">
      <formula>F79&lt;0</formula>
    </cfRule>
  </conditionalFormatting>
  <conditionalFormatting sqref="F92:F94 H92:H94">
    <cfRule type="expression" dxfId="1294" priority="15">
      <formula>F92&gt;0</formula>
    </cfRule>
    <cfRule type="expression" dxfId="1293" priority="16">
      <formula>F92&lt;0</formula>
    </cfRule>
  </conditionalFormatting>
  <conditionalFormatting sqref="H87:H89 F87:F91">
    <cfRule type="expression" dxfId="1292" priority="13">
      <formula>F87&gt;0</formula>
    </cfRule>
    <cfRule type="expression" dxfId="1291" priority="14">
      <formula>F87&lt;0</formula>
    </cfRule>
  </conditionalFormatting>
  <conditionalFormatting sqref="F86 H86">
    <cfRule type="expression" dxfId="1290" priority="11">
      <formula>F86&gt;0</formula>
    </cfRule>
    <cfRule type="expression" dxfId="1289" priority="12">
      <formula>F86&lt;0</formula>
    </cfRule>
  </conditionalFormatting>
  <conditionalFormatting sqref="H90:H91">
    <cfRule type="expression" dxfId="1288" priority="9">
      <formula>H90&gt;0</formula>
    </cfRule>
    <cfRule type="expression" dxfId="1287" priority="10">
      <formula>H90&lt;0</formula>
    </cfRule>
  </conditionalFormatting>
  <conditionalFormatting sqref="F97 H97">
    <cfRule type="expression" dxfId="1286" priority="5">
      <formula>F97&gt;0</formula>
    </cfRule>
    <cfRule type="expression" dxfId="1285" priority="6">
      <formula>F97&lt;0</formula>
    </cfRule>
  </conditionalFormatting>
  <conditionalFormatting sqref="F95:F96 H95:H96">
    <cfRule type="expression" dxfId="1284" priority="3">
      <formula>F95&gt;0</formula>
    </cfRule>
    <cfRule type="expression" dxfId="1283"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82" priority="31">
      <formula>F60&gt;0</formula>
    </cfRule>
    <cfRule type="expression" dxfId="1281" priority="32">
      <formula>F60&lt;0</formula>
    </cfRule>
  </conditionalFormatting>
  <conditionalFormatting sqref="Q7">
    <cfRule type="expression" dxfId="1280" priority="29">
      <formula>Q7&gt;0</formula>
    </cfRule>
    <cfRule type="expression" dxfId="1279" priority="30">
      <formula>Q7&lt;0</formula>
    </cfRule>
  </conditionalFormatting>
  <conditionalFormatting sqref="Q8">
    <cfRule type="expression" dxfId="1278" priority="27">
      <formula>Q8&gt;0</formula>
    </cfRule>
    <cfRule type="expression" dxfId="1277" priority="28">
      <formula>Q8&lt;0</formula>
    </cfRule>
  </conditionalFormatting>
  <conditionalFormatting sqref="F32:F59">
    <cfRule type="expression" dxfId="1276" priority="25">
      <formula>F32&gt;0</formula>
    </cfRule>
    <cfRule type="expression" dxfId="1275" priority="26">
      <formula>F32&lt;0</formula>
    </cfRule>
  </conditionalFormatting>
  <conditionalFormatting sqref="H32:H59">
    <cfRule type="expression" dxfId="1274" priority="23">
      <formula>H32&gt;0</formula>
    </cfRule>
    <cfRule type="expression" dxfId="1273" priority="24">
      <formula>H32&lt;0</formula>
    </cfRule>
  </conditionalFormatting>
  <conditionalFormatting sqref="Q10">
    <cfRule type="expression" dxfId="1272" priority="21">
      <formula>Q10&gt;0</formula>
    </cfRule>
    <cfRule type="expression" dxfId="1271" priority="22">
      <formula>Q10&lt;0</formula>
    </cfRule>
  </conditionalFormatting>
  <conditionalFormatting sqref="J25:J38">
    <cfRule type="expression" dxfId="1270" priority="19">
      <formula>J25&gt;0</formula>
    </cfRule>
    <cfRule type="expression" dxfId="1269" priority="20">
      <formula>J25&lt;0</formula>
    </cfRule>
  </conditionalFormatting>
  <conditionalFormatting sqref="K25:K38">
    <cfRule type="expression" dxfId="1268" priority="17">
      <formula>K25&gt;0</formula>
    </cfRule>
    <cfRule type="expression" dxfId="1267" priority="18">
      <formula>K25&lt;0</formula>
    </cfRule>
  </conditionalFormatting>
  <conditionalFormatting sqref="L25:L38">
    <cfRule type="expression" dxfId="1266" priority="15">
      <formula>L25&gt;0</formula>
    </cfRule>
    <cfRule type="expression" dxfId="1265" priority="16">
      <formula>L25&lt;0</formula>
    </cfRule>
  </conditionalFormatting>
  <conditionalFormatting sqref="F89:F110">
    <cfRule type="expression" dxfId="1264" priority="13">
      <formula>F89&gt;0</formula>
    </cfRule>
    <cfRule type="expression" dxfId="1263" priority="14">
      <formula>F89&lt;0</formula>
    </cfRule>
  </conditionalFormatting>
  <conditionalFormatting sqref="H89:H110">
    <cfRule type="expression" dxfId="1262" priority="11">
      <formula>H89&gt;0</formula>
    </cfRule>
    <cfRule type="expression" dxfId="1261" priority="12">
      <formula>H89&lt;0</formula>
    </cfRule>
  </conditionalFormatting>
  <conditionalFormatting sqref="J89:J102">
    <cfRule type="expression" dxfId="1260" priority="9">
      <formula>J89&gt;0</formula>
    </cfRule>
    <cfRule type="expression" dxfId="1259" priority="10">
      <formula>J89&lt;0</formula>
    </cfRule>
  </conditionalFormatting>
  <conditionalFormatting sqref="K89:K102">
    <cfRule type="expression" dxfId="1258" priority="7">
      <formula>K89&gt;0</formula>
    </cfRule>
    <cfRule type="expression" dxfId="1257" priority="8">
      <formula>K89&lt;0</formula>
    </cfRule>
  </conditionalFormatting>
  <conditionalFormatting sqref="L89:L102">
    <cfRule type="expression" dxfId="1256" priority="5">
      <formula>L89&gt;0</formula>
    </cfRule>
    <cfRule type="expression" dxfId="1255" priority="6">
      <formula>L89&lt;0</formula>
    </cfRule>
  </conditionalFormatting>
  <conditionalFormatting sqref="F25:F31">
    <cfRule type="expression" dxfId="1254" priority="3">
      <formula>F25&gt;0</formula>
    </cfRule>
    <cfRule type="expression" dxfId="1253" priority="4">
      <formula>F25&lt;0</formula>
    </cfRule>
  </conditionalFormatting>
  <conditionalFormatting sqref="H25:H31">
    <cfRule type="expression" dxfId="1252" priority="1">
      <formula>H25&gt;0</formula>
    </cfRule>
    <cfRule type="expression" dxfId="125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50" priority="39">
      <formula>F47&gt;0</formula>
    </cfRule>
    <cfRule type="expression" dxfId="1249" priority="40">
      <formula>F47&lt;0</formula>
    </cfRule>
  </conditionalFormatting>
  <conditionalFormatting sqref="Q7">
    <cfRule type="expression" dxfId="1248" priority="37">
      <formula>Q7&gt;0</formula>
    </cfRule>
    <cfRule type="expression" dxfId="1247" priority="38">
      <formula>Q7&lt;0</formula>
    </cfRule>
  </conditionalFormatting>
  <conditionalFormatting sqref="Q8">
    <cfRule type="expression" dxfId="1246" priority="35">
      <formula>Q8&gt;0</formula>
    </cfRule>
    <cfRule type="expression" dxfId="1245" priority="36">
      <formula>Q8&lt;0</formula>
    </cfRule>
  </conditionalFormatting>
  <conditionalFormatting sqref="F30:F33 F38:F46">
    <cfRule type="expression" dxfId="1244" priority="33">
      <formula>F30&gt;0</formula>
    </cfRule>
    <cfRule type="expression" dxfId="1243" priority="34">
      <formula>F30&lt;0</formula>
    </cfRule>
  </conditionalFormatting>
  <conditionalFormatting sqref="H30:H33 H37:H46">
    <cfRule type="expression" dxfId="1242" priority="31">
      <formula>H30&gt;0</formula>
    </cfRule>
    <cfRule type="expression" dxfId="1241" priority="32">
      <formula>H30&lt;0</formula>
    </cfRule>
  </conditionalFormatting>
  <conditionalFormatting sqref="Q10">
    <cfRule type="expression" dxfId="1240" priority="29">
      <formula>Q10&gt;0</formula>
    </cfRule>
    <cfRule type="expression" dxfId="1239" priority="30">
      <formula>Q10&lt;0</formula>
    </cfRule>
  </conditionalFormatting>
  <conditionalFormatting sqref="K25:K38">
    <cfRule type="expression" dxfId="1238" priority="25">
      <formula>K25&gt;0</formula>
    </cfRule>
    <cfRule type="expression" dxfId="1237" priority="26">
      <formula>K25&lt;0</formula>
    </cfRule>
  </conditionalFormatting>
  <conditionalFormatting sqref="L25:L38">
    <cfRule type="expression" dxfId="1236" priority="23">
      <formula>L25&gt;0</formula>
    </cfRule>
    <cfRule type="expression" dxfId="1235" priority="24">
      <formula>L25&lt;0</formula>
    </cfRule>
  </conditionalFormatting>
  <conditionalFormatting sqref="F89:F110">
    <cfRule type="expression" dxfId="1234" priority="21">
      <formula>F89&gt;0</formula>
    </cfRule>
    <cfRule type="expression" dxfId="1233" priority="22">
      <formula>F89&lt;0</formula>
    </cfRule>
  </conditionalFormatting>
  <conditionalFormatting sqref="H89:H110">
    <cfRule type="expression" dxfId="1232" priority="19">
      <formula>H89&gt;0</formula>
    </cfRule>
    <cfRule type="expression" dxfId="1231" priority="20">
      <formula>H89&lt;0</formula>
    </cfRule>
  </conditionalFormatting>
  <conditionalFormatting sqref="J89:J102">
    <cfRule type="expression" dxfId="1230" priority="17">
      <formula>J89&gt;0</formula>
    </cfRule>
    <cfRule type="expression" dxfId="1229" priority="18">
      <formula>J89&lt;0</formula>
    </cfRule>
  </conditionalFormatting>
  <conditionalFormatting sqref="K89:K102">
    <cfRule type="expression" dxfId="1228" priority="15">
      <formula>K89&gt;0</formula>
    </cfRule>
    <cfRule type="expression" dxfId="1227" priority="16">
      <formula>K89&lt;0</formula>
    </cfRule>
  </conditionalFormatting>
  <conditionalFormatting sqref="L89:L102">
    <cfRule type="expression" dxfId="1226" priority="13">
      <formula>L89&gt;0</formula>
    </cfRule>
    <cfRule type="expression" dxfId="1225" priority="14">
      <formula>L89&lt;0</formula>
    </cfRule>
  </conditionalFormatting>
  <conditionalFormatting sqref="F25:F29">
    <cfRule type="expression" dxfId="1224" priority="11">
      <formula>F25&gt;0</formula>
    </cfRule>
    <cfRule type="expression" dxfId="1223" priority="12">
      <formula>F25&lt;0</formula>
    </cfRule>
  </conditionalFormatting>
  <conditionalFormatting sqref="H25:H29">
    <cfRule type="expression" dxfId="1222" priority="9">
      <formula>H25&gt;0</formula>
    </cfRule>
    <cfRule type="expression" dxfId="1221" priority="10">
      <formula>H25&lt;0</formula>
    </cfRule>
  </conditionalFormatting>
  <conditionalFormatting sqref="F34:F37">
    <cfRule type="expression" dxfId="1220" priority="7">
      <formula>F34&gt;0</formula>
    </cfRule>
    <cfRule type="expression" dxfId="1219" priority="8">
      <formula>F34&lt;0</formula>
    </cfRule>
  </conditionalFormatting>
  <conditionalFormatting sqref="H34:H36">
    <cfRule type="expression" dxfId="1218" priority="5">
      <formula>H34&gt;0</formula>
    </cfRule>
    <cfRule type="expression" dxfId="1217" priority="6">
      <formula>H34&lt;0</formula>
    </cfRule>
  </conditionalFormatting>
  <conditionalFormatting sqref="J39">
    <cfRule type="expression" dxfId="1216" priority="3">
      <formula>J39&gt;0</formula>
    </cfRule>
    <cfRule type="expression" dxfId="1215" priority="4">
      <formula>J39&lt;0</formula>
    </cfRule>
  </conditionalFormatting>
  <conditionalFormatting sqref="J25:J38">
    <cfRule type="expression" dxfId="1214" priority="1">
      <formula>J25&gt;0</formula>
    </cfRule>
    <cfRule type="expression" dxfId="1213"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12" priority="57">
      <formula>F27&gt;0</formula>
    </cfRule>
    <cfRule type="expression" dxfId="1211" priority="58">
      <formula>F27&lt;0</formula>
    </cfRule>
  </conditionalFormatting>
  <conditionalFormatting sqref="H28:H33">
    <cfRule type="expression" dxfId="1210" priority="53">
      <formula>H28&gt;0</formula>
    </cfRule>
    <cfRule type="expression" dxfId="1209" priority="54">
      <formula>H28&lt;0</formula>
    </cfRule>
  </conditionalFormatting>
  <conditionalFormatting sqref="F24:F26">
    <cfRule type="expression" dxfId="1208" priority="39">
      <formula>F24&gt;0</formula>
    </cfRule>
    <cfRule type="expression" dxfId="1207" priority="40">
      <formula>F24&lt;0</formula>
    </cfRule>
  </conditionalFormatting>
  <conditionalFormatting sqref="Q8">
    <cfRule type="expression" dxfId="1206" priority="33">
      <formula>Q8&gt;0</formula>
    </cfRule>
    <cfRule type="expression" dxfId="1205" priority="34">
      <formula>Q8&lt;0</formula>
    </cfRule>
  </conditionalFormatting>
  <conditionalFormatting sqref="Q7">
    <cfRule type="expression" dxfId="1204" priority="35">
      <formula>Q7&gt;0</formula>
    </cfRule>
    <cfRule type="expression" dxfId="1203" priority="36">
      <formula>Q7&lt;0</formula>
    </cfRule>
  </conditionalFormatting>
  <conditionalFormatting sqref="F34">
    <cfRule type="expression" dxfId="1202" priority="31">
      <formula>F34&gt;0</formula>
    </cfRule>
    <cfRule type="expression" dxfId="1201" priority="32">
      <formula>F34&lt;0</formula>
    </cfRule>
  </conditionalFormatting>
  <conditionalFormatting sqref="H34">
    <cfRule type="expression" dxfId="1200" priority="29">
      <formula>H34&gt;0</formula>
    </cfRule>
    <cfRule type="expression" dxfId="1199" priority="30">
      <formula>H34&lt;0</formula>
    </cfRule>
  </conditionalFormatting>
  <conditionalFormatting sqref="M36">
    <cfRule type="expression" dxfId="1198" priority="19">
      <formula>M36&gt;0</formula>
    </cfRule>
    <cfRule type="expression" dxfId="1197" priority="20">
      <formula>M36&lt;0</formula>
    </cfRule>
  </conditionalFormatting>
  <conditionalFormatting sqref="Q10">
    <cfRule type="expression" dxfId="1196" priority="15">
      <formula>Q10&gt;0</formula>
    </cfRule>
    <cfRule type="expression" dxfId="1195" priority="16">
      <formula>Q10&lt;0</formula>
    </cfRule>
  </conditionalFormatting>
  <conditionalFormatting sqref="F23">
    <cfRule type="expression" dxfId="1194" priority="13">
      <formula>F23&gt;0</formula>
    </cfRule>
    <cfRule type="expression" dxfId="1193" priority="14">
      <formula>F23&lt;0</formula>
    </cfRule>
  </conditionalFormatting>
  <conditionalFormatting sqref="I25:J25">
    <cfRule type="expression" dxfId="1192" priority="9">
      <formula>I25&gt;0</formula>
    </cfRule>
    <cfRule type="expression" dxfId="1191" priority="10">
      <formula>I25&lt;0</formula>
    </cfRule>
  </conditionalFormatting>
  <conditionalFormatting sqref="I26:J27">
    <cfRule type="expression" dxfId="1190" priority="7">
      <formula>I26&gt;0</formula>
    </cfRule>
    <cfRule type="expression" dxfId="1189" priority="8">
      <formula>I26&lt;0</formula>
    </cfRule>
  </conditionalFormatting>
  <conditionalFormatting sqref="K25:K27">
    <cfRule type="expression" dxfId="1188" priority="5">
      <formula>K25&gt;0</formula>
    </cfRule>
    <cfRule type="expression" dxfId="1187" priority="6">
      <formula>K25&lt;0</formula>
    </cfRule>
  </conditionalFormatting>
  <conditionalFormatting sqref="I23:J23">
    <cfRule type="expression" dxfId="1186" priority="3">
      <formula>I23&gt;0</formula>
    </cfRule>
    <cfRule type="expression" dxfId="118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23.65</v>
      </c>
      <c r="R4" s="424">
        <v>-7.9899999999999999E-2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9460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6937.530000000017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5485.2700000000186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1.3800358766507523</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4.2283298097251587E-3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12.447368421052632</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26.015000000000001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25.778500000000001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25.542000000000002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25.305499999999999</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25.068999999999999</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24.8325</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24.596</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24.359500000000001</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24.122999999999998</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23.886499999999998</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23.65</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23.413499999999999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23.177</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22.940499999999997</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22.703999999999997</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22.467499999999998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22.230999999999998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21.994499999999999</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21.757999999999999</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21.5215</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21.285</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84" priority="140">
      <formula>F99&gt;0</formula>
    </cfRule>
    <cfRule type="expression" dxfId="1183" priority="141">
      <formula>F99&lt;0</formula>
    </cfRule>
  </conditionalFormatting>
  <conditionalFormatting sqref="Q7">
    <cfRule type="expression" dxfId="1182" priority="128">
      <formula>Q7&gt;0</formula>
    </cfRule>
    <cfRule type="expression" dxfId="1181" priority="129">
      <formula>Q7&lt;0</formula>
    </cfRule>
  </conditionalFormatting>
  <conditionalFormatting sqref="Q8">
    <cfRule type="expression" dxfId="1180" priority="126">
      <formula>Q8&gt;0</formula>
    </cfRule>
    <cfRule type="expression" dxfId="1179" priority="127">
      <formula>Q8&lt;0</formula>
    </cfRule>
  </conditionalFormatting>
  <conditionalFormatting sqref="F169:F181">
    <cfRule type="expression" dxfId="1178" priority="124">
      <formula>F169&gt;0</formula>
    </cfRule>
    <cfRule type="expression" dxfId="1177" priority="125">
      <formula>F169&lt;0</formula>
    </cfRule>
  </conditionalFormatting>
  <conditionalFormatting sqref="H169:H181">
    <cfRule type="expression" dxfId="1176" priority="122">
      <formula>H169&gt;0</formula>
    </cfRule>
    <cfRule type="expression" dxfId="1175" priority="123">
      <formula>H169&lt;0</formula>
    </cfRule>
  </conditionalFormatting>
  <conditionalFormatting sqref="H185:H188">
    <cfRule type="expression" dxfId="1174" priority="118">
      <formula>H185&gt;0</formula>
    </cfRule>
    <cfRule type="expression" dxfId="1173" priority="119">
      <formula>H185&lt;0</formula>
    </cfRule>
  </conditionalFormatting>
  <conditionalFormatting sqref="F185:F188">
    <cfRule type="expression" dxfId="1172" priority="120">
      <formula>F185&gt;0</formula>
    </cfRule>
    <cfRule type="expression" dxfId="1171" priority="121">
      <formula>F185&lt;0</formula>
    </cfRule>
  </conditionalFormatting>
  <conditionalFormatting sqref="M211">
    <cfRule type="expression" dxfId="1170" priority="116">
      <formula>M211&gt;0</formula>
    </cfRule>
    <cfRule type="expression" dxfId="1169" priority="117">
      <formula>M211&lt;0</formula>
    </cfRule>
  </conditionalFormatting>
  <conditionalFormatting sqref="F51:F52 F59:F96">
    <cfRule type="expression" dxfId="1168" priority="114">
      <formula>F51&gt;0</formula>
    </cfRule>
    <cfRule type="expression" dxfId="1167" priority="115">
      <formula>F51&lt;0</formula>
    </cfRule>
  </conditionalFormatting>
  <conditionalFormatting sqref="H51:H52 H59:H96">
    <cfRule type="expression" dxfId="1166" priority="112">
      <formula>H51&gt;0</formula>
    </cfRule>
    <cfRule type="expression" dxfId="1165" priority="113">
      <formula>H51&lt;0</formula>
    </cfRule>
  </conditionalFormatting>
  <conditionalFormatting sqref="Q10">
    <cfRule type="expression" dxfId="1164" priority="110">
      <formula>Q10&gt;0</formula>
    </cfRule>
    <cfRule type="expression" dxfId="1163" priority="111">
      <formula>Q10&lt;0</formula>
    </cfRule>
  </conditionalFormatting>
  <conditionalFormatting sqref="F53:F58">
    <cfRule type="expression" dxfId="1162" priority="108">
      <formula>F53&gt;0</formula>
    </cfRule>
    <cfRule type="expression" dxfId="1161" priority="109">
      <formula>F53&lt;0</formula>
    </cfRule>
  </conditionalFormatting>
  <conditionalFormatting sqref="H53:H58">
    <cfRule type="expression" dxfId="1160" priority="106">
      <formula>H53&gt;0</formula>
    </cfRule>
    <cfRule type="expression" dxfId="1159" priority="107">
      <formula>H53&lt;0</formula>
    </cfRule>
  </conditionalFormatting>
  <conditionalFormatting sqref="K56:K63">
    <cfRule type="expression" dxfId="1158" priority="104">
      <formula>K56&gt;0</formula>
    </cfRule>
    <cfRule type="expression" dxfId="1157" priority="105">
      <formula>K56&lt;0</formula>
    </cfRule>
  </conditionalFormatting>
  <conditionalFormatting sqref="K64:K96">
    <cfRule type="expression" dxfId="1156" priority="102">
      <formula>K64&gt;0</formula>
    </cfRule>
    <cfRule type="expression" dxfId="1155" priority="103">
      <formula>K64&lt;0</formula>
    </cfRule>
  </conditionalFormatting>
  <conditionalFormatting sqref="F97:F98">
    <cfRule type="expression" dxfId="1154" priority="99">
      <formula>F97&gt;0</formula>
    </cfRule>
    <cfRule type="expression" dxfId="1153" priority="100">
      <formula>F97&lt;0</formula>
    </cfRule>
  </conditionalFormatting>
  <conditionalFormatting sqref="H97:H98">
    <cfRule type="expression" dxfId="1152" priority="97">
      <formula>H97&gt;0</formula>
    </cfRule>
    <cfRule type="expression" dxfId="1151" priority="98">
      <formula>H97&lt;0</formula>
    </cfRule>
  </conditionalFormatting>
  <conditionalFormatting sqref="K97:K98">
    <cfRule type="expression" dxfId="1150" priority="95">
      <formula>K97&gt;0</formula>
    </cfRule>
    <cfRule type="expression" dxfId="1149" priority="96">
      <formula>K97&lt;0</formula>
    </cfRule>
  </conditionalFormatting>
  <conditionalFormatting sqref="F107:F109 H107:H109 K107:K109">
    <cfRule type="expression" dxfId="1148" priority="91">
      <formula>F107&gt;0</formula>
    </cfRule>
    <cfRule type="expression" dxfId="1147" priority="92">
      <formula>F107&lt;0</formula>
    </cfRule>
  </conditionalFormatting>
  <conditionalFormatting sqref="L99:L105 L166">
    <cfRule type="expression" dxfId="1146" priority="89">
      <formula>L99&gt;0</formula>
    </cfRule>
    <cfRule type="expression" dxfId="1145" priority="90">
      <formula>L99&lt;0</formula>
    </cfRule>
  </conditionalFormatting>
  <conditionalFormatting sqref="L56:L63">
    <cfRule type="expression" dxfId="1144" priority="87">
      <formula>L56&gt;0</formula>
    </cfRule>
    <cfRule type="expression" dxfId="1143" priority="88">
      <formula>L56&lt;0</formula>
    </cfRule>
  </conditionalFormatting>
  <conditionalFormatting sqref="L64:L96">
    <cfRule type="expression" dxfId="1142" priority="85">
      <formula>L64&gt;0</formula>
    </cfRule>
    <cfRule type="expression" dxfId="1141" priority="86">
      <formula>L64&lt;0</formula>
    </cfRule>
  </conditionalFormatting>
  <conditionalFormatting sqref="L97:L98">
    <cfRule type="expression" dxfId="1140" priority="83">
      <formula>L97&gt;0</formula>
    </cfRule>
    <cfRule type="expression" dxfId="1139" priority="84">
      <formula>L97&lt;0</formula>
    </cfRule>
  </conditionalFormatting>
  <conditionalFormatting sqref="L107:L109">
    <cfRule type="expression" dxfId="1138" priority="81">
      <formula>L107&gt;0</formula>
    </cfRule>
    <cfRule type="expression" dxfId="1137" priority="82">
      <formula>L107&lt;0</formula>
    </cfRule>
  </conditionalFormatting>
  <conditionalFormatting sqref="F116:F119 H116:H119">
    <cfRule type="expression" dxfId="1136" priority="79">
      <formula>F116&gt;0</formula>
    </cfRule>
    <cfRule type="expression" dxfId="1135" priority="80">
      <formula>F116&lt;0</formula>
    </cfRule>
  </conditionalFormatting>
  <conditionalFormatting sqref="K113:K115 F113:F115 H113:H115">
    <cfRule type="expression" dxfId="1134" priority="75">
      <formula>F113&gt;0</formula>
    </cfRule>
    <cfRule type="expression" dxfId="1133" priority="76">
      <formula>F113&lt;0</formula>
    </cfRule>
  </conditionalFormatting>
  <conditionalFormatting sqref="L113:L114">
    <cfRule type="expression" dxfId="1132" priority="73">
      <formula>L113&gt;0</formula>
    </cfRule>
    <cfRule type="expression" dxfId="1131" priority="74">
      <formula>L113&lt;0</formula>
    </cfRule>
  </conditionalFormatting>
  <conditionalFormatting sqref="K110:K112 F110:F112 H110:H112">
    <cfRule type="expression" dxfId="1130" priority="71">
      <formula>F110&gt;0</formula>
    </cfRule>
    <cfRule type="expression" dxfId="1129" priority="72">
      <formula>F110&lt;0</formula>
    </cfRule>
  </conditionalFormatting>
  <conditionalFormatting sqref="L111:L112">
    <cfRule type="expression" dxfId="1128" priority="69">
      <formula>L111&gt;0</formula>
    </cfRule>
    <cfRule type="expression" dxfId="1127" priority="70">
      <formula>L111&lt;0</formula>
    </cfRule>
  </conditionalFormatting>
  <conditionalFormatting sqref="H121:H124 F121:F124">
    <cfRule type="expression" dxfId="1126" priority="63">
      <formula>F121&gt;0</formula>
    </cfRule>
    <cfRule type="expression" dxfId="1125" priority="64">
      <formula>F121&lt;0</formula>
    </cfRule>
  </conditionalFormatting>
  <conditionalFormatting sqref="H125:H128 F125:F128">
    <cfRule type="expression" dxfId="1124" priority="59">
      <formula>F125&gt;0</formula>
    </cfRule>
    <cfRule type="expression" dxfId="1123" priority="60">
      <formula>F125&lt;0</formula>
    </cfRule>
  </conditionalFormatting>
  <conditionalFormatting sqref="F130:F135 H130:H135 K130:K135">
    <cfRule type="expression" dxfId="1122" priority="55">
      <formula>F130&gt;0</formula>
    </cfRule>
    <cfRule type="expression" dxfId="1121" priority="56">
      <formula>F130&lt;0</formula>
    </cfRule>
  </conditionalFormatting>
  <conditionalFormatting sqref="L134:L135">
    <cfRule type="expression" dxfId="1120" priority="49">
      <formula>L134&gt;0</formula>
    </cfRule>
    <cfRule type="expression" dxfId="1119" priority="50">
      <formula>L134&lt;0</formula>
    </cfRule>
  </conditionalFormatting>
  <conditionalFormatting sqref="F136:F138 H136:H138 K136:K139">
    <cfRule type="expression" dxfId="1118" priority="47">
      <formula>F136&gt;0</formula>
    </cfRule>
    <cfRule type="expression" dxfId="1117" priority="48">
      <formula>F136&lt;0</formula>
    </cfRule>
  </conditionalFormatting>
  <conditionalFormatting sqref="F139:F141 H139:H141 K140:K141">
    <cfRule type="expression" dxfId="1116" priority="43">
      <formula>F139&gt;0</formula>
    </cfRule>
    <cfRule type="expression" dxfId="1115" priority="44">
      <formula>F139&lt;0</formula>
    </cfRule>
  </conditionalFormatting>
  <conditionalFormatting sqref="F142:F144 H142:H144 K142:K144">
    <cfRule type="expression" dxfId="1114" priority="39">
      <formula>F142&gt;0</formula>
    </cfRule>
    <cfRule type="expression" dxfId="1113" priority="40">
      <formula>F142&lt;0</formula>
    </cfRule>
  </conditionalFormatting>
  <conditionalFormatting sqref="F145:F147 H145:H147 K145:K147">
    <cfRule type="expression" dxfId="1112" priority="35">
      <formula>F145&gt;0</formula>
    </cfRule>
    <cfRule type="expression" dxfId="1111" priority="36">
      <formula>F145&lt;0</formula>
    </cfRule>
  </conditionalFormatting>
  <conditionalFormatting sqref="F148:F150 H148:H150 K148:K150">
    <cfRule type="expression" dxfId="1110" priority="31">
      <formula>F148&gt;0</formula>
    </cfRule>
    <cfRule type="expression" dxfId="1109" priority="32">
      <formula>F148&lt;0</formula>
    </cfRule>
  </conditionalFormatting>
  <conditionalFormatting sqref="K152:K154 H152:H154 F152:F154">
    <cfRule type="expression" dxfId="1108" priority="27">
      <formula>F152&gt;0</formula>
    </cfRule>
    <cfRule type="expression" dxfId="1107" priority="28">
      <formula>F152&lt;0</formula>
    </cfRule>
  </conditionalFormatting>
  <conditionalFormatting sqref="K155 H155 F155">
    <cfRule type="expression" dxfId="1106" priority="23">
      <formula>F155&gt;0</formula>
    </cfRule>
    <cfRule type="expression" dxfId="1105" priority="24">
      <formula>F155&lt;0</formula>
    </cfRule>
  </conditionalFormatting>
  <conditionalFormatting sqref="H156:H158 F156:F158 K156:K158">
    <cfRule type="expression" dxfId="1104" priority="19">
      <formula>F156&gt;0</formula>
    </cfRule>
    <cfRule type="expression" dxfId="1103" priority="20">
      <formula>F156&lt;0</formula>
    </cfRule>
  </conditionalFormatting>
  <conditionalFormatting sqref="H160:H162 F160:F162 K160:K162">
    <cfRule type="expression" dxfId="1102" priority="11">
      <formula>F160&gt;0</formula>
    </cfRule>
    <cfRule type="expression" dxfId="1101" priority="12">
      <formula>F160&lt;0</formula>
    </cfRule>
  </conditionalFormatting>
  <conditionalFormatting sqref="K159 H159 F159">
    <cfRule type="expression" dxfId="1100" priority="7">
      <formula>F159&gt;0</formula>
    </cfRule>
    <cfRule type="expression" dxfId="1099" priority="8">
      <formula>F159&lt;0</formula>
    </cfRule>
  </conditionalFormatting>
  <conditionalFormatting sqref="K163:K164 H163:H164 F163:F164">
    <cfRule type="expression" dxfId="1098" priority="3">
      <formula>F163&gt;0</formula>
    </cfRule>
    <cfRule type="expression" dxfId="1097" priority="4">
      <formula>F163&lt;0</formula>
    </cfRule>
  </conditionalFormatting>
  <conditionalFormatting sqref="L164">
    <cfRule type="expression" dxfId="1096" priority="1">
      <formula>L164&gt;0</formula>
    </cfRule>
    <cfRule type="expression" dxfId="1095"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94" priority="9">
      <formula>F39&gt;0</formula>
    </cfRule>
    <cfRule type="expression" dxfId="1093" priority="10">
      <formula>F39&lt;0</formula>
    </cfRule>
  </conditionalFormatting>
  <conditionalFormatting sqref="F25:F38">
    <cfRule type="expression" dxfId="1092" priority="7">
      <formula>F25&gt;0</formula>
    </cfRule>
    <cfRule type="expression" dxfId="1091" priority="8">
      <formula>F25&lt;0</formula>
    </cfRule>
  </conditionalFormatting>
  <conditionalFormatting sqref="H25:H38">
    <cfRule type="expression" dxfId="1090" priority="5">
      <formula>H25&gt;0</formula>
    </cfRule>
    <cfRule type="expression" dxfId="1089" priority="6">
      <formula>H25&lt;0</formula>
    </cfRule>
  </conditionalFormatting>
  <conditionalFormatting sqref="Q7">
    <cfRule type="expression" dxfId="1088" priority="3">
      <formula>Q7&gt;0</formula>
    </cfRule>
    <cfRule type="expression" dxfId="1087" priority="4">
      <formula>Q7&lt;0</formula>
    </cfRule>
  </conditionalFormatting>
  <conditionalFormatting sqref="Q8">
    <cfRule type="expression" dxfId="1086" priority="1">
      <formula>Q8&gt;0</formula>
    </cfRule>
    <cfRule type="expression" dxfId="108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84" priority="29">
      <formula>F29&gt;0</formula>
    </cfRule>
    <cfRule type="expression" dxfId="1083" priority="30">
      <formula>F29&lt;0</formula>
    </cfRule>
  </conditionalFormatting>
  <conditionalFormatting sqref="Q7">
    <cfRule type="expression" dxfId="1082" priority="27">
      <formula>Q7&gt;0</formula>
    </cfRule>
    <cfRule type="expression" dxfId="1081" priority="28">
      <formula>Q7&lt;0</formula>
    </cfRule>
  </conditionalFormatting>
  <conditionalFormatting sqref="Q8">
    <cfRule type="expression" dxfId="1080" priority="25">
      <formula>Q8&gt;0</formula>
    </cfRule>
    <cfRule type="expression" dxfId="1079" priority="26">
      <formula>Q8&lt;0</formula>
    </cfRule>
  </conditionalFormatting>
  <conditionalFormatting sqref="F96:F110">
    <cfRule type="expression" dxfId="1078" priority="19">
      <formula>F96&gt;0</formula>
    </cfRule>
    <cfRule type="expression" dxfId="1077" priority="20">
      <formula>F96&lt;0</formula>
    </cfRule>
  </conditionalFormatting>
  <conditionalFormatting sqref="H96:H110">
    <cfRule type="expression" dxfId="1076" priority="17">
      <formula>H96&gt;0</formula>
    </cfRule>
    <cfRule type="expression" dxfId="1075" priority="18">
      <formula>H96&lt;0</formula>
    </cfRule>
  </conditionalFormatting>
  <conditionalFormatting sqref="Q10">
    <cfRule type="expression" dxfId="1074" priority="15">
      <formula>Q10&gt;0</formula>
    </cfRule>
    <cfRule type="expression" dxfId="1073" priority="16">
      <formula>Q10&lt;0</formula>
    </cfRule>
  </conditionalFormatting>
  <conditionalFormatting sqref="L29:L38">
    <cfRule type="expression" dxfId="1072" priority="9">
      <formula>L29&gt;0</formula>
    </cfRule>
    <cfRule type="expression" dxfId="1071" priority="10">
      <formula>L29&lt;0</formula>
    </cfRule>
  </conditionalFormatting>
  <conditionalFormatting sqref="F27:F29 H27:H29 J25:K29">
    <cfRule type="expression" dxfId="1070" priority="7">
      <formula>F25&gt;0</formula>
    </cfRule>
    <cfRule type="expression" dxfId="1069" priority="8">
      <formula>F25&lt;0</formula>
    </cfRule>
  </conditionalFormatting>
  <conditionalFormatting sqref="L25:L29">
    <cfRule type="expression" dxfId="1068" priority="5">
      <formula>L25&gt;0</formula>
    </cfRule>
    <cfRule type="expression" dxfId="1067" priority="6">
      <formula>L25&lt;0</formula>
    </cfRule>
  </conditionalFormatting>
  <conditionalFormatting sqref="F25:F26">
    <cfRule type="expression" dxfId="1066" priority="3">
      <formula>F25&gt;0</formula>
    </cfRule>
    <cfRule type="expression" dxfId="1065" priority="4">
      <formula>F25&lt;0</formula>
    </cfRule>
  </conditionalFormatting>
  <conditionalFormatting sqref="H25:H26">
    <cfRule type="expression" dxfId="1064" priority="1">
      <formula>H25&gt;0</formula>
    </cfRule>
    <cfRule type="expression" dxfId="1063"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1371</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1187</v>
      </c>
      <c r="W20" s="134"/>
    </row>
    <row r="21" spans="1:23" x14ac:dyDescent="0.25">
      <c r="O21" s="81">
        <v>1.08</v>
      </c>
      <c r="P21" s="81">
        <f t="shared" si="2"/>
        <v>111.43440000000001</v>
      </c>
      <c r="W21" s="134"/>
    </row>
    <row r="22" spans="1:23" x14ac:dyDescent="0.25">
      <c r="O22" s="81">
        <v>1.07</v>
      </c>
      <c r="P22" s="81">
        <f t="shared" si="2"/>
        <v>110.40260000000001</v>
      </c>
      <c r="T22" s="156">
        <v>43306</v>
      </c>
      <c r="U22" t="s">
        <v>1188</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2" priority="41">
      <formula>F60&gt;0</formula>
    </cfRule>
    <cfRule type="expression" dxfId="1061" priority="42">
      <formula>F60&lt;0</formula>
    </cfRule>
  </conditionalFormatting>
  <conditionalFormatting sqref="Q7">
    <cfRule type="expression" dxfId="1060" priority="39">
      <formula>Q7&gt;0</formula>
    </cfRule>
    <cfRule type="expression" dxfId="1059" priority="40">
      <formula>Q7&lt;0</formula>
    </cfRule>
  </conditionalFormatting>
  <conditionalFormatting sqref="Q8">
    <cfRule type="expression" dxfId="1058" priority="37">
      <formula>Q8&gt;0</formula>
    </cfRule>
    <cfRule type="expression" dxfId="1057" priority="38">
      <formula>Q8&lt;0</formula>
    </cfRule>
  </conditionalFormatting>
  <conditionalFormatting sqref="F25:F29 F34:F59">
    <cfRule type="expression" dxfId="1056" priority="35">
      <formula>F25&gt;0</formula>
    </cfRule>
    <cfRule type="expression" dxfId="1055" priority="36">
      <formula>F25&lt;0</formula>
    </cfRule>
  </conditionalFormatting>
  <conditionalFormatting sqref="H25:H29 H34:H59">
    <cfRule type="expression" dxfId="1054" priority="33">
      <formula>H25&gt;0</formula>
    </cfRule>
    <cfRule type="expression" dxfId="1053" priority="34">
      <formula>H25&lt;0</formula>
    </cfRule>
  </conditionalFormatting>
  <conditionalFormatting sqref="F89:F110">
    <cfRule type="expression" dxfId="1052" priority="31">
      <formula>F89&gt;0</formula>
    </cfRule>
    <cfRule type="expression" dxfId="1051" priority="32">
      <formula>F89&lt;0</formula>
    </cfRule>
  </conditionalFormatting>
  <conditionalFormatting sqref="H89:H110">
    <cfRule type="expression" dxfId="1050" priority="29">
      <formula>H89&gt;0</formula>
    </cfRule>
    <cfRule type="expression" dxfId="1049" priority="30">
      <formula>H89&lt;0</formula>
    </cfRule>
  </conditionalFormatting>
  <conditionalFormatting sqref="Q10">
    <cfRule type="expression" dxfId="1048" priority="27">
      <formula>Q10&gt;0</formula>
    </cfRule>
    <cfRule type="expression" dxfId="1047" priority="28">
      <formula>Q10&lt;0</formula>
    </cfRule>
  </conditionalFormatting>
  <conditionalFormatting sqref="J25:J32 J34:J38">
    <cfRule type="expression" dxfId="1046" priority="25">
      <formula>J25&gt;0</formula>
    </cfRule>
    <cfRule type="expression" dxfId="1045" priority="26">
      <formula>J25&lt;0</formula>
    </cfRule>
  </conditionalFormatting>
  <conditionalFormatting sqref="K25:K30">
    <cfRule type="expression" dxfId="1044" priority="23">
      <formula>K25&gt;0</formula>
    </cfRule>
    <cfRule type="expression" dxfId="1043" priority="24">
      <formula>K25&lt;0</formula>
    </cfRule>
  </conditionalFormatting>
  <conditionalFormatting sqref="L25:L38">
    <cfRule type="expression" dxfId="1042" priority="21">
      <formula>L25&gt;0</formula>
    </cfRule>
    <cfRule type="expression" dxfId="1041" priority="22">
      <formula>L25&lt;0</formula>
    </cfRule>
  </conditionalFormatting>
  <conditionalFormatting sqref="F30:F33">
    <cfRule type="expression" dxfId="1040" priority="19">
      <formula>F30&gt;0</formula>
    </cfRule>
    <cfRule type="expression" dxfId="1039" priority="20">
      <formula>F30&lt;0</formula>
    </cfRule>
  </conditionalFormatting>
  <conditionalFormatting sqref="H30:H33">
    <cfRule type="expression" dxfId="1038" priority="17">
      <formula>H30&gt;0</formula>
    </cfRule>
    <cfRule type="expression" dxfId="1037" priority="18">
      <formula>H30&lt;0</formula>
    </cfRule>
  </conditionalFormatting>
  <conditionalFormatting sqref="L39:L44">
    <cfRule type="expression" dxfId="1036" priority="9">
      <formula>L39&gt;0</formula>
    </cfRule>
    <cfRule type="expression" dxfId="1035" priority="10">
      <formula>L39&lt;0</formula>
    </cfRule>
  </conditionalFormatting>
  <conditionalFormatting sqref="L45:L46">
    <cfRule type="expression" dxfId="1034" priority="7">
      <formula>L45&gt;0</formula>
    </cfRule>
    <cfRule type="expression" dxfId="1033" priority="8">
      <formula>L45&lt;0</formula>
    </cfRule>
  </conditionalFormatting>
  <conditionalFormatting sqref="L47">
    <cfRule type="expression" dxfId="1032" priority="5">
      <formula>L47&gt;0</formula>
    </cfRule>
    <cfRule type="expression" dxfId="1031" priority="6">
      <formula>L47&lt;0</formula>
    </cfRule>
  </conditionalFormatting>
  <conditionalFormatting sqref="L51">
    <cfRule type="expression" dxfId="1030" priority="3">
      <formula>L51&gt;0</formula>
    </cfRule>
    <cfRule type="expression" dxfId="1029" priority="4">
      <formula>L51&lt;0</formula>
    </cfRule>
  </conditionalFormatting>
  <conditionalFormatting sqref="L54">
    <cfRule type="expression" dxfId="1028" priority="1">
      <formula>L54&gt;0</formula>
    </cfRule>
    <cfRule type="expression" dxfId="10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66.709999999999994</v>
      </c>
      <c r="W3" s="134"/>
    </row>
    <row r="4" spans="1:23" x14ac:dyDescent="0.25">
      <c r="B4" s="72"/>
      <c r="C4" s="4"/>
      <c r="D4" s="3"/>
      <c r="E4" s="3"/>
      <c r="F4" s="3"/>
      <c r="G4" s="72"/>
      <c r="H4" s="161"/>
      <c r="I4" s="3"/>
      <c r="J4" s="3"/>
      <c r="K4" s="3"/>
      <c r="L4" s="4"/>
      <c r="M4" s="4"/>
      <c r="O4" s="11" t="s">
        <v>66</v>
      </c>
      <c r="Q4" s="54">
        <v>66.709999999999994</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19.505847953216374</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73.381</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72.713899999999995</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72.046800000000005</v>
      </c>
      <c r="Q19" s="2"/>
      <c r="T19" s="1">
        <v>43228</v>
      </c>
      <c r="U19" t="s">
        <v>82</v>
      </c>
      <c r="W19" s="134"/>
    </row>
    <row r="20" spans="1:23" x14ac:dyDescent="0.25">
      <c r="O20" s="81">
        <v>1.07</v>
      </c>
      <c r="P20" s="81">
        <f t="shared" si="0"/>
        <v>71.3797</v>
      </c>
      <c r="Q20" s="2"/>
      <c r="W20" s="134"/>
    </row>
    <row r="21" spans="1:23" x14ac:dyDescent="0.25">
      <c r="O21" s="81">
        <v>1.06</v>
      </c>
      <c r="P21" s="81">
        <f t="shared" si="0"/>
        <v>70.712599999999995</v>
      </c>
      <c r="Q21" s="2"/>
      <c r="T21" s="1">
        <v>43283</v>
      </c>
      <c r="U21" t="s">
        <v>1118</v>
      </c>
      <c r="W21" s="134"/>
    </row>
    <row r="22" spans="1:23" x14ac:dyDescent="0.25">
      <c r="O22" s="81">
        <v>1.05</v>
      </c>
      <c r="P22" s="81">
        <f t="shared" si="0"/>
        <v>70.04549999999999</v>
      </c>
      <c r="Q22" s="2"/>
      <c r="W22" s="134"/>
    </row>
    <row r="23" spans="1:23" x14ac:dyDescent="0.25">
      <c r="O23" s="81">
        <v>1.04</v>
      </c>
      <c r="P23" s="81">
        <f t="shared" si="0"/>
        <v>69.378399999999999</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68.711299999999994</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68.044199999999989</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67.377099999999999</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66.709999999999994</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66.042899999999989</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65.375799999999998</v>
      </c>
      <c r="Q29" s="2"/>
      <c r="W29" s="134"/>
    </row>
    <row r="30" spans="1:23" x14ac:dyDescent="0.25">
      <c r="A30" s="4"/>
      <c r="B30" s="164"/>
      <c r="C30" s="10"/>
      <c r="D30" s="39"/>
      <c r="E30" s="39"/>
      <c r="F30" s="39"/>
      <c r="G30" s="39"/>
      <c r="H30" s="179"/>
      <c r="I30" s="39"/>
      <c r="J30" s="39"/>
      <c r="K30" s="39"/>
      <c r="L30" s="39"/>
      <c r="M30" s="39"/>
      <c r="O30" s="81">
        <v>0.97</v>
      </c>
      <c r="P30" s="81">
        <f t="shared" si="0"/>
        <v>64.708699999999993</v>
      </c>
      <c r="W30" s="134"/>
    </row>
    <row r="31" spans="1:23" x14ac:dyDescent="0.25">
      <c r="A31" s="4"/>
      <c r="B31" s="164"/>
      <c r="C31" s="10"/>
      <c r="D31" s="39"/>
      <c r="E31" s="39"/>
      <c r="F31" s="39"/>
      <c r="G31" s="39"/>
      <c r="H31" s="179"/>
      <c r="I31" s="39"/>
      <c r="J31" s="39"/>
      <c r="K31" s="39"/>
      <c r="L31" s="39"/>
      <c r="M31" s="39"/>
      <c r="O31" s="81">
        <v>0.96</v>
      </c>
      <c r="P31" s="81">
        <f t="shared" si="0"/>
        <v>64.041599999999988</v>
      </c>
      <c r="W31" s="134"/>
    </row>
    <row r="32" spans="1:23" x14ac:dyDescent="0.25">
      <c r="A32" s="4"/>
      <c r="B32" s="164"/>
      <c r="C32" s="10"/>
      <c r="D32" s="39"/>
      <c r="E32" s="39"/>
      <c r="F32" s="39"/>
      <c r="G32" s="39"/>
      <c r="H32" s="179"/>
      <c r="I32" s="39"/>
      <c r="J32" s="39"/>
      <c r="K32" s="39"/>
      <c r="L32" s="39"/>
      <c r="M32" s="39"/>
      <c r="O32" s="81">
        <v>0.95</v>
      </c>
      <c r="P32" s="81">
        <f t="shared" si="0"/>
        <v>63.374499999999991</v>
      </c>
      <c r="W32" s="134"/>
    </row>
    <row r="33" spans="1:23" x14ac:dyDescent="0.25">
      <c r="A33" s="4"/>
      <c r="B33" s="164"/>
      <c r="C33" s="10"/>
      <c r="D33" s="39"/>
      <c r="E33" s="39"/>
      <c r="F33" s="39"/>
      <c r="G33" s="39"/>
      <c r="H33" s="179"/>
      <c r="I33" s="39"/>
      <c r="J33" s="39"/>
      <c r="K33" s="39"/>
      <c r="L33" s="39"/>
      <c r="M33" s="39"/>
      <c r="O33" s="81">
        <v>0.94</v>
      </c>
      <c r="P33" s="81">
        <f t="shared" si="0"/>
        <v>62.707399999999993</v>
      </c>
      <c r="W33" s="134"/>
    </row>
    <row r="34" spans="1:23" x14ac:dyDescent="0.25">
      <c r="A34" s="4"/>
      <c r="B34" s="164"/>
      <c r="C34" s="10"/>
      <c r="D34" s="39"/>
      <c r="E34" s="39"/>
      <c r="F34" s="39"/>
      <c r="G34" s="39"/>
      <c r="H34" s="179"/>
      <c r="I34" s="39"/>
      <c r="J34" s="39"/>
      <c r="K34" s="39"/>
      <c r="L34" s="39"/>
      <c r="M34" s="39"/>
      <c r="O34" s="81">
        <v>0.93</v>
      </c>
      <c r="P34" s="81">
        <f t="shared" si="0"/>
        <v>62.040299999999995</v>
      </c>
      <c r="W34" s="134"/>
    </row>
    <row r="35" spans="1:23" x14ac:dyDescent="0.25">
      <c r="A35" s="4"/>
      <c r="B35" s="164"/>
      <c r="C35" s="10"/>
      <c r="D35" s="39"/>
      <c r="E35" s="39"/>
      <c r="F35" s="39"/>
      <c r="G35" s="39"/>
      <c r="H35" s="179"/>
      <c r="I35" s="39"/>
      <c r="J35" s="39"/>
      <c r="K35" s="39"/>
      <c r="L35" s="39"/>
      <c r="M35" s="39"/>
      <c r="O35" s="81">
        <v>0.92</v>
      </c>
      <c r="P35" s="81">
        <f t="shared" si="0"/>
        <v>61.373199999999997</v>
      </c>
      <c r="W35" s="134"/>
    </row>
    <row r="36" spans="1:23" x14ac:dyDescent="0.25">
      <c r="A36" s="4"/>
      <c r="B36" s="164"/>
      <c r="C36" s="10"/>
      <c r="D36" s="39"/>
      <c r="E36" s="39"/>
      <c r="F36" s="39"/>
      <c r="G36" s="39"/>
      <c r="H36" s="179"/>
      <c r="I36" s="39"/>
      <c r="J36" s="39"/>
      <c r="K36" s="39"/>
      <c r="L36" s="39"/>
      <c r="M36" s="39"/>
      <c r="O36" s="81">
        <v>0.91</v>
      </c>
      <c r="P36" s="81">
        <f t="shared" si="0"/>
        <v>60.706099999999999</v>
      </c>
      <c r="W36" s="134"/>
    </row>
    <row r="37" spans="1:23" x14ac:dyDescent="0.25">
      <c r="A37" s="4"/>
      <c r="B37" s="164"/>
      <c r="C37" s="10"/>
      <c r="D37" s="39"/>
      <c r="E37" s="39"/>
      <c r="F37" s="39"/>
      <c r="G37" s="39"/>
      <c r="H37" s="179"/>
      <c r="I37" s="39"/>
      <c r="J37" s="39"/>
      <c r="K37" s="39"/>
      <c r="L37" s="39"/>
      <c r="M37" s="39"/>
      <c r="O37" s="81">
        <v>0.9</v>
      </c>
      <c r="P37" s="81">
        <f t="shared" si="0"/>
        <v>60.038999999999994</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6" priority="69">
      <formula>Q7&gt;0</formula>
    </cfRule>
    <cfRule type="expression" dxfId="1025" priority="70">
      <formula>Q7&lt;0</formula>
    </cfRule>
  </conditionalFormatting>
  <conditionalFormatting sqref="Q8">
    <cfRule type="expression" dxfId="1024" priority="67">
      <formula>Q8&gt;0</formula>
    </cfRule>
    <cfRule type="expression" dxfId="1023" priority="68">
      <formula>Q8&lt;0</formula>
    </cfRule>
  </conditionalFormatting>
  <conditionalFormatting sqref="F27 F29:F38">
    <cfRule type="expression" dxfId="1022" priority="65">
      <formula>F27&gt;0</formula>
    </cfRule>
    <cfRule type="expression" dxfId="1021" priority="66">
      <formula>F27&lt;0</formula>
    </cfRule>
  </conditionalFormatting>
  <conditionalFormatting sqref="H29:H38">
    <cfRule type="expression" dxfId="1020" priority="63">
      <formula>H29&gt;0</formula>
    </cfRule>
    <cfRule type="expression" dxfId="1019" priority="64">
      <formula>H29&lt;0</formula>
    </cfRule>
  </conditionalFormatting>
  <conditionalFormatting sqref="H25:H27">
    <cfRule type="expression" dxfId="1018" priority="43">
      <formula>H25&gt;0</formula>
    </cfRule>
    <cfRule type="expression" dxfId="1017" priority="44">
      <formula>H25&lt;0</formula>
    </cfRule>
  </conditionalFormatting>
  <conditionalFormatting sqref="Q10">
    <cfRule type="expression" dxfId="1016" priority="57">
      <formula>Q10&gt;0</formula>
    </cfRule>
    <cfRule type="expression" dxfId="1015" priority="58">
      <formula>Q10&lt;0</formula>
    </cfRule>
  </conditionalFormatting>
  <conditionalFormatting sqref="F25:F26">
    <cfRule type="expression" dxfId="1014" priority="45">
      <formula>F25&gt;0</formula>
    </cfRule>
    <cfRule type="expression" dxfId="1013" priority="46">
      <formula>F25&lt;0</formula>
    </cfRule>
  </conditionalFormatting>
  <conditionalFormatting sqref="J65:K72">
    <cfRule type="expression" dxfId="1012" priority="39">
      <formula>J65&gt;0</formula>
    </cfRule>
    <cfRule type="expression" dxfId="1011" priority="40">
      <formula>J65&lt;0</formula>
    </cfRule>
  </conditionalFormatting>
  <conditionalFormatting sqref="F65:F83 F89">
    <cfRule type="expression" dxfId="1010" priority="37">
      <formula>F65&gt;0</formula>
    </cfRule>
    <cfRule type="expression" dxfId="1009" priority="38">
      <formula>F65&lt;0</formula>
    </cfRule>
  </conditionalFormatting>
  <conditionalFormatting sqref="H65:H83 H89">
    <cfRule type="expression" dxfId="1008" priority="35">
      <formula>H65&gt;0</formula>
    </cfRule>
    <cfRule type="expression" dxfId="1007" priority="36">
      <formula>H65&lt;0</formula>
    </cfRule>
  </conditionalFormatting>
  <conditionalFormatting sqref="J76:J78">
    <cfRule type="expression" dxfId="1006" priority="33">
      <formula>J76&gt;0</formula>
    </cfRule>
    <cfRule type="expression" dxfId="1005" priority="34">
      <formula>J76&lt;0</formula>
    </cfRule>
  </conditionalFormatting>
  <conditionalFormatting sqref="K76:K78">
    <cfRule type="expression" dxfId="1004" priority="31">
      <formula>K76&gt;0</formula>
    </cfRule>
    <cfRule type="expression" dxfId="1003" priority="32">
      <formula>K76&lt;0</formula>
    </cfRule>
  </conditionalFormatting>
  <conditionalFormatting sqref="L65:L78">
    <cfRule type="expression" dxfId="1002" priority="29">
      <formula>L65&gt;0</formula>
    </cfRule>
    <cfRule type="expression" dxfId="1001" priority="30">
      <formula>L65&lt;0</formula>
    </cfRule>
  </conditionalFormatting>
  <conditionalFormatting sqref="F84:F88">
    <cfRule type="expression" dxfId="1000" priority="27">
      <formula>F84&gt;0</formula>
    </cfRule>
    <cfRule type="expression" dxfId="999" priority="28">
      <formula>F84&lt;0</formula>
    </cfRule>
  </conditionalFormatting>
  <conditionalFormatting sqref="H84:H88">
    <cfRule type="expression" dxfId="998" priority="25">
      <formula>H84&gt;0</formula>
    </cfRule>
    <cfRule type="expression" dxfId="997" priority="26">
      <formula>H84&lt;0</formula>
    </cfRule>
  </conditionalFormatting>
  <conditionalFormatting sqref="M65:M78">
    <cfRule type="expression" dxfId="996" priority="23">
      <formula>M65&gt;0</formula>
    </cfRule>
    <cfRule type="expression" dxfId="995" priority="24">
      <formula>M65&lt;0</formula>
    </cfRule>
  </conditionalFormatting>
  <conditionalFormatting sqref="M26:M31">
    <cfRule type="expression" dxfId="994" priority="21">
      <formula>M26&gt;0</formula>
    </cfRule>
    <cfRule type="expression" dxfId="993" priority="22">
      <formula>M26&lt;0</formula>
    </cfRule>
  </conditionalFormatting>
  <conditionalFormatting sqref="F93:F105">
    <cfRule type="expression" dxfId="992" priority="19">
      <formula>F93&gt;0</formula>
    </cfRule>
    <cfRule type="expression" dxfId="991" priority="20">
      <formula>F93&lt;0</formula>
    </cfRule>
  </conditionalFormatting>
  <conditionalFormatting sqref="H93:H105">
    <cfRule type="expression" dxfId="990" priority="17">
      <formula>H93&gt;0</formula>
    </cfRule>
    <cfRule type="expression" dxfId="989" priority="18">
      <formula>H93&lt;0</formula>
    </cfRule>
  </conditionalFormatting>
  <conditionalFormatting sqref="H92">
    <cfRule type="expression" dxfId="988" priority="13">
      <formula>H92&gt;0</formula>
    </cfRule>
    <cfRule type="expression" dxfId="987" priority="14">
      <formula>H92&lt;0</formula>
    </cfRule>
  </conditionalFormatting>
  <conditionalFormatting sqref="F92">
    <cfRule type="expression" dxfId="986" priority="15">
      <formula>F92&gt;0</formula>
    </cfRule>
    <cfRule type="expression" dxfId="985" priority="16">
      <formula>F92&lt;0</formula>
    </cfRule>
  </conditionalFormatting>
  <conditionalFormatting sqref="M93:M98">
    <cfRule type="expression" dxfId="984" priority="11">
      <formula>M93&gt;0</formula>
    </cfRule>
    <cfRule type="expression" dxfId="983" priority="12">
      <formula>M93&lt;0</formula>
    </cfRule>
  </conditionalFormatting>
  <conditionalFormatting sqref="K25:K27">
    <cfRule type="expression" dxfId="982" priority="9">
      <formula>K25&gt;0</formula>
    </cfRule>
    <cfRule type="expression" dxfId="981" priority="10">
      <formula>K25&lt;0</formula>
    </cfRule>
  </conditionalFormatting>
  <conditionalFormatting sqref="K28">
    <cfRule type="expression" dxfId="980" priority="7">
      <formula>K28&gt;0</formula>
    </cfRule>
    <cfRule type="expression" dxfId="979" priority="8">
      <formula>K28&lt;0</formula>
    </cfRule>
  </conditionalFormatting>
  <conditionalFormatting sqref="H28">
    <cfRule type="expression" dxfId="978" priority="3">
      <formula>H28&gt;0</formula>
    </cfRule>
    <cfRule type="expression" dxfId="977" priority="4">
      <formula>H28&lt;0</formula>
    </cfRule>
  </conditionalFormatting>
  <conditionalFormatting sqref="F28">
    <cfRule type="expression" dxfId="976" priority="5">
      <formula>F28&gt;0</formula>
    </cfRule>
    <cfRule type="expression" dxfId="975" priority="6">
      <formula>F28&lt;0</formula>
    </cfRule>
  </conditionalFormatting>
  <conditionalFormatting sqref="K29">
    <cfRule type="expression" dxfId="974" priority="1">
      <formula>K29&gt;0</formula>
    </cfRule>
    <cfRule type="expression" dxfId="973"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496</v>
      </c>
      <c r="AJ2">
        <f>$Q$2*$Q$4</f>
        <v>6912</v>
      </c>
      <c r="AK2">
        <f ca="1">AJ2*EXP(-$X$2 * AI2/365.25)</f>
        <v>29960.233164716959</v>
      </c>
      <c r="AM2" s="2">
        <f>Q10</f>
        <v>0</v>
      </c>
      <c r="AO2">
        <f ca="1" xml:space="preserve"> (SUM(AB:AB) - SUM(AE:AE) - SUM(AH:AH) - SUM(AK:AK))/SUM(AB:AB)</f>
        <v>-1.3868843943104983</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496</v>
      </c>
      <c r="AJ3">
        <f t="shared" ref="AJ3:AJ17" si="11">$Q$2*$Q$4</f>
        <v>6912</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23.04</v>
      </c>
      <c r="R4" s="425">
        <v>5.7999999999999996E-3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496</v>
      </c>
      <c r="AJ4">
        <f t="shared" si="11"/>
        <v>6912</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6912</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496</v>
      </c>
      <c r="AJ5">
        <f t="shared" si="11"/>
        <v>6912</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496</v>
      </c>
      <c r="AJ6">
        <f t="shared" si="11"/>
        <v>6912</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-1833.8899999999921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496</v>
      </c>
      <c r="AJ7">
        <f t="shared" si="11"/>
        <v>6912</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-1833.8899999999921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496</v>
      </c>
      <c r="AJ8">
        <f t="shared" si="11"/>
        <v>6912</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-0.20968592104405542</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496</v>
      </c>
      <c r="AJ9">
        <f t="shared" si="11"/>
        <v>6912</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496</v>
      </c>
      <c r="AJ10">
        <f t="shared" si="11"/>
        <v>6912</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4.5138888888888895E-2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496</v>
      </c>
      <c r="AJ11">
        <f t="shared" si="11"/>
        <v>6912</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496</v>
      </c>
      <c r="AJ12">
        <f t="shared" si="11"/>
        <v>6912</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13.552941176470588</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496</v>
      </c>
      <c r="AJ13">
        <f t="shared" si="11"/>
        <v>6912</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496</v>
      </c>
      <c r="AJ14">
        <f t="shared" si="11"/>
        <v>6912</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496</v>
      </c>
      <c r="AJ15">
        <f t="shared" si="11"/>
        <v>6912</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496</v>
      </c>
      <c r="AJ16">
        <f t="shared" si="11"/>
        <v>6912</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496</v>
      </c>
      <c r="AJ17">
        <f t="shared" si="11"/>
        <v>6912</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25.344000000000001</v>
      </c>
      <c r="W19" s="134"/>
    </row>
    <row r="20" spans="1:39" x14ac:dyDescent="0.25">
      <c r="B20" s="72">
        <v>43440</v>
      </c>
      <c r="C20" s="4">
        <v>100</v>
      </c>
      <c r="D20" s="3">
        <v>23.38</v>
      </c>
      <c r="E20" s="3">
        <v>0</v>
      </c>
      <c r="F20" s="3">
        <f t="shared" si="12"/>
        <v>2338</v>
      </c>
      <c r="G20" s="4"/>
      <c r="H20" s="70"/>
      <c r="O20" s="81">
        <v>1.0900000000000001</v>
      </c>
      <c r="P20" s="81">
        <f t="shared" ref="P20:P39" si="13">O20*$Q$4</f>
        <v>25.113600000000002</v>
      </c>
      <c r="T20" s="1">
        <v>43244</v>
      </c>
      <c r="U20" t="s">
        <v>1072</v>
      </c>
      <c r="W20" s="134"/>
    </row>
    <row r="21" spans="1:39" x14ac:dyDescent="0.25">
      <c r="B21" s="72"/>
      <c r="C21" s="4"/>
      <c r="D21" s="3"/>
      <c r="E21" s="3"/>
      <c r="F21" s="3"/>
      <c r="O21" s="81">
        <v>1.08</v>
      </c>
      <c r="P21" s="81">
        <f t="shared" si="13"/>
        <v>24.883200000000002</v>
      </c>
      <c r="W21" s="134"/>
    </row>
    <row r="22" spans="1:39" x14ac:dyDescent="0.25">
      <c r="C22" s="4"/>
      <c r="D22" s="3"/>
      <c r="E22" s="3"/>
      <c r="F22" s="3"/>
      <c r="H22" s="70"/>
      <c r="O22" s="81">
        <v>1.07</v>
      </c>
      <c r="P22" s="81">
        <f t="shared" si="13"/>
        <v>24.652799999999999</v>
      </c>
      <c r="T22" s="693">
        <v>43288</v>
      </c>
      <c r="U22" t="s">
        <v>1153</v>
      </c>
      <c r="W22" s="134"/>
    </row>
    <row r="23" spans="1:39" x14ac:dyDescent="0.25">
      <c r="O23" s="81">
        <v>1.06</v>
      </c>
      <c r="P23" s="81">
        <f t="shared" si="13"/>
        <v>24.4224</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24.192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23.961600000000001</v>
      </c>
      <c r="T25" s="693">
        <v>43318</v>
      </c>
      <c r="U25" t="s">
        <v>1158</v>
      </c>
      <c r="W25" s="134"/>
    </row>
    <row r="26" spans="1:39" x14ac:dyDescent="0.25">
      <c r="O26" s="81">
        <v>1.03</v>
      </c>
      <c r="P26" s="81">
        <f t="shared" si="13"/>
        <v>23.731200000000001</v>
      </c>
      <c r="T26" s="708"/>
      <c r="W26" s="134"/>
    </row>
    <row r="27" spans="1:39" x14ac:dyDescent="0.25">
      <c r="O27" s="81">
        <v>1.02</v>
      </c>
      <c r="P27" s="81">
        <f t="shared" si="13"/>
        <v>23.500799999999998</v>
      </c>
      <c r="T27" s="1">
        <v>43342</v>
      </c>
      <c r="U27" t="s">
        <v>1256</v>
      </c>
      <c r="W27" s="134"/>
    </row>
    <row r="28" spans="1:39" x14ac:dyDescent="0.25">
      <c r="O28" s="81">
        <v>1.01</v>
      </c>
      <c r="P28" s="81">
        <f t="shared" si="13"/>
        <v>23.270399999999999</v>
      </c>
      <c r="U28" s="405" t="s">
        <v>1257</v>
      </c>
      <c r="W28" s="134"/>
    </row>
    <row r="29" spans="1:39" x14ac:dyDescent="0.25">
      <c r="O29" s="81">
        <v>1</v>
      </c>
      <c r="P29" s="81">
        <f t="shared" si="13"/>
        <v>23.04</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22.8096</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22.5792</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22.348799999999997</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22.118399999999998</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21.887999999999998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21.657599999999999</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21.427199999999999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21.1968</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20.9664</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20.736000000000001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46.74</v>
      </c>
      <c r="R4" s="405">
        <v>-2.5999999999999999E-2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7478.4000000000005</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1909.8599999999997</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305.27999999999793</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4.2558886509635664E-2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3.6799315361574665E-2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10.340707964601771</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51.414000000000009</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50.946600000000004</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50.479200000000006</v>
      </c>
      <c r="W19" s="2"/>
      <c r="X19" s="134"/>
      <c r="AD19" s="182"/>
      <c r="AG19" s="182"/>
    </row>
    <row r="20" spans="1:33" x14ac:dyDescent="0.25">
      <c r="P20" s="81">
        <v>1.07</v>
      </c>
      <c r="Q20" s="81">
        <f t="shared" si="2"/>
        <v>50.011800000000008</v>
      </c>
      <c r="W20" s="2"/>
      <c r="X20" s="134"/>
    </row>
    <row r="21" spans="1:33" x14ac:dyDescent="0.25">
      <c r="P21" s="81">
        <v>1.06</v>
      </c>
      <c r="Q21" s="81">
        <f t="shared" si="2"/>
        <v>49.544400000000003</v>
      </c>
      <c r="W21" s="2"/>
      <c r="X21" s="134"/>
      <c r="AD21" s="182"/>
      <c r="AG21" s="182"/>
    </row>
    <row r="22" spans="1:33" x14ac:dyDescent="0.25">
      <c r="P22" s="81">
        <v>1.05</v>
      </c>
      <c r="Q22" s="81">
        <f t="shared" si="2"/>
        <v>49.077000000000005</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48.6096</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48.142200000000003</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47.674800000000005</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47.2074</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46.74</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46.272600000000004</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45.805199999999999</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45.337800000000001</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44.870400000000004</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44.402999999999999</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43.935600000000001</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43.468200000000003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43.000800000000005</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42.5334</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42.066000000000003</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15.36</v>
      </c>
      <c r="R4" s="180">
        <v>-1.2999999999999999E-3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7680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-5062.5200000000077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-5137.5400000000081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-0.40082106238794707</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5.9895833333333336E-2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9.9096774193548374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16.896000000000001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16.7424</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16.588799999999999</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16.435200000000002</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16.281600000000001</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16.128</v>
      </c>
    </row>
    <row r="25" spans="1:21" x14ac:dyDescent="0.25">
      <c r="A25" s="891"/>
      <c r="B25" s="368">
        <v>43318</v>
      </c>
      <c r="C25" s="7">
        <v>80</v>
      </c>
      <c r="D25" s="43">
        <v>23.08</v>
      </c>
      <c r="E25" s="43">
        <v>0</v>
      </c>
      <c r="F25" s="43">
        <f t="shared" si="2"/>
        <v>1846.3999999999999</v>
      </c>
      <c r="O25" s="81">
        <v>1.04</v>
      </c>
      <c r="P25" s="81">
        <f t="shared" si="3"/>
        <v>15.974399999999999</v>
      </c>
    </row>
    <row r="26" spans="1:21" x14ac:dyDescent="0.25">
      <c r="A26" s="891"/>
      <c r="B26" s="368">
        <v>43319</v>
      </c>
      <c r="C26" s="7">
        <v>100</v>
      </c>
      <c r="D26" s="43">
        <v>21.72</v>
      </c>
      <c r="E26" s="43">
        <v>0</v>
      </c>
      <c r="F26" s="43">
        <f t="shared" si="2"/>
        <v>2172</v>
      </c>
      <c r="O26" s="81">
        <v>1.03</v>
      </c>
      <c r="P26" s="81">
        <f t="shared" si="3"/>
        <v>15.8208</v>
      </c>
    </row>
    <row r="27" spans="1:21" x14ac:dyDescent="0.25">
      <c r="A27" s="891"/>
      <c r="B27" s="368">
        <v>43320</v>
      </c>
      <c r="C27" s="7">
        <v>200</v>
      </c>
      <c r="D27" s="43">
        <v>20.399999999999999</v>
      </c>
      <c r="E27" s="43">
        <v>0</v>
      </c>
      <c r="F27" s="43">
        <f t="shared" si="2"/>
        <v>4079.9999999999995</v>
      </c>
      <c r="O27" s="81">
        <v>1.02</v>
      </c>
      <c r="P27" s="81">
        <f t="shared" si="3"/>
        <v>15.667199999999999</v>
      </c>
    </row>
    <row r="28" spans="1:21" x14ac:dyDescent="0.25">
      <c r="B28" s="368">
        <v>43325</v>
      </c>
      <c r="C28" s="7">
        <v>500</v>
      </c>
      <c r="D28" s="43">
        <v>20.48</v>
      </c>
      <c r="E28" s="43">
        <v>0</v>
      </c>
      <c r="F28" s="43">
        <f t="shared" si="2"/>
        <v>10240</v>
      </c>
      <c r="O28" s="81">
        <v>1.01</v>
      </c>
      <c r="P28" s="81">
        <f t="shared" si="3"/>
        <v>15.5136</v>
      </c>
      <c r="T28" s="693">
        <v>43136</v>
      </c>
      <c r="U28" t="s">
        <v>838</v>
      </c>
    </row>
    <row r="29" spans="1:21" x14ac:dyDescent="0.25">
      <c r="B29" s="368">
        <v>43347</v>
      </c>
      <c r="C29" s="7">
        <v>200</v>
      </c>
      <c r="D29" s="43">
        <v>21.28</v>
      </c>
      <c r="E29" s="43">
        <v>0</v>
      </c>
      <c r="F29" s="43">
        <f t="shared" si="2"/>
        <v>4256</v>
      </c>
      <c r="O29" s="81">
        <v>1</v>
      </c>
      <c r="P29" s="81">
        <f t="shared" si="3"/>
        <v>15.36</v>
      </c>
    </row>
    <row r="30" spans="1:21" ht="15" customHeight="1" x14ac:dyDescent="0.25">
      <c r="A30" s="892" t="s">
        <v>1274</v>
      </c>
      <c r="B30" s="368">
        <v>43367</v>
      </c>
      <c r="C30" s="7">
        <v>200</v>
      </c>
      <c r="D30" s="43">
        <v>20.98</v>
      </c>
      <c r="E30" s="43">
        <v>0</v>
      </c>
      <c r="F30" s="43">
        <f t="shared" si="2"/>
        <v>4196</v>
      </c>
      <c r="O30" s="81">
        <v>0.99</v>
      </c>
      <c r="P30" s="81">
        <f t="shared" si="3"/>
        <v>15.206399999999999</v>
      </c>
      <c r="T30" s="1">
        <v>43175</v>
      </c>
      <c r="U30" t="s">
        <v>1088</v>
      </c>
    </row>
    <row r="31" spans="1:21" x14ac:dyDescent="0.25">
      <c r="A31" s="892"/>
      <c r="B31" s="368">
        <v>43367</v>
      </c>
      <c r="C31" s="7">
        <v>100</v>
      </c>
      <c r="D31" s="43">
        <v>20.315000000000001</v>
      </c>
      <c r="E31" s="43">
        <v>0</v>
      </c>
      <c r="F31" s="43">
        <f t="shared" si="2"/>
        <v>2031.5000000000002</v>
      </c>
      <c r="O31" s="81">
        <v>0.98</v>
      </c>
      <c r="P31" s="81">
        <f t="shared" si="3"/>
        <v>15.0528</v>
      </c>
      <c r="T31" s="1">
        <v>43178</v>
      </c>
      <c r="U31" t="s">
        <v>935</v>
      </c>
    </row>
    <row r="32" spans="1:21" x14ac:dyDescent="0.25">
      <c r="A32" s="892"/>
      <c r="B32" s="368">
        <v>43378</v>
      </c>
      <c r="C32" s="7">
        <v>100</v>
      </c>
      <c r="D32" s="43">
        <v>19.39</v>
      </c>
      <c r="E32" s="43">
        <v>0</v>
      </c>
      <c r="F32" s="43">
        <f t="shared" si="2"/>
        <v>1939</v>
      </c>
      <c r="O32" s="81">
        <v>0.97</v>
      </c>
      <c r="P32" s="81">
        <f t="shared" si="3"/>
        <v>14.899199999999999</v>
      </c>
    </row>
    <row r="33" spans="1:21" x14ac:dyDescent="0.25">
      <c r="A33" s="892"/>
      <c r="B33" s="72">
        <v>43378</v>
      </c>
      <c r="C33" s="7">
        <v>100</v>
      </c>
      <c r="D33" s="43">
        <v>18.75</v>
      </c>
      <c r="E33" s="43">
        <v>0</v>
      </c>
      <c r="F33" s="43">
        <f t="shared" si="2"/>
        <v>1875</v>
      </c>
      <c r="O33" s="81">
        <v>0.96</v>
      </c>
      <c r="P33" s="81">
        <f t="shared" si="3"/>
        <v>14.7456</v>
      </c>
      <c r="T33" s="1">
        <v>43217</v>
      </c>
      <c r="U33" t="s">
        <v>1007</v>
      </c>
    </row>
    <row r="34" spans="1:21" x14ac:dyDescent="0.25">
      <c r="B34" s="72">
        <v>43511</v>
      </c>
      <c r="C34" s="4">
        <v>200</v>
      </c>
      <c r="D34" s="3">
        <v>17.68</v>
      </c>
      <c r="E34" s="3">
        <v>0</v>
      </c>
      <c r="F34" s="3">
        <f t="shared" si="2"/>
        <v>3536</v>
      </c>
      <c r="O34" s="81">
        <v>0.95</v>
      </c>
      <c r="P34" s="81">
        <f t="shared" si="3"/>
        <v>14.591999999999999</v>
      </c>
    </row>
    <row r="35" spans="1:21" x14ac:dyDescent="0.25">
      <c r="B35" s="72">
        <v>43546</v>
      </c>
      <c r="C35" s="7">
        <v>200</v>
      </c>
      <c r="D35" s="43">
        <v>15.12</v>
      </c>
      <c r="E35" s="43">
        <v>0</v>
      </c>
      <c r="F35" s="43">
        <f t="shared" si="2"/>
        <v>3024</v>
      </c>
      <c r="O35" s="81">
        <v>0.94</v>
      </c>
      <c r="P35" s="81">
        <f t="shared" si="3"/>
        <v>14.438399999999998</v>
      </c>
      <c r="T35" s="1">
        <v>43224</v>
      </c>
      <c r="U35" t="s">
        <v>82</v>
      </c>
    </row>
    <row r="36" spans="1:21" x14ac:dyDescent="0.25">
      <c r="B36" s="4"/>
      <c r="C36" s="4"/>
      <c r="D36" s="3"/>
      <c r="E36" s="3"/>
      <c r="F36" s="3"/>
      <c r="O36" s="81">
        <v>0.93</v>
      </c>
      <c r="P36" s="81">
        <f t="shared" si="3"/>
        <v>14.284800000000001</v>
      </c>
    </row>
    <row r="37" spans="1:21" x14ac:dyDescent="0.25">
      <c r="O37" s="81">
        <v>0.92</v>
      </c>
      <c r="P37" s="81">
        <f t="shared" si="3"/>
        <v>14.1312</v>
      </c>
    </row>
    <row r="38" spans="1:21" x14ac:dyDescent="0.25">
      <c r="B38" s="4"/>
      <c r="C38" s="4"/>
      <c r="D38" s="3"/>
      <c r="E38" s="3"/>
      <c r="F38" s="3"/>
      <c r="O38" s="81">
        <v>0.91</v>
      </c>
      <c r="P38" s="81">
        <f t="shared" si="3"/>
        <v>13.977600000000001</v>
      </c>
      <c r="T38" s="693">
        <v>43318</v>
      </c>
      <c r="U38" t="s">
        <v>82</v>
      </c>
    </row>
    <row r="39" spans="1:21" x14ac:dyDescent="0.25">
      <c r="O39" s="81">
        <v>0.9</v>
      </c>
      <c r="P39" s="81">
        <f t="shared" si="3"/>
        <v>13.824</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11.589795918367345</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6" si="0">C2*D2+E2</f>
        <v>2128</v>
      </c>
      <c r="G2" s="368">
        <v>43223</v>
      </c>
      <c r="H2" s="7">
        <v>200</v>
      </c>
      <c r="I2" s="43">
        <v>20.03</v>
      </c>
      <c r="J2" s="43">
        <v>0.09</v>
      </c>
      <c r="K2" s="43">
        <f t="shared" ref="K2:K11"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15.299450000000004</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14.47</v>
      </c>
      <c r="R4" s="424">
        <v>-1.8800000000000001E-2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14470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15299.450000000004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-544.47999999999956</v>
      </c>
      <c r="R7">
        <v>600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-829.45000000000437</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-5.4214367183134306E-2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5.906122448979592</v>
      </c>
      <c r="U13" t="s">
        <v>1023</v>
      </c>
    </row>
    <row r="14" spans="1:29" x14ac:dyDescent="0.25">
      <c r="B14" s="72">
        <v>43564</v>
      </c>
      <c r="C14" s="4">
        <v>400</v>
      </c>
      <c r="D14" s="3">
        <v>14.66</v>
      </c>
      <c r="E14" s="3">
        <v>0</v>
      </c>
      <c r="F14" s="3">
        <f t="shared" si="0"/>
        <v>5864</v>
      </c>
      <c r="O14" s="11" t="s">
        <v>1034</v>
      </c>
      <c r="Q14" s="1">
        <v>43345</v>
      </c>
    </row>
    <row r="15" spans="1:29" x14ac:dyDescent="0.25">
      <c r="B15" s="404">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O17" s="81">
        <v>1.1000000000000001</v>
      </c>
      <c r="P17" s="81">
        <f>O17*$Q$4</f>
        <v>15.917000000000002</v>
      </c>
      <c r="T17" s="1">
        <v>43235</v>
      </c>
      <c r="U17" t="s">
        <v>1051</v>
      </c>
    </row>
    <row r="18" spans="1:21" x14ac:dyDescent="0.25">
      <c r="O18" s="81">
        <v>1.0900000000000001</v>
      </c>
      <c r="P18" s="81">
        <f t="shared" ref="P18:P37" si="2">O18*$Q$4</f>
        <v>15.772300000000001</v>
      </c>
      <c r="U18" t="s">
        <v>1052</v>
      </c>
    </row>
    <row r="19" spans="1:21" x14ac:dyDescent="0.25">
      <c r="O19" s="81">
        <v>1.08</v>
      </c>
      <c r="P19" s="81">
        <f t="shared" si="2"/>
        <v>15.627600000000001</v>
      </c>
    </row>
    <row r="20" spans="1:21" x14ac:dyDescent="0.25">
      <c r="O20" s="81">
        <v>1.07</v>
      </c>
      <c r="P20" s="81">
        <f t="shared" si="2"/>
        <v>15.482900000000001</v>
      </c>
    </row>
    <row r="21" spans="1:21" x14ac:dyDescent="0.25">
      <c r="O21" s="81">
        <v>1.06</v>
      </c>
      <c r="P21" s="81">
        <f t="shared" si="2"/>
        <v>15.338200000000002</v>
      </c>
      <c r="T21" s="693">
        <v>43314</v>
      </c>
      <c r="U21" t="s">
        <v>1196</v>
      </c>
    </row>
    <row r="22" spans="1:21" x14ac:dyDescent="0.25">
      <c r="A22" s="31" t="s">
        <v>81</v>
      </c>
      <c r="B22" s="14"/>
      <c r="C22" s="14">
        <f>SUM(C2:C21)</f>
        <v>2800</v>
      </c>
      <c r="D22" s="18"/>
      <c r="E22" s="18"/>
      <c r="F22" s="18">
        <f>SUM(F2:F21)</f>
        <v>51673</v>
      </c>
      <c r="G22" s="14"/>
      <c r="H22" s="71">
        <f>SUM(H2:H12)</f>
        <v>1800</v>
      </c>
      <c r="I22" s="18"/>
      <c r="J22" s="18"/>
      <c r="K22" s="18">
        <f>SUM(K2:K21)</f>
        <v>36373.549999999996</v>
      </c>
      <c r="L22" s="14"/>
      <c r="M22" s="18">
        <f>SUM(M2:M21)</f>
        <v>0</v>
      </c>
      <c r="O22" s="81">
        <v>1.05</v>
      </c>
      <c r="P22" s="81">
        <f t="shared" si="2"/>
        <v>15.193500000000002</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15.048800000000002</v>
      </c>
      <c r="T23" s="1">
        <v>43358</v>
      </c>
      <c r="U23" t="s">
        <v>1267</v>
      </c>
    </row>
    <row r="24" spans="1:21" x14ac:dyDescent="0.25">
      <c r="O24" s="81">
        <v>1.03</v>
      </c>
      <c r="P24" s="81">
        <f t="shared" si="2"/>
        <v>14.904100000000001</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14.759400000000001</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14.614700000000001</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14.47</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14.3253</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14.1806</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14.0359</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13.8912</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13.746499999999999</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13.601799999999999</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13.457100000000001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13.312400000000002</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13.167700000000002</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13.023000000000001</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7" si="14">C62*(E62-D62)</f>
        <v>1100</v>
      </c>
      <c r="G62" s="39">
        <f t="shared" ref="G62:G67" si="15">D62*C62</f>
        <v>6723.9999999999991</v>
      </c>
      <c r="H62" s="180">
        <f t="shared" ref="H62:H67"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F64+$Q$10</f>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F65+$Q$10</f>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F66+$Q$10</f>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F67+$Q$10</f>
        <v>205.47000000000534</v>
      </c>
      <c r="K67" s="180"/>
      <c r="L67" s="39">
        <v>6.21</v>
      </c>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7">C76*D76+E76</f>
        <v>2721.6000000000004</v>
      </c>
      <c r="G76" s="368">
        <v>42760</v>
      </c>
      <c r="H76" s="80">
        <v>80</v>
      </c>
      <c r="I76" s="43">
        <v>33.68</v>
      </c>
      <c r="J76" s="43">
        <v>0.06</v>
      </c>
      <c r="K76" s="43">
        <f t="shared" ref="K76:K84" si="18">H76*I76-J76</f>
        <v>2694.34</v>
      </c>
      <c r="L76" s="72">
        <v>42908</v>
      </c>
      <c r="M76" s="43">
        <v>54.4</v>
      </c>
    </row>
    <row r="77" spans="1:15" x14ac:dyDescent="0.25">
      <c r="A77" s="308" t="s">
        <v>71</v>
      </c>
      <c r="B77" s="368">
        <v>42758</v>
      </c>
      <c r="C77" s="7">
        <v>40</v>
      </c>
      <c r="D77" s="43">
        <v>32.28</v>
      </c>
      <c r="E77" s="43">
        <v>0</v>
      </c>
      <c r="F77" s="43">
        <f t="shared" si="17"/>
        <v>1291.2</v>
      </c>
      <c r="G77" s="368">
        <v>42766</v>
      </c>
      <c r="H77" s="80">
        <v>40</v>
      </c>
      <c r="I77" s="43">
        <v>31.8</v>
      </c>
      <c r="J77" s="43">
        <v>0.03</v>
      </c>
      <c r="K77" s="43">
        <f t="shared" si="18"/>
        <v>1271.97</v>
      </c>
      <c r="L77" s="72">
        <v>42908</v>
      </c>
      <c r="M77" s="43">
        <v>-8.16</v>
      </c>
    </row>
    <row r="78" spans="1:15" x14ac:dyDescent="0.25">
      <c r="A78" s="298"/>
      <c r="B78" s="368">
        <v>42843</v>
      </c>
      <c r="C78" s="7">
        <v>80</v>
      </c>
      <c r="D78" s="43">
        <v>31.08</v>
      </c>
      <c r="E78" s="43">
        <v>0</v>
      </c>
      <c r="F78" s="43">
        <f t="shared" si="17"/>
        <v>2486.3999999999996</v>
      </c>
      <c r="G78" s="368">
        <v>42901</v>
      </c>
      <c r="H78" s="80">
        <v>80</v>
      </c>
      <c r="I78" s="43">
        <v>31.3</v>
      </c>
      <c r="J78" s="43">
        <v>0.05</v>
      </c>
      <c r="K78" s="43">
        <f t="shared" si="18"/>
        <v>2503.9499999999998</v>
      </c>
      <c r="L78" s="72">
        <v>42992</v>
      </c>
      <c r="M78" s="43">
        <v>15.3</v>
      </c>
    </row>
    <row r="79" spans="1:15" x14ac:dyDescent="0.25">
      <c r="A79" s="298"/>
      <c r="B79" s="368">
        <v>42873</v>
      </c>
      <c r="C79" s="7">
        <v>80</v>
      </c>
      <c r="D79" s="43">
        <v>29.68</v>
      </c>
      <c r="E79" s="43">
        <v>0</v>
      </c>
      <c r="F79" s="43">
        <f t="shared" si="17"/>
        <v>2374.4</v>
      </c>
      <c r="G79" s="368">
        <v>42989</v>
      </c>
      <c r="H79" s="80">
        <v>100</v>
      </c>
      <c r="I79" s="43">
        <v>18.559999999999999</v>
      </c>
      <c r="J79" s="43">
        <v>0.04</v>
      </c>
      <c r="K79" s="43">
        <f t="shared" si="18"/>
        <v>1855.9599999999998</v>
      </c>
      <c r="L79" s="72">
        <v>42992</v>
      </c>
      <c r="M79" s="43">
        <v>-2.2999999999999998</v>
      </c>
    </row>
    <row r="80" spans="1:15" x14ac:dyDescent="0.25">
      <c r="A80" s="298"/>
      <c r="B80" s="368">
        <v>42957</v>
      </c>
      <c r="C80" s="7">
        <v>100</v>
      </c>
      <c r="D80" s="43">
        <v>17.28</v>
      </c>
      <c r="E80" s="43">
        <v>0</v>
      </c>
      <c r="F80" s="43">
        <f t="shared" si="17"/>
        <v>1728</v>
      </c>
      <c r="G80" s="368">
        <v>43010</v>
      </c>
      <c r="H80" s="80">
        <v>80</v>
      </c>
      <c r="I80" s="43">
        <v>18.68</v>
      </c>
      <c r="J80" s="43">
        <v>0.03</v>
      </c>
      <c r="K80" s="43">
        <f t="shared" si="18"/>
        <v>1494.3700000000001</v>
      </c>
      <c r="L80" s="72">
        <v>43082</v>
      </c>
      <c r="M80" s="7">
        <f>23.8-3.57</f>
        <v>20.23</v>
      </c>
    </row>
    <row r="81" spans="1:13" x14ac:dyDescent="0.25">
      <c r="A81" s="298"/>
      <c r="B81" s="368">
        <v>42996</v>
      </c>
      <c r="C81" s="7">
        <v>100</v>
      </c>
      <c r="D81" s="43">
        <v>17.68</v>
      </c>
      <c r="E81" s="43">
        <v>0</v>
      </c>
      <c r="F81" s="43">
        <f t="shared" si="17"/>
        <v>1768</v>
      </c>
      <c r="G81" s="368">
        <v>43045</v>
      </c>
      <c r="H81" s="80">
        <v>200</v>
      </c>
      <c r="I81" s="43">
        <v>12.08</v>
      </c>
      <c r="J81" s="43">
        <v>0.06</v>
      </c>
      <c r="K81" s="43">
        <f t="shared" si="18"/>
        <v>2415.94</v>
      </c>
      <c r="L81" s="4"/>
      <c r="M81" s="4"/>
    </row>
    <row r="82" spans="1:13" x14ac:dyDescent="0.25">
      <c r="A82" s="298"/>
      <c r="B82" s="368">
        <v>43011</v>
      </c>
      <c r="C82" s="7">
        <v>80</v>
      </c>
      <c r="D82" s="43">
        <v>17.95</v>
      </c>
      <c r="E82" s="43">
        <v>0</v>
      </c>
      <c r="F82" s="43">
        <f t="shared" si="17"/>
        <v>1436</v>
      </c>
      <c r="G82" s="368">
        <v>43070</v>
      </c>
      <c r="H82" s="80">
        <v>80</v>
      </c>
      <c r="I82" s="43">
        <v>15.27</v>
      </c>
      <c r="J82" s="43">
        <v>0.03</v>
      </c>
      <c r="K82" s="43">
        <f t="shared" si="18"/>
        <v>1221.57</v>
      </c>
    </row>
    <row r="83" spans="1:13" x14ac:dyDescent="0.25">
      <c r="A83" s="298"/>
      <c r="B83" s="368">
        <v>43013</v>
      </c>
      <c r="C83" s="7">
        <v>100</v>
      </c>
      <c r="D83" s="43">
        <v>15.8</v>
      </c>
      <c r="E83" s="43">
        <v>0</v>
      </c>
      <c r="F83" s="43">
        <f t="shared" si="17"/>
        <v>1580</v>
      </c>
      <c r="G83" s="368">
        <v>43111</v>
      </c>
      <c r="H83" s="80">
        <v>100</v>
      </c>
      <c r="I83" s="43">
        <v>21.31</v>
      </c>
      <c r="J83" s="43">
        <v>-0.05</v>
      </c>
      <c r="K83" s="43">
        <f t="shared" si="18"/>
        <v>2131.0500000000002</v>
      </c>
    </row>
    <row r="84" spans="1:13" x14ac:dyDescent="0.25">
      <c r="A84" s="298"/>
      <c r="B84" s="368">
        <v>43041</v>
      </c>
      <c r="C84" s="7">
        <v>200</v>
      </c>
      <c r="D84" s="43">
        <v>11.28</v>
      </c>
      <c r="E84" s="43">
        <v>0</v>
      </c>
      <c r="F84" s="43">
        <f t="shared" si="17"/>
        <v>2256</v>
      </c>
      <c r="G84" s="368">
        <v>43112</v>
      </c>
      <c r="H84" s="80">
        <v>100</v>
      </c>
      <c r="I84" s="43">
        <v>22.58</v>
      </c>
      <c r="J84" s="43">
        <v>0.05</v>
      </c>
      <c r="K84" s="43">
        <f t="shared" si="18"/>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9">C104*(E104-D104)</f>
        <v>-53.688000000000216</v>
      </c>
      <c r="G104" s="682">
        <f t="shared" ref="G104:G123" si="20">D104*C104</f>
        <v>2532.8879999999999</v>
      </c>
      <c r="H104" s="683">
        <f t="shared" ref="H104:H123" si="21">(E104-D104)/D104</f>
        <v>-2.1196357675507253E-2</v>
      </c>
      <c r="I104" s="684"/>
    </row>
    <row r="105" spans="1:9" x14ac:dyDescent="0.25">
      <c r="A105" s="680">
        <v>0</v>
      </c>
      <c r="B105" s="681">
        <v>42873</v>
      </c>
      <c r="C105" s="680">
        <v>160</v>
      </c>
      <c r="D105" s="682">
        <v>30.6706</v>
      </c>
      <c r="E105" s="682">
        <v>29.73</v>
      </c>
      <c r="F105" s="682">
        <f t="shared" si="19"/>
        <v>-150.49599999999998</v>
      </c>
      <c r="G105" s="682">
        <f t="shared" si="20"/>
        <v>4907.2960000000003</v>
      </c>
      <c r="H105" s="684">
        <f t="shared" si="21"/>
        <v>-3.0667805651014322E-2</v>
      </c>
      <c r="I105" s="684"/>
    </row>
    <row r="106" spans="1:9" x14ac:dyDescent="0.25">
      <c r="A106" s="680"/>
      <c r="B106" s="681">
        <v>42901</v>
      </c>
      <c r="C106" s="680">
        <v>80</v>
      </c>
      <c r="D106" s="682">
        <v>30.041799999999999</v>
      </c>
      <c r="E106" s="682">
        <v>30.43</v>
      </c>
      <c r="F106" s="682">
        <f t="shared" si="19"/>
        <v>31.056000000000097</v>
      </c>
      <c r="G106" s="682">
        <f t="shared" si="20"/>
        <v>2403.3440000000001</v>
      </c>
      <c r="H106" s="684">
        <f t="shared" si="21"/>
        <v>1.2921995353141331E-2</v>
      </c>
      <c r="I106" s="684"/>
    </row>
    <row r="107" spans="1:9" x14ac:dyDescent="0.25">
      <c r="A107" s="680">
        <v>80</v>
      </c>
      <c r="B107" s="681">
        <v>42917</v>
      </c>
      <c r="C107" s="680">
        <v>80</v>
      </c>
      <c r="D107" s="682">
        <v>29.463799999999999</v>
      </c>
      <c r="E107" s="682">
        <v>33.22</v>
      </c>
      <c r="F107" s="682">
        <f t="shared" si="19"/>
        <v>300.49599999999998</v>
      </c>
      <c r="G107" s="682">
        <f t="shared" si="20"/>
        <v>2357.1039999999998</v>
      </c>
      <c r="H107" s="684">
        <f t="shared" si="21"/>
        <v>0.12748525309023276</v>
      </c>
      <c r="I107" s="684"/>
    </row>
    <row r="108" spans="1:9" x14ac:dyDescent="0.25">
      <c r="A108" s="680">
        <v>80</v>
      </c>
      <c r="B108" s="681">
        <v>42957</v>
      </c>
      <c r="C108" s="680">
        <v>180</v>
      </c>
      <c r="D108" s="682">
        <v>22.695</v>
      </c>
      <c r="E108" s="682">
        <v>17.190000000000001</v>
      </c>
      <c r="F108" s="682">
        <f t="shared" si="19"/>
        <v>-990.89999999999986</v>
      </c>
      <c r="G108" s="682">
        <f t="shared" si="20"/>
        <v>4085.1</v>
      </c>
      <c r="H108" s="684">
        <f t="shared" si="21"/>
        <v>-0.24256444150693982</v>
      </c>
      <c r="I108" s="684"/>
    </row>
    <row r="109" spans="1:9" x14ac:dyDescent="0.25">
      <c r="A109" s="680">
        <v>80</v>
      </c>
      <c r="B109" s="681">
        <v>42983</v>
      </c>
      <c r="C109" s="680">
        <v>180</v>
      </c>
      <c r="D109" s="682">
        <v>22.695</v>
      </c>
      <c r="E109" s="682">
        <v>15.41</v>
      </c>
      <c r="F109" s="682">
        <f t="shared" si="19"/>
        <v>-1311.3</v>
      </c>
      <c r="G109" s="682">
        <f t="shared" si="20"/>
        <v>4085.1</v>
      </c>
      <c r="H109" s="684">
        <f t="shared" si="21"/>
        <v>-0.32099581405595945</v>
      </c>
      <c r="I109" s="684"/>
    </row>
    <row r="110" spans="1:9" x14ac:dyDescent="0.25">
      <c r="A110" s="680">
        <v>80</v>
      </c>
      <c r="B110" s="681">
        <v>42989</v>
      </c>
      <c r="C110" s="680">
        <v>80</v>
      </c>
      <c r="D110" s="682">
        <v>27.8643</v>
      </c>
      <c r="E110" s="682">
        <v>18.5</v>
      </c>
      <c r="F110" s="682">
        <f t="shared" si="19"/>
        <v>-749.14400000000001</v>
      </c>
      <c r="G110" s="682">
        <f t="shared" si="20"/>
        <v>2229.1440000000002</v>
      </c>
      <c r="H110" s="684">
        <f t="shared" si="21"/>
        <v>-0.33606801534580089</v>
      </c>
      <c r="I110" s="684"/>
    </row>
    <row r="111" spans="1:9" x14ac:dyDescent="0.25">
      <c r="A111" s="680">
        <v>80</v>
      </c>
      <c r="B111" s="681">
        <v>42996</v>
      </c>
      <c r="C111" s="680">
        <v>180</v>
      </c>
      <c r="D111" s="682">
        <v>22.1341</v>
      </c>
      <c r="E111" s="682">
        <v>16.989999999999998</v>
      </c>
      <c r="F111" s="682">
        <f t="shared" si="19"/>
        <v>-925.93800000000033</v>
      </c>
      <c r="G111" s="682">
        <f t="shared" si="20"/>
        <v>3984.1379999999999</v>
      </c>
      <c r="H111" s="684">
        <f t="shared" si="21"/>
        <v>-0.23240610641498871</v>
      </c>
      <c r="I111" s="684"/>
    </row>
    <row r="112" spans="1:9" x14ac:dyDescent="0.25">
      <c r="A112" s="680">
        <v>0</v>
      </c>
      <c r="B112" s="681">
        <v>43010</v>
      </c>
      <c r="C112" s="680">
        <v>100</v>
      </c>
      <c r="D112" s="682">
        <v>24.8977</v>
      </c>
      <c r="E112" s="682">
        <v>18.47</v>
      </c>
      <c r="F112" s="682">
        <f t="shared" si="19"/>
        <v>-642.77000000000021</v>
      </c>
      <c r="G112" s="682">
        <f t="shared" si="20"/>
        <v>2489.77</v>
      </c>
      <c r="H112" s="684">
        <f t="shared" si="21"/>
        <v>-0.25816440876064861</v>
      </c>
      <c r="I112" s="684"/>
    </row>
    <row r="113" spans="1:9" x14ac:dyDescent="0.25">
      <c r="A113" s="680">
        <v>0</v>
      </c>
      <c r="B113" s="681">
        <v>43011</v>
      </c>
      <c r="C113" s="680">
        <v>180</v>
      </c>
      <c r="D113" s="682">
        <v>21.809799999999999</v>
      </c>
      <c r="E113" s="682">
        <v>18.82</v>
      </c>
      <c r="F113" s="682">
        <f t="shared" si="19"/>
        <v>-538.16399999999976</v>
      </c>
      <c r="G113" s="682">
        <f t="shared" si="20"/>
        <v>3925.7639999999997</v>
      </c>
      <c r="H113" s="684">
        <f t="shared" si="21"/>
        <v>-0.13708516355033054</v>
      </c>
      <c r="I113" s="682">
        <v>21.5</v>
      </c>
    </row>
    <row r="114" spans="1:9" x14ac:dyDescent="0.25">
      <c r="A114" s="680">
        <v>0</v>
      </c>
      <c r="B114" s="681">
        <v>43012</v>
      </c>
      <c r="C114" s="680">
        <v>180</v>
      </c>
      <c r="D114" s="682">
        <v>21.81</v>
      </c>
      <c r="E114" s="682">
        <v>16.079999999999998</v>
      </c>
      <c r="F114" s="682">
        <f t="shared" si="19"/>
        <v>-1031.4000000000001</v>
      </c>
      <c r="G114" s="682">
        <f t="shared" si="20"/>
        <v>3925.7999999999997</v>
      </c>
      <c r="H114" s="684">
        <f t="shared" si="21"/>
        <v>-0.2627235213204952</v>
      </c>
      <c r="I114" s="684"/>
    </row>
    <row r="115" spans="1:9" x14ac:dyDescent="0.25">
      <c r="A115" s="680">
        <v>0</v>
      </c>
      <c r="B115" s="681">
        <v>43013</v>
      </c>
      <c r="C115" s="680">
        <v>280</v>
      </c>
      <c r="D115" s="682">
        <v>19.663499999999999</v>
      </c>
      <c r="E115" s="682">
        <v>15.68</v>
      </c>
      <c r="F115" s="682">
        <f t="shared" si="19"/>
        <v>-1115.3799999999999</v>
      </c>
      <c r="G115" s="682">
        <f t="shared" si="20"/>
        <v>5505.78</v>
      </c>
      <c r="H115" s="684">
        <f t="shared" si="21"/>
        <v>-0.2025834668294047</v>
      </c>
      <c r="I115" s="682">
        <v>19.5</v>
      </c>
    </row>
    <row r="116" spans="1:9" x14ac:dyDescent="0.25">
      <c r="A116" s="680">
        <v>100</v>
      </c>
      <c r="B116" s="681">
        <v>43031</v>
      </c>
      <c r="C116" s="680">
        <v>280</v>
      </c>
      <c r="D116" s="682">
        <v>19.663499999999999</v>
      </c>
      <c r="E116" s="682">
        <v>14.54</v>
      </c>
      <c r="F116" s="682">
        <f t="shared" si="19"/>
        <v>-1434.58</v>
      </c>
      <c r="G116" s="682">
        <f t="shared" si="20"/>
        <v>5505.78</v>
      </c>
      <c r="H116" s="684">
        <f t="shared" si="21"/>
        <v>-0.26055890355226691</v>
      </c>
      <c r="I116" s="682"/>
    </row>
    <row r="117" spans="1:9" x14ac:dyDescent="0.25">
      <c r="A117" s="680"/>
      <c r="B117" s="681">
        <v>43044</v>
      </c>
      <c r="C117" s="680">
        <v>480</v>
      </c>
      <c r="D117" s="682">
        <v>16.170000000000002</v>
      </c>
      <c r="E117" s="682">
        <v>11.4</v>
      </c>
      <c r="F117" s="682">
        <f t="shared" si="19"/>
        <v>-2289.6000000000008</v>
      </c>
      <c r="G117" s="682">
        <f t="shared" si="20"/>
        <v>7761.6</v>
      </c>
      <c r="H117" s="684">
        <f t="shared" si="21"/>
        <v>-0.29499072356215217</v>
      </c>
      <c r="I117" s="684"/>
    </row>
    <row r="118" spans="1:9" x14ac:dyDescent="0.25">
      <c r="A118" s="680">
        <v>80</v>
      </c>
      <c r="B118" s="681">
        <v>43045</v>
      </c>
      <c r="C118" s="680">
        <v>280</v>
      </c>
      <c r="D118" s="682">
        <v>19.092300000000002</v>
      </c>
      <c r="E118" s="682">
        <v>12.41</v>
      </c>
      <c r="F118" s="682">
        <f t="shared" si="19"/>
        <v>-1871.0440000000003</v>
      </c>
      <c r="G118" s="682">
        <f t="shared" si="20"/>
        <v>5345.8440000000001</v>
      </c>
      <c r="H118" s="684">
        <f t="shared" si="21"/>
        <v>-0.34999973811431839</v>
      </c>
      <c r="I118" s="685" t="s">
        <v>739</v>
      </c>
    </row>
    <row r="119" spans="1:9" x14ac:dyDescent="0.25">
      <c r="A119" s="680">
        <v>0</v>
      </c>
      <c r="B119" s="681">
        <v>43070</v>
      </c>
      <c r="C119" s="680">
        <v>200</v>
      </c>
      <c r="D119" s="682">
        <v>20.621300000000002</v>
      </c>
      <c r="E119" s="682">
        <v>15.26</v>
      </c>
      <c r="F119" s="682">
        <f t="shared" si="19"/>
        <v>-1072.2600000000004</v>
      </c>
      <c r="G119" s="682">
        <f t="shared" si="20"/>
        <v>4124.26</v>
      </c>
      <c r="H119" s="684">
        <f t="shared" si="21"/>
        <v>-0.25998845853559188</v>
      </c>
      <c r="I119" s="684"/>
    </row>
    <row r="120" spans="1:9" x14ac:dyDescent="0.25">
      <c r="A120" s="680">
        <v>200</v>
      </c>
      <c r="B120" s="681">
        <v>43077</v>
      </c>
      <c r="C120" s="680">
        <v>200</v>
      </c>
      <c r="D120" s="682">
        <v>20.62</v>
      </c>
      <c r="E120" s="682">
        <v>16.059999999999999</v>
      </c>
      <c r="F120" s="682">
        <f t="shared" si="19"/>
        <v>-912.00000000000045</v>
      </c>
      <c r="G120" s="682">
        <f t="shared" si="20"/>
        <v>4124</v>
      </c>
      <c r="H120" s="684">
        <f t="shared" si="21"/>
        <v>-0.22114451988360825</v>
      </c>
      <c r="I120" s="684"/>
    </row>
    <row r="121" spans="1:9" x14ac:dyDescent="0.25">
      <c r="A121" s="680">
        <v>200</v>
      </c>
      <c r="B121" s="681">
        <v>43082</v>
      </c>
      <c r="C121" s="680">
        <v>200</v>
      </c>
      <c r="D121" s="682">
        <v>20.52</v>
      </c>
      <c r="E121" s="682">
        <v>15.7</v>
      </c>
      <c r="F121" s="682">
        <f t="shared" si="19"/>
        <v>-964</v>
      </c>
      <c r="G121" s="682">
        <f t="shared" si="20"/>
        <v>4104</v>
      </c>
      <c r="H121" s="684">
        <f t="shared" si="21"/>
        <v>-0.23489278752436649</v>
      </c>
      <c r="I121" s="684" t="s">
        <v>184</v>
      </c>
    </row>
    <row r="122" spans="1:9" x14ac:dyDescent="0.25">
      <c r="A122" s="680">
        <v>200</v>
      </c>
      <c r="B122" s="681">
        <v>43083</v>
      </c>
      <c r="C122" s="680">
        <v>200</v>
      </c>
      <c r="D122" s="682">
        <v>20.520199999999999</v>
      </c>
      <c r="E122" s="682">
        <v>19.22</v>
      </c>
      <c r="F122" s="682">
        <f t="shared" si="19"/>
        <v>-260.04000000000008</v>
      </c>
      <c r="G122" s="682">
        <f t="shared" si="20"/>
        <v>4104.04</v>
      </c>
      <c r="H122" s="684">
        <f t="shared" si="21"/>
        <v>-6.3361955536495762E-2</v>
      </c>
      <c r="I122" s="684"/>
    </row>
    <row r="123" spans="1:9" x14ac:dyDescent="0.25">
      <c r="A123" s="680">
        <v>100</v>
      </c>
      <c r="B123" s="681">
        <v>43111</v>
      </c>
      <c r="C123" s="680">
        <v>100</v>
      </c>
      <c r="D123" s="682">
        <v>19.73</v>
      </c>
      <c r="E123" s="682">
        <v>21.74</v>
      </c>
      <c r="F123" s="682">
        <f t="shared" si="19"/>
        <v>200.9999999999998</v>
      </c>
      <c r="G123" s="682">
        <f t="shared" si="20"/>
        <v>1973</v>
      </c>
      <c r="H123" s="684">
        <f t="shared" si="21"/>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L68 K67 F68">
    <cfRule type="expression" dxfId="201" priority="5">
      <formula>F67&gt;0</formula>
    </cfRule>
    <cfRule type="expression" dxfId="200" priority="6">
      <formula>F67&lt;0</formula>
    </cfRule>
  </conditionalFormatting>
  <conditionalFormatting sqref="H66:L66 H65:I65 K65 H67:J67 F65:F67">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2019-05-09T21:45:28Z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