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5" i="35"/>
  <c r="N8" i="35"/>
  <c r="N57" i="35"/>
  <c r="N6" i="35"/>
  <c r="N9" i="35"/>
  <c r="N31" i="35"/>
  <c r="N15" i="35"/>
  <c r="N30" i="35"/>
  <c r="N26" i="35"/>
  <c r="N52" i="35"/>
  <c r="N22" i="35"/>
  <c r="N45" i="35"/>
  <c r="N20" i="35"/>
  <c r="N40" i="35"/>
  <c r="N46" i="35"/>
  <c r="N12" i="35"/>
  <c r="N10" i="35"/>
  <c r="N17" i="35"/>
  <c r="N14" i="35"/>
  <c r="N28" i="35"/>
  <c r="N49" i="35"/>
  <c r="N48" i="35"/>
  <c r="N43" i="35"/>
  <c r="N54" i="35"/>
  <c r="N36" i="35"/>
  <c r="N37" i="35"/>
  <c r="N38" i="35"/>
  <c r="N11" i="35"/>
  <c r="N56" i="35"/>
  <c r="N7" i="35"/>
  <c r="N44" i="35"/>
  <c r="N32" i="35"/>
  <c r="N3" i="35"/>
  <c r="N39" i="35"/>
  <c r="N33" i="35"/>
  <c r="N4" i="35"/>
  <c r="N2" i="35"/>
  <c r="N29" i="35"/>
  <c r="N16" i="35"/>
  <c r="N19" i="35"/>
  <c r="N25" i="35"/>
  <c r="N27" i="35"/>
  <c r="N41" i="35"/>
  <c r="N21" i="35"/>
  <c r="N34" i="35"/>
  <c r="N47" i="35"/>
  <c r="N13" i="35"/>
  <c r="N23" i="35"/>
  <c r="N18" i="35"/>
  <c r="N5" i="35"/>
  <c r="N42" i="35"/>
  <c r="N24" i="35"/>
  <c r="K32" i="64"/>
  <c r="L32" i="64"/>
  <c r="F32" i="64"/>
  <c r="H32" i="64"/>
  <c r="G32" i="64"/>
  <c r="F4" i="64"/>
  <c r="F37" i="75"/>
  <c r="G37" i="75"/>
  <c r="H37" i="75"/>
  <c r="F6" i="75"/>
  <c r="D422" i="38"/>
  <c r="E422" i="38"/>
  <c r="G422" i="38"/>
  <c r="H422" i="38"/>
  <c r="K422" i="38"/>
  <c r="L422" i="38"/>
  <c r="O422" i="38" s="1"/>
  <c r="P422" i="38" s="1"/>
  <c r="M422" i="38"/>
  <c r="T422" i="38" s="1"/>
  <c r="R422" i="38"/>
  <c r="U422" i="38"/>
  <c r="V422" i="38" l="1"/>
  <c r="N422" i="38"/>
  <c r="W422" i="38" s="1"/>
  <c r="L417" i="38"/>
  <c r="L418" i="38"/>
  <c r="L419" i="38"/>
  <c r="L420" i="38"/>
  <c r="L421" i="38"/>
  <c r="G417" i="38"/>
  <c r="G418" i="38"/>
  <c r="G419" i="38"/>
  <c r="G420" i="38"/>
  <c r="G421" i="38"/>
  <c r="D418" i="38"/>
  <c r="D419" i="38"/>
  <c r="D420" i="38"/>
  <c r="D421" i="38"/>
  <c r="U421" i="38" s="1"/>
  <c r="E421" i="38"/>
  <c r="H421" i="38"/>
  <c r="K421" i="38"/>
  <c r="M421" i="38"/>
  <c r="T421" i="38" s="1"/>
  <c r="R421" i="38"/>
  <c r="V421" i="38"/>
  <c r="N421" i="38" l="1"/>
  <c r="W421" i="38"/>
  <c r="O421" i="38"/>
  <c r="E420" i="38"/>
  <c r="H420" i="38"/>
  <c r="K420" i="38"/>
  <c r="V420" i="38"/>
  <c r="M420" i="38"/>
  <c r="T420" i="38" s="1"/>
  <c r="R420" i="38"/>
  <c r="U420" i="38"/>
  <c r="F35" i="58"/>
  <c r="H35" i="58"/>
  <c r="G35" i="58"/>
  <c r="F7" i="58"/>
  <c r="F18" i="58"/>
  <c r="C18" i="58"/>
  <c r="O420" i="38" l="1"/>
  <c r="N420" i="38"/>
  <c r="W420" i="38" s="1"/>
  <c r="E419" i="38"/>
  <c r="H419" i="38"/>
  <c r="K419" i="38"/>
  <c r="M419" i="38"/>
  <c r="T419" i="38" s="1"/>
  <c r="R419" i="38"/>
  <c r="U419" i="38"/>
  <c r="V419" i="38"/>
  <c r="F264" i="7"/>
  <c r="G264" i="7"/>
  <c r="H264" i="7"/>
  <c r="L78" i="25"/>
  <c r="F78" i="25"/>
  <c r="H78" i="25"/>
  <c r="G78" i="25"/>
  <c r="K31" i="64"/>
  <c r="L31" i="64" s="1"/>
  <c r="F31" i="64"/>
  <c r="H31" i="64"/>
  <c r="G31" i="64"/>
  <c r="F36" i="75"/>
  <c r="G36" i="75"/>
  <c r="H36" i="75"/>
  <c r="F5" i="75"/>
  <c r="F44" i="57"/>
  <c r="G44" i="57"/>
  <c r="H44" i="57"/>
  <c r="F14" i="57"/>
  <c r="O419" i="38" l="1"/>
  <c r="N419" i="38"/>
  <c r="W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N158" i="1" s="1"/>
  <c r="O158" i="1" s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U418" i="38"/>
  <c r="F263" i="7"/>
  <c r="H263" i="7"/>
  <c r="G263" i="7"/>
  <c r="K100" i="7"/>
  <c r="F43" i="57"/>
  <c r="G43" i="57"/>
  <c r="H43" i="57"/>
  <c r="F13" i="57"/>
  <c r="O418" i="38" l="1"/>
  <c r="V418" i="38"/>
  <c r="W418" i="38" s="1"/>
  <c r="T418" i="38"/>
  <c r="L413" i="38"/>
  <c r="L414" i="38"/>
  <c r="L415" i="38"/>
  <c r="L416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9" i="38" l="1"/>
  <c r="O417" i="38"/>
  <c r="P418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P420" i="38" l="1"/>
  <c r="P421" i="38"/>
  <c r="O416" i="38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H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H93" i="68"/>
  <c r="F93" i="68"/>
  <c r="K93" i="68"/>
  <c r="M93" i="68"/>
  <c r="C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C613" i="25"/>
  <c r="F613" i="25"/>
  <c r="M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7"/>
  <c r="F24" i="40"/>
  <c r="F23" i="17"/>
  <c r="C30" i="49"/>
  <c r="K19" i="34"/>
  <c r="M119" i="7"/>
  <c r="M65" i="63"/>
  <c r="K19" i="64"/>
  <c r="K19" i="66"/>
  <c r="C19" i="72"/>
  <c r="F50" i="25"/>
  <c r="H19" i="73"/>
  <c r="H50" i="25"/>
  <c r="K32" i="31"/>
  <c r="C90" i="72"/>
  <c r="H19" i="45"/>
  <c r="K19" i="3"/>
  <c r="H19" i="60"/>
  <c r="K19" i="59"/>
  <c r="F19" i="55"/>
  <c r="H19" i="68"/>
  <c r="C111" i="54"/>
  <c r="K19" i="71"/>
  <c r="M19" i="72"/>
  <c r="K19" i="61"/>
  <c r="H19" i="61"/>
  <c r="C119" i="7"/>
  <c r="F84" i="61"/>
  <c r="C29" i="51"/>
  <c r="K77" i="70"/>
  <c r="M19" i="52"/>
  <c r="K65" i="63"/>
  <c r="K100" i="34"/>
  <c r="K19" i="60"/>
  <c r="H19" i="41"/>
  <c r="M19" i="41"/>
  <c r="M19" i="3"/>
  <c r="M23" i="17"/>
  <c r="M94" i="52"/>
  <c r="F100" i="34"/>
  <c r="K19" i="45"/>
  <c r="H19" i="62"/>
  <c r="H23" i="17"/>
  <c r="K65" i="71"/>
  <c r="H103" i="58"/>
  <c r="K19" i="54"/>
  <c r="F19" i="73"/>
  <c r="H85" i="64"/>
  <c r="M100" i="34"/>
  <c r="M19" i="45"/>
  <c r="K119" i="7"/>
  <c r="M19" i="50"/>
  <c r="F19" i="69"/>
  <c r="F19" i="68"/>
  <c r="M156" i="49"/>
  <c r="C407" i="17"/>
  <c r="F120" i="57"/>
  <c r="M30" i="49"/>
  <c r="M19" i="60"/>
  <c r="K19" i="62"/>
  <c r="K19" i="41"/>
  <c r="F19" i="34"/>
  <c r="C50" i="25"/>
  <c r="K86" i="53"/>
  <c r="M86" i="53"/>
  <c r="F94" i="52"/>
  <c r="F19" i="63"/>
  <c r="H19" i="71"/>
  <c r="C100" i="34"/>
  <c r="F29" i="51"/>
  <c r="K50" i="25"/>
  <c r="F75" i="41"/>
  <c r="F30" i="49"/>
  <c r="H148" i="45"/>
  <c r="H100" i="34"/>
  <c r="M111" i="54"/>
  <c r="F19" i="60"/>
  <c r="C19" i="66"/>
  <c r="H86" i="53"/>
  <c r="C19" i="45"/>
  <c r="K19" i="58"/>
  <c r="K407" i="17"/>
  <c r="K67" i="60"/>
  <c r="H19" i="69"/>
  <c r="C156" i="49"/>
  <c r="H19" i="66"/>
  <c r="M103" i="58"/>
  <c r="K23" i="17"/>
  <c r="H77" i="70"/>
  <c r="K19" i="57"/>
  <c r="H84" i="61"/>
  <c r="M19" i="68"/>
  <c r="F148" i="45"/>
  <c r="C19" i="54"/>
  <c r="C19" i="52"/>
  <c r="K24" i="40"/>
  <c r="M19" i="53"/>
  <c r="F90" i="72"/>
  <c r="M19" i="69"/>
  <c r="M55" i="50"/>
  <c r="K19" i="73"/>
  <c r="C65" i="63"/>
  <c r="C77" i="70"/>
  <c r="C19" i="71"/>
  <c r="M19" i="57"/>
  <c r="K103" i="58"/>
  <c r="K19" i="72"/>
  <c r="C75" i="41"/>
  <c r="K19" i="50"/>
  <c r="K19" i="68"/>
  <c r="F19" i="66"/>
  <c r="C32" i="31"/>
  <c r="H19" i="34"/>
  <c r="H19" i="54"/>
  <c r="H30" i="49"/>
  <c r="F19" i="53"/>
  <c r="M19" i="58"/>
  <c r="C19" i="63"/>
  <c r="C72" i="59"/>
  <c r="H119" i="7"/>
  <c r="K19" i="52"/>
  <c r="H19" i="72"/>
  <c r="H75" i="41"/>
  <c r="H29" i="51"/>
  <c r="F119" i="7"/>
  <c r="K29" i="51"/>
  <c r="M29" i="51"/>
  <c r="C19" i="61"/>
  <c r="F67" i="60"/>
  <c r="H120" i="57"/>
  <c r="C85" i="64"/>
  <c r="H19" i="59"/>
  <c r="C19" i="59"/>
  <c r="H90" i="72"/>
  <c r="H24" i="40"/>
  <c r="F63" i="66"/>
  <c r="K90" i="72"/>
  <c r="F19" i="41"/>
  <c r="M50" i="25"/>
  <c r="C94" i="52"/>
  <c r="H65" i="71"/>
  <c r="H32" i="31"/>
  <c r="H72" i="59"/>
  <c r="F19" i="71"/>
  <c r="H19" i="63"/>
  <c r="H63" i="66"/>
  <c r="M19" i="66"/>
  <c r="C19" i="60"/>
  <c r="K30" i="49"/>
  <c r="M19" i="70"/>
  <c r="K19" i="70"/>
  <c r="K19" i="55"/>
  <c r="C19" i="50"/>
  <c r="M148" i="45"/>
  <c r="M84" i="61"/>
  <c r="M90" i="72"/>
  <c r="C86" i="53"/>
  <c r="M120" i="57"/>
  <c r="F19" i="72"/>
  <c r="K19" i="63"/>
  <c r="M24" i="40"/>
  <c r="K120" i="57"/>
  <c r="M65" i="71"/>
  <c r="M72" i="59"/>
  <c r="F19" i="3"/>
  <c r="H111" i="54"/>
  <c r="C65" i="71"/>
  <c r="H19" i="53"/>
  <c r="M19" i="54"/>
  <c r="C84" i="61"/>
  <c r="M19" i="61"/>
  <c r="F19" i="61"/>
  <c r="M67" i="60"/>
  <c r="C120" i="57"/>
  <c r="M75" i="41"/>
  <c r="K148" i="45"/>
  <c r="K19" i="53"/>
  <c r="F156" i="49"/>
  <c r="H19" i="50"/>
  <c r="F86" i="53"/>
  <c r="M19" i="73"/>
  <c r="C19" i="70"/>
  <c r="H19" i="70"/>
  <c r="M32" i="31"/>
  <c r="C19" i="55"/>
  <c r="M19" i="71"/>
  <c r="F65" i="63"/>
  <c r="M19" i="55"/>
  <c r="C67" i="60"/>
  <c r="K94" i="52"/>
  <c r="F19" i="70"/>
  <c r="M407" i="17"/>
  <c r="H19" i="64"/>
  <c r="M19" i="34"/>
  <c r="F19" i="59"/>
  <c r="C19" i="41"/>
  <c r="H65" i="63"/>
  <c r="F55" i="50"/>
  <c r="M77" i="70"/>
  <c r="H407" i="17"/>
  <c r="K85" i="64"/>
  <c r="K63" i="66"/>
  <c r="C148" i="45"/>
  <c r="H19" i="3"/>
  <c r="F103" i="58"/>
  <c r="H19" i="52"/>
  <c r="K156" i="49"/>
  <c r="C19" i="34"/>
  <c r="C19" i="3"/>
  <c r="M19" i="64"/>
  <c r="C23" i="17"/>
  <c r="C19" i="62"/>
  <c r="C19" i="73"/>
  <c r="F407" i="17"/>
  <c r="M19" i="62"/>
  <c r="C63" i="66"/>
  <c r="C24" i="40"/>
  <c r="F19" i="52"/>
  <c r="H94" i="52"/>
  <c r="K111" i="54"/>
  <c r="F85" i="64"/>
  <c r="F72" i="59"/>
  <c r="K75" i="41"/>
  <c r="F32" i="31"/>
  <c r="K84" i="61"/>
  <c r="M85" i="64"/>
  <c r="C19" i="69"/>
  <c r="H19" i="58"/>
  <c r="K55" i="50"/>
  <c r="F77" i="70"/>
  <c r="H67" i="60"/>
  <c r="F111" i="54"/>
  <c r="F19" i="62"/>
  <c r="K19" i="69"/>
  <c r="C55" i="50"/>
  <c r="F19" i="50"/>
  <c r="M63" i="66"/>
  <c r="M19" i="63"/>
  <c r="C19" i="53"/>
  <c r="F65" i="71"/>
  <c r="F19" i="45"/>
  <c r="H55" i="50"/>
  <c r="K72" i="59"/>
  <c r="H156" i="49"/>
  <c r="C103" i="58"/>
  <c r="M19" i="59"/>
  <c r="F19" i="54"/>
  <c r="C19" i="68"/>
  <c r="H19" i="55"/>
  <c r="M19" i="75"/>
  <c r="K19" i="75"/>
  <c r="H19" i="75"/>
  <c r="F19" i="57"/>
  <c r="C19" i="57"/>
  <c r="F19" i="58"/>
  <c r="C19" i="58"/>
  <c r="F19" i="64"/>
  <c r="C19" i="64"/>
  <c r="F19" i="75"/>
  <c r="C19" i="75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4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8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7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0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<sst xmlns="http://schemas.openxmlformats.org/spreadsheetml/2006/main" count="5468" uniqueCount="770">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</sst>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33"/>
      <tableStyleElement type="headerRow" dxfId="133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75976"/>
        <c:axId val="383177544"/>
      </c:scatterChart>
      <c:valAx>
        <c:axId val="3831759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7544"/>
        <c:crosses val="autoZero"/>
        <c:crossBetween val="midCat"/>
      </c:valAx>
      <c:valAx>
        <c:axId val="38317754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78328"/>
        <c:axId val="383178720"/>
      </c:scatterChart>
      <c:valAx>
        <c:axId val="3831783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8720"/>
        <c:crosses val="autoZero"/>
        <c:crossBetween val="midCat"/>
      </c:valAx>
      <c:valAx>
        <c:axId val="3831787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79504"/>
        <c:axId val="383179896"/>
      </c:scatterChart>
      <c:valAx>
        <c:axId val="3831795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9896"/>
        <c:crosses val="autoZero"/>
        <c:crossBetween val="midCat"/>
      </c:valAx>
      <c:valAx>
        <c:axId val="383179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7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82248"/>
        <c:axId val="383182640"/>
      </c:scatterChart>
      <c:valAx>
        <c:axId val="3831822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2640"/>
        <c:crosses val="autoZero"/>
        <c:crossBetween val="midCat"/>
      </c:valAx>
      <c:valAx>
        <c:axId val="383182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83816"/>
        <c:axId val="383184208"/>
      </c:scatterChart>
      <c:valAx>
        <c:axId val="3831838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4208"/>
        <c:crosses val="autoZero"/>
        <c:crossBetween val="midCat"/>
      </c:valAx>
      <c:valAx>
        <c:axId val="38318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3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81856"/>
        <c:axId val="383181464"/>
      </c:scatterChart>
      <c:valAx>
        <c:axId val="383181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1464"/>
        <c:crosses val="autoZero"/>
        <c:crossBetween val="midCat"/>
      </c:valAx>
      <c:valAx>
        <c:axId val="38318146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80680"/>
        <c:axId val="383184992"/>
      </c:scatterChart>
      <c:valAx>
        <c:axId val="383180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4992"/>
        <c:crosses val="autoZero"/>
        <c:crossBetween val="midCat"/>
      </c:valAx>
      <c:valAx>
        <c:axId val="383184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06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83424"/>
        <c:axId val="383186952"/>
      </c:lineChart>
      <c:dateAx>
        <c:axId val="38318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6952"/>
        <c:crosses val="autoZero"/>
        <c:auto val="1"/>
        <c:lblOffset val="100"/>
        <c:baseTimeUnit val="days"/>
      </c:dateAx>
      <c:valAx>
        <c:axId val="383186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8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37152"/>
        <c:axId val="516037544"/>
      </c:lineChart>
      <c:dateAx>
        <c:axId val="51603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37544"/>
        <c:crosses val="autoZero"/>
        <c:auto val="1"/>
        <c:lblOffset val="100"/>
        <c:baseTimeUnit val="days"/>
      </c:dateAx>
      <c:valAx>
        <c:axId val="5160375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3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39504"/>
        <c:axId val="516039896"/>
      </c:lineChart>
      <c:dateAx>
        <c:axId val="51603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39896"/>
        <c:crosses val="autoZero"/>
        <c:auto val="1"/>
        <c:lblOffset val="100"/>
        <c:baseTimeUnit val="days"/>
      </c:dateAx>
      <c:valAx>
        <c:axId val="516039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3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41856"/>
        <c:axId val="516042248"/>
      </c:lineChart>
      <c:dateAx>
        <c:axId val="51604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2248"/>
        <c:crosses val="autoZero"/>
        <c:auto val="1"/>
        <c:lblOffset val="100"/>
        <c:baseTimeUnit val="days"/>
      </c:dateAx>
      <c:valAx>
        <c:axId val="516042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44208"/>
        <c:axId val="516044600"/>
      </c:lineChart>
      <c:dateAx>
        <c:axId val="51604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4600"/>
        <c:crosses val="autoZero"/>
        <c:auto val="1"/>
        <c:lblOffset val="100"/>
        <c:baseTimeUnit val="days"/>
      </c:dateAx>
      <c:valAx>
        <c:axId val="5160446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46560"/>
        <c:axId val="516046952"/>
      </c:lineChart>
      <c:dateAx>
        <c:axId val="51604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6952"/>
        <c:crosses val="autoZero"/>
        <c:auto val="1"/>
        <c:lblOffset val="100"/>
        <c:baseTimeUnit val="days"/>
      </c:dateAx>
      <c:valAx>
        <c:axId val="516046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48912"/>
        <c:axId val="516049304"/>
      </c:lineChart>
      <c:dateAx>
        <c:axId val="51604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9304"/>
        <c:crosses val="autoZero"/>
        <c:auto val="1"/>
        <c:lblOffset val="100"/>
        <c:baseTimeUnit val="days"/>
      </c:dateAx>
      <c:valAx>
        <c:axId val="5160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051264"/>
        <c:axId val="516051656"/>
      </c:lineChart>
      <c:dateAx>
        <c:axId val="51605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51656"/>
        <c:crosses val="autoZero"/>
        <c:auto val="1"/>
        <c:lblOffset val="100"/>
        <c:baseTimeUnit val="days"/>
      </c:dateAx>
      <c:valAx>
        <c:axId val="516051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5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2288"/>
        <c:axId val="516872680"/>
      </c:lineChart>
      <c:dateAx>
        <c:axId val="51687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2680"/>
        <c:crosses val="autoZero"/>
        <c:auto val="1"/>
        <c:lblOffset val="100"/>
        <c:baseTimeUnit val="days"/>
      </c:dateAx>
      <c:valAx>
        <c:axId val="5168726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4640"/>
        <c:axId val="516875032"/>
      </c:lineChart>
      <c:dateAx>
        <c:axId val="51687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5032"/>
        <c:crosses val="autoZero"/>
        <c:auto val="1"/>
        <c:lblOffset val="100"/>
        <c:baseTimeUnit val="days"/>
      </c:dateAx>
      <c:valAx>
        <c:axId val="5168750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76992"/>
        <c:axId val="516877384"/>
      </c:lineChart>
      <c:dateAx>
        <c:axId val="51687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7384"/>
        <c:crosses val="autoZero"/>
        <c:auto val="1"/>
        <c:lblOffset val="100"/>
        <c:baseTimeUnit val="days"/>
      </c:dateAx>
      <c:valAx>
        <c:axId val="5168773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7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99864"/>
        <c:axId val="519000256"/>
      </c:lineChart>
      <c:dateAx>
        <c:axId val="51899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0256"/>
        <c:crosses val="autoZero"/>
        <c:auto val="1"/>
        <c:lblOffset val="100"/>
        <c:baseTimeUnit val="days"/>
      </c:dateAx>
      <c:valAx>
        <c:axId val="5190002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9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01432"/>
        <c:axId val="519001824"/>
      </c:lineChart>
      <c:catAx>
        <c:axId val="51900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1824"/>
        <c:crosses val="autoZero"/>
        <c:auto val="1"/>
        <c:lblAlgn val="ctr"/>
        <c:lblOffset val="100"/>
        <c:noMultiLvlLbl val="0"/>
      </c:catAx>
      <c:valAx>
        <c:axId val="519001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04176"/>
        <c:axId val="519004568"/>
      </c:lineChart>
      <c:dateAx>
        <c:axId val="51900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4568"/>
        <c:crosses val="autoZero"/>
        <c:auto val="1"/>
        <c:lblOffset val="100"/>
        <c:baseTimeUnit val="days"/>
      </c:dateAx>
      <c:valAx>
        <c:axId val="519004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06920"/>
        <c:axId val="519007312"/>
      </c:lineChart>
      <c:dateAx>
        <c:axId val="51900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7312"/>
        <c:crosses val="autoZero"/>
        <c:auto val="1"/>
        <c:lblOffset val="100"/>
        <c:baseTimeUnit val="days"/>
      </c:dateAx>
      <c:valAx>
        <c:axId val="5190073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08880"/>
        <c:axId val="519009272"/>
      </c:lineChart>
      <c:catAx>
        <c:axId val="51900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9272"/>
        <c:crosses val="autoZero"/>
        <c:auto val="1"/>
        <c:lblAlgn val="ctr"/>
        <c:lblOffset val="100"/>
        <c:noMultiLvlLbl val="1"/>
      </c:catAx>
      <c:valAx>
        <c:axId val="5190092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0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10840"/>
        <c:axId val="519011232"/>
      </c:lineChart>
      <c:dateAx>
        <c:axId val="51901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1232"/>
        <c:crosses val="autoZero"/>
        <c:auto val="1"/>
        <c:lblOffset val="100"/>
        <c:baseTimeUnit val="days"/>
      </c:dateAx>
      <c:valAx>
        <c:axId val="51901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13192"/>
        <c:axId val="519013584"/>
      </c:lineChart>
      <c:dateAx>
        <c:axId val="519013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3584"/>
        <c:crosses val="autoZero"/>
        <c:auto val="1"/>
        <c:lblOffset val="100"/>
        <c:baseTimeUnit val="days"/>
      </c:dateAx>
      <c:valAx>
        <c:axId val="5190135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15544"/>
        <c:axId val="381769304"/>
      </c:lineChart>
      <c:dateAx>
        <c:axId val="519015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69304"/>
        <c:crosses val="autoZero"/>
        <c:auto val="1"/>
        <c:lblOffset val="100"/>
        <c:baseTimeUnit val="days"/>
      </c:dateAx>
      <c:valAx>
        <c:axId val="381769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71264"/>
        <c:axId val="381771656"/>
      </c:lineChart>
      <c:dateAx>
        <c:axId val="38177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1656"/>
        <c:crosses val="autoZero"/>
        <c:auto val="1"/>
        <c:lblOffset val="100"/>
        <c:baseTimeUnit val="days"/>
      </c:dateAx>
      <c:valAx>
        <c:axId val="381771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73616"/>
        <c:axId val="381774008"/>
      </c:lineChart>
      <c:dateAx>
        <c:axId val="38177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4008"/>
        <c:crosses val="autoZero"/>
        <c:auto val="1"/>
        <c:lblOffset val="100"/>
        <c:baseTimeUnit val="days"/>
      </c:dateAx>
      <c:valAx>
        <c:axId val="381774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75968"/>
        <c:axId val="381776360"/>
      </c:lineChart>
      <c:catAx>
        <c:axId val="38177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6360"/>
        <c:crosses val="autoZero"/>
        <c:auto val="1"/>
        <c:lblAlgn val="ctr"/>
        <c:lblOffset val="100"/>
        <c:noMultiLvlLbl val="0"/>
      </c:catAx>
      <c:valAx>
        <c:axId val="381776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78320"/>
        <c:axId val="381778712"/>
      </c:lineChart>
      <c:dateAx>
        <c:axId val="38177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8712"/>
        <c:crosses val="autoZero"/>
        <c:auto val="1"/>
        <c:lblOffset val="100"/>
        <c:baseTimeUnit val="days"/>
      </c:dateAx>
      <c:valAx>
        <c:axId val="381778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80672"/>
        <c:axId val="381781064"/>
      </c:lineChart>
      <c:dateAx>
        <c:axId val="38178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81064"/>
        <c:crosses val="autoZero"/>
        <c:auto val="1"/>
        <c:lblOffset val="100"/>
        <c:baseTimeUnit val="days"/>
      </c:dateAx>
      <c:valAx>
        <c:axId val="381781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8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783024"/>
        <c:axId val="381783416"/>
      </c:lineChart>
      <c:catAx>
        <c:axId val="38178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83416"/>
        <c:crosses val="autoZero"/>
        <c:auto val="1"/>
        <c:lblAlgn val="ctr"/>
        <c:lblOffset val="100"/>
        <c:noMultiLvlLbl val="0"/>
      </c:catAx>
      <c:valAx>
        <c:axId val="381783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09432"/>
        <c:axId val="549109824"/>
      </c:lineChart>
      <c:dateAx>
        <c:axId val="54910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09824"/>
        <c:crosses val="autoZero"/>
        <c:auto val="1"/>
        <c:lblOffset val="100"/>
        <c:baseTimeUnit val="days"/>
      </c:dateAx>
      <c:valAx>
        <c:axId val="549109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11784"/>
        <c:axId val="549112176"/>
      </c:lineChart>
      <c:catAx>
        <c:axId val="54911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2176"/>
        <c:crosses val="autoZero"/>
        <c:auto val="1"/>
        <c:lblAlgn val="ctr"/>
        <c:lblOffset val="100"/>
        <c:noMultiLvlLbl val="0"/>
      </c:catAx>
      <c:valAx>
        <c:axId val="549112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14136"/>
        <c:axId val="549114528"/>
      </c:lineChart>
      <c:dateAx>
        <c:axId val="54911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4528"/>
        <c:crosses val="autoZero"/>
        <c:auto val="1"/>
        <c:lblOffset val="100"/>
        <c:baseTimeUnit val="days"/>
      </c:dateAx>
      <c:valAx>
        <c:axId val="549114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16488"/>
        <c:axId val="549116880"/>
      </c:lineChart>
      <c:dateAx>
        <c:axId val="54911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6880"/>
        <c:crosses val="autoZero"/>
        <c:auto val="1"/>
        <c:lblOffset val="100"/>
        <c:baseTimeUnit val="days"/>
      </c:dateAx>
      <c:valAx>
        <c:axId val="5491168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18840"/>
        <c:axId val="549119232"/>
      </c:lineChart>
      <c:dateAx>
        <c:axId val="54911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9232"/>
        <c:crosses val="autoZero"/>
        <c:auto val="1"/>
        <c:lblOffset val="100"/>
        <c:baseTimeUnit val="days"/>
      </c:dateAx>
      <c:valAx>
        <c:axId val="549119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1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21192"/>
        <c:axId val="549121584"/>
      </c:lineChart>
      <c:dateAx>
        <c:axId val="549121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21584"/>
        <c:crosses val="autoZero"/>
        <c:auto val="1"/>
        <c:lblOffset val="100"/>
        <c:baseTimeUnit val="days"/>
      </c:dateAx>
      <c:valAx>
        <c:axId val="549121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2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23544"/>
        <c:axId val="549123936"/>
      </c:lineChart>
      <c:dateAx>
        <c:axId val="54912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23936"/>
        <c:crosses val="autoZero"/>
        <c:auto val="1"/>
        <c:lblOffset val="100"/>
        <c:baseTimeUnit val="days"/>
      </c:dateAx>
      <c:valAx>
        <c:axId val="5491239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2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56344"/>
        <c:axId val="596656736"/>
      </c:lineChart>
      <c:dateAx>
        <c:axId val="5966563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56736"/>
        <c:crosses val="autoZero"/>
        <c:auto val="0"/>
        <c:lblOffset val="100"/>
        <c:baseTimeUnit val="days"/>
      </c:dateAx>
      <c:valAx>
        <c:axId val="5966567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5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58304"/>
        <c:axId val="596658696"/>
      </c:lineChart>
      <c:catAx>
        <c:axId val="59665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58696"/>
        <c:crosses val="autoZero"/>
        <c:auto val="1"/>
        <c:lblAlgn val="ctr"/>
        <c:lblOffset val="100"/>
        <c:noMultiLvlLbl val="1"/>
      </c:catAx>
      <c:valAx>
        <c:axId val="5966586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60656"/>
        <c:axId val="596661048"/>
      </c:lineChart>
      <c:dateAx>
        <c:axId val="59666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1048"/>
        <c:crosses val="autoZero"/>
        <c:auto val="1"/>
        <c:lblOffset val="100"/>
        <c:baseTimeUnit val="days"/>
      </c:dateAx>
      <c:valAx>
        <c:axId val="596661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63008"/>
        <c:axId val="596663400"/>
      </c:lineChart>
      <c:dateAx>
        <c:axId val="596663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3400"/>
        <c:crosses val="autoZero"/>
        <c:auto val="1"/>
        <c:lblOffset val="100"/>
        <c:baseTimeUnit val="days"/>
      </c:dateAx>
      <c:valAx>
        <c:axId val="596663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65360"/>
        <c:axId val="596665752"/>
      </c:lineChart>
      <c:dateAx>
        <c:axId val="596665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5752"/>
        <c:crosses val="autoZero"/>
        <c:auto val="1"/>
        <c:lblOffset val="100"/>
        <c:baseTimeUnit val="days"/>
      </c:dateAx>
      <c:valAx>
        <c:axId val="596665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67712"/>
        <c:axId val="596668104"/>
      </c:lineChart>
      <c:catAx>
        <c:axId val="59666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8104"/>
        <c:crosses val="autoZero"/>
        <c:auto val="1"/>
        <c:lblAlgn val="ctr"/>
        <c:lblOffset val="100"/>
        <c:noMultiLvlLbl val="0"/>
      </c:catAx>
      <c:valAx>
        <c:axId val="596668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70064"/>
        <c:axId val="596670456"/>
      </c:lineChart>
      <c:catAx>
        <c:axId val="59667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70456"/>
        <c:crosses val="autoZero"/>
        <c:auto val="1"/>
        <c:lblAlgn val="ctr"/>
        <c:lblOffset val="100"/>
        <c:noMultiLvlLbl val="0"/>
      </c:catAx>
      <c:valAx>
        <c:axId val="5966704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7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56224"/>
        <c:axId val="596256616"/>
      </c:lineChart>
      <c:catAx>
        <c:axId val="59625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56616"/>
        <c:crosses val="autoZero"/>
        <c:auto val="1"/>
        <c:lblAlgn val="ctr"/>
        <c:lblOffset val="100"/>
        <c:noMultiLvlLbl val="0"/>
      </c:catAx>
      <c:valAx>
        <c:axId val="5962566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5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58576"/>
        <c:axId val="596258968"/>
      </c:lineChart>
      <c:dateAx>
        <c:axId val="59625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58968"/>
        <c:crosses val="autoZero"/>
        <c:auto val="1"/>
        <c:lblOffset val="100"/>
        <c:baseTimeUnit val="days"/>
      </c:dateAx>
      <c:valAx>
        <c:axId val="596258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5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0928"/>
        <c:axId val="596261320"/>
      </c:lineChart>
      <c:dateAx>
        <c:axId val="59626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1320"/>
        <c:crosses val="autoZero"/>
        <c:auto val="1"/>
        <c:lblOffset val="100"/>
        <c:baseTimeUnit val="days"/>
      </c:dateAx>
      <c:valAx>
        <c:axId val="5962613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3280"/>
        <c:axId val="596263672"/>
      </c:lineChart>
      <c:dateAx>
        <c:axId val="59626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3672"/>
        <c:crosses val="autoZero"/>
        <c:auto val="1"/>
        <c:lblOffset val="100"/>
        <c:baseTimeUnit val="days"/>
      </c:dateAx>
      <c:valAx>
        <c:axId val="5962636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5240"/>
        <c:axId val="596265632"/>
      </c:lineChart>
      <c:catAx>
        <c:axId val="596265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5632"/>
        <c:crosses val="autoZero"/>
        <c:auto val="1"/>
        <c:lblAlgn val="ctr"/>
        <c:lblOffset val="100"/>
        <c:noMultiLvlLbl val="1"/>
      </c:catAx>
      <c:valAx>
        <c:axId val="5962656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7592"/>
        <c:axId val="596267984"/>
      </c:lineChart>
      <c:dateAx>
        <c:axId val="59626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7984"/>
        <c:crosses val="autoZero"/>
        <c:auto val="1"/>
        <c:lblOffset val="100"/>
        <c:baseTimeUnit val="days"/>
      </c:dateAx>
      <c:valAx>
        <c:axId val="596267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9944"/>
        <c:axId val="596270336"/>
      </c:lineChart>
      <c:dateAx>
        <c:axId val="596269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0336"/>
        <c:crosses val="autoZero"/>
        <c:auto val="1"/>
        <c:lblOffset val="100"/>
        <c:baseTimeUnit val="days"/>
      </c:dateAx>
      <c:valAx>
        <c:axId val="59627033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6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72296"/>
        <c:axId val="596272688"/>
      </c:lineChart>
      <c:catAx>
        <c:axId val="596272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2688"/>
        <c:crosses val="autoZero"/>
        <c:auto val="1"/>
        <c:lblAlgn val="ctr"/>
        <c:lblOffset val="100"/>
        <c:noMultiLvlLbl val="0"/>
      </c:catAx>
      <c:valAx>
        <c:axId val="5962726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74648"/>
        <c:axId val="596275040"/>
      </c:lineChart>
      <c:dateAx>
        <c:axId val="59627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5040"/>
        <c:crosses val="autoZero"/>
        <c:auto val="1"/>
        <c:lblOffset val="100"/>
        <c:baseTimeUnit val="days"/>
      </c:dateAx>
      <c:valAx>
        <c:axId val="5962750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77000"/>
        <c:axId val="596277392"/>
      </c:lineChart>
      <c:dateAx>
        <c:axId val="59627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7392"/>
        <c:crosses val="autoZero"/>
        <c:auto val="1"/>
        <c:lblOffset val="100"/>
        <c:baseTimeUnit val="days"/>
      </c:dateAx>
      <c:valAx>
        <c:axId val="596277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79352"/>
        <c:axId val="596279744"/>
      </c:lineChart>
      <c:catAx>
        <c:axId val="596279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9744"/>
        <c:crosses val="autoZero"/>
        <c:auto val="1"/>
        <c:lblAlgn val="ctr"/>
        <c:lblOffset val="100"/>
        <c:noMultiLvlLbl val="0"/>
      </c:catAx>
      <c:valAx>
        <c:axId val="596279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7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81704"/>
        <c:axId val="596282096"/>
      </c:lineChart>
      <c:catAx>
        <c:axId val="596281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2096"/>
        <c:crosses val="autoZero"/>
        <c:auto val="1"/>
        <c:lblAlgn val="ctr"/>
        <c:lblOffset val="100"/>
        <c:noMultiLvlLbl val="0"/>
      </c:catAx>
      <c:valAx>
        <c:axId val="596282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84056"/>
        <c:axId val="596284448"/>
      </c:lineChart>
      <c:catAx>
        <c:axId val="59628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4448"/>
        <c:crosses val="autoZero"/>
        <c:auto val="1"/>
        <c:lblAlgn val="ctr"/>
        <c:lblOffset val="100"/>
        <c:noMultiLvlLbl val="0"/>
      </c:catAx>
      <c:valAx>
        <c:axId val="596284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86408"/>
        <c:axId val="596286800"/>
      </c:lineChart>
      <c:dateAx>
        <c:axId val="596286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6800"/>
        <c:crosses val="autoZero"/>
        <c:auto val="1"/>
        <c:lblOffset val="100"/>
        <c:baseTimeUnit val="days"/>
      </c:dateAx>
      <c:valAx>
        <c:axId val="596286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8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79120"/>
        <c:axId val="601779512"/>
      </c:lineChart>
      <c:dateAx>
        <c:axId val="601779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79512"/>
        <c:crosses val="autoZero"/>
        <c:auto val="1"/>
        <c:lblOffset val="100"/>
        <c:baseTimeUnit val="days"/>
      </c:dateAx>
      <c:valAx>
        <c:axId val="6017795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7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14.43</v>
      </c>
      <c r="G2" s="246">
        <v>16.317604687499998</v>
      </c>
      <c r="H2" s="50">
        <v>6400</v>
      </c>
      <c r="I2" s="49">
        <v>104432.66999999998</v>
      </c>
      <c r="J2" s="372">
        <v>-12080.669999999984</v>
      </c>
      <c r="K2" s="358">
        <v>-0.11567903032642934</v>
      </c>
      <c r="L2" s="49">
        <v>2534.9010000016424</v>
      </c>
      <c r="M2">
        <v>5900</v>
      </c>
      <c r="N2" s="369" t="str">
        <f>HYPERLINK("http://finance.yahoo.com/q?s=" &amp; E2, "Link")</f>
        <v>Link</v>
      </c>
      <c r="O2" s="358">
        <v>1.34E-2</v>
      </c>
      <c r="P2" s="358">
        <v>-7.6E-3</v>
      </c>
      <c r="R2" s="49"/>
      <c r="S2" s="49"/>
      <c r="T2" s="49"/>
    </row>
    <row r="3" spans="1:22" ht="21.95" customHeight="1" x14ac:dyDescent="0.25">
      <c r="A3" s="52"/>
      <c r="B3" s="52"/>
      <c r="C3" s="52"/>
      <c r="E3" s="23" t="s">
        <v>17</v>
      </c>
      <c r="F3" s="246">
        <v>12.4</v>
      </c>
      <c r="G3" s="246">
        <v>24.307700000000072</v>
      </c>
      <c r="H3" s="334">
        <v>2000</v>
      </c>
      <c r="I3" s="49">
        <v>48615.40000000014</v>
      </c>
      <c r="J3" s="372">
        <v>-23815.40000000014</v>
      </c>
      <c r="K3" s="358">
        <v>-0.48987357915393215</v>
      </c>
      <c r="L3" s="372">
        <v>-23815.40000000014</v>
      </c>
      <c r="M3">
        <v>1400</v>
      </c>
      <c r="N3" s="369" t="str">
        <f>HYPERLINK("http://finance.yahoo.com/q?s=" &amp; E3, "Link")</f>
        <v>Link</v>
      </c>
      <c r="O3" s="368">
        <v>0</v>
      </c>
      <c r="P3" s="368">
        <v>-1.8200000000000001E-2</v>
      </c>
      <c r="Q3" s="49"/>
      <c r="R3" s="49"/>
      <c r="T3" s="49"/>
      <c r="V3" s="49"/>
    </row>
    <row r="4" spans="1:22" ht="21.95" customHeight="1" x14ac:dyDescent="0.25">
      <c r="A4" s="51"/>
      <c r="B4" s="51"/>
      <c r="C4" s="52"/>
      <c r="E4" s="23" t="s">
        <v>198</v>
      </c>
      <c r="F4" s="246">
        <v>28.82</v>
      </c>
      <c r="G4" s="246">
        <v>31.859253333333331</v>
      </c>
      <c r="H4" s="334">
        <v>1500</v>
      </c>
      <c r="I4" s="49">
        <v>47788.88</v>
      </c>
      <c r="J4" s="372">
        <v>-4558.8799999999974</v>
      </c>
      <c r="K4" s="358">
        <v>-9.5396251178098274E-2</v>
      </c>
      <c r="L4" s="372">
        <v>-2810.9100000000035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-1.0999999999999999E-2</v>
      </c>
      <c r="Q4" s="445"/>
      <c r="R4" s="49"/>
      <c r="S4" s="49"/>
      <c r="U4" s="49"/>
    </row>
    <row r="5" spans="1:22" ht="21.95" customHeight="1" x14ac:dyDescent="0.25">
      <c r="A5" s="51"/>
      <c r="B5" s="51"/>
      <c r="C5" s="52"/>
      <c r="E5" s="23" t="s">
        <v>217</v>
      </c>
      <c r="F5" s="246">
        <v>58.52</v>
      </c>
      <c r="G5" s="246">
        <v>67.884828571428585</v>
      </c>
      <c r="H5" s="334">
        <v>350</v>
      </c>
      <c r="I5" s="49">
        <v>23759.690000000006</v>
      </c>
      <c r="J5" s="372">
        <v>-3277.690000000006</v>
      </c>
      <c r="K5" s="358">
        <v>-0.13795171569999454</v>
      </c>
      <c r="L5" s="372">
        <v>-2601.7400000000052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-2.7699999999999999E-2</v>
      </c>
      <c r="Q5" s="445"/>
      <c r="R5" s="49"/>
      <c r="S5" s="49"/>
      <c r="T5" s="49"/>
      <c r="V5" s="49"/>
    </row>
    <row r="6" spans="1:22" ht="21.95" customHeight="1" x14ac:dyDescent="0.25">
      <c r="A6" s="51"/>
      <c r="B6" s="51"/>
      <c r="C6" s="52"/>
      <c r="E6" s="23" t="s">
        <v>55</v>
      </c>
      <c r="F6" s="246">
        <v>65.72</v>
      </c>
      <c r="G6" s="246">
        <v>78.163960000000031</v>
      </c>
      <c r="H6" s="50">
        <v>250</v>
      </c>
      <c r="I6" s="49">
        <v>19540.990000000009</v>
      </c>
      <c r="J6" s="372">
        <v>-3110.9900000000052</v>
      </c>
      <c r="K6" s="358">
        <v>-0.15920329522711013</v>
      </c>
      <c r="L6" s="49">
        <v>-3110.9900000000052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-3.5000000000000001E-3</v>
      </c>
    </row>
    <row r="7" spans="1:22" ht="21.95" customHeight="1" x14ac:dyDescent="0.25">
      <c r="A7" s="51"/>
      <c r="B7" s="51"/>
      <c r="C7" s="52"/>
      <c r="E7" s="23" t="s">
        <v>229</v>
      </c>
      <c r="F7" s="246">
        <v>23.41</v>
      </c>
      <c r="G7" s="246">
        <v>25.629266666666666</v>
      </c>
      <c r="H7" s="334">
        <v>600</v>
      </c>
      <c r="I7" s="49">
        <v>15377.56</v>
      </c>
      <c r="J7" s="372">
        <v>-1331.5599999999995</v>
      </c>
      <c r="K7" s="358">
        <v>-8.6591110683359368E-2</v>
      </c>
      <c r="L7" s="372">
        <v>120.69999999999891</v>
      </c>
      <c r="M7">
        <v>200</v>
      </c>
      <c r="N7" s="369" t="str">
        <f>HYPERLINK("http://finance.yahoo.com/q?s=" &amp; E7, "Link")</f>
        <v>Link</v>
      </c>
      <c r="O7" s="368">
        <v>2.06E-2</v>
      </c>
      <c r="P7" s="368">
        <v>-1.6999999999999999E-3</v>
      </c>
      <c r="Q7" s="150"/>
      <c r="R7" s="49"/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56.09</v>
      </c>
      <c r="G8" s="50">
        <v>58.896450000000002</v>
      </c>
      <c r="H8" s="334">
        <v>200</v>
      </c>
      <c r="I8" s="49">
        <v>11779.29</v>
      </c>
      <c r="J8" s="372">
        <v>-561.29000000000087</v>
      </c>
      <c r="K8" s="358">
        <v>-4.7650579958554345E-2</v>
      </c>
      <c r="L8" s="372">
        <v>-511.34000000000106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-4.7999999999999996E-3</v>
      </c>
      <c r="S8" s="49"/>
    </row>
    <row r="9" spans="1:22" ht="21.95" customHeight="1" x14ac:dyDescent="0.25">
      <c r="A9" s="51"/>
      <c r="B9" s="51"/>
      <c r="C9" s="52"/>
      <c r="E9" s="23" t="s">
        <v>9</v>
      </c>
      <c r="F9" s="246">
        <v>1.35</v>
      </c>
      <c r="G9" s="246">
        <v>2.7060874999999998</v>
      </c>
      <c r="H9" s="334">
        <v>4000</v>
      </c>
      <c r="I9" s="49">
        <v>10824.349999999999</v>
      </c>
      <c r="J9" s="372">
        <v>-5424.3499999999985</v>
      </c>
      <c r="K9" s="358">
        <v>-0.50112477885508133</v>
      </c>
      <c r="L9" s="372">
        <v>-4989.4199999999983</v>
      </c>
      <c r="M9">
        <v>4000</v>
      </c>
      <c r="N9" s="369" t="str">
        <f>HYPERLINK("http://finance.yahoo.com/q?s=" &amp; E9, "Link")</f>
        <v>Link</v>
      </c>
      <c r="O9" s="368">
        <v>0.1963</v>
      </c>
      <c r="P9" s="368">
        <v>4.65E-2</v>
      </c>
      <c r="R9" s="49"/>
      <c r="S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28.07</v>
      </c>
      <c r="G10" s="246">
        <v>31.670120000000004</v>
      </c>
      <c r="H10" s="50">
        <v>250</v>
      </c>
      <c r="I10" s="49">
        <v>7917.5300000000007</v>
      </c>
      <c r="J10" s="372">
        <v>-900.03000000000065</v>
      </c>
      <c r="K10" s="358">
        <v>-0.1136756033763056</v>
      </c>
      <c r="L10" s="49">
        <v>2410.4399999999932</v>
      </c>
      <c r="M10">
        <v>50</v>
      </c>
      <c r="N10" s="369" t="str">
        <f>HYPERLINK("http://finance.yahoo.com/q?s=" &amp; E10, "Link")</f>
        <v>Link</v>
      </c>
      <c r="O10" s="358">
        <v>4.0899999999999999E-2</v>
      </c>
      <c r="P10" s="358">
        <v>1.1900000000000001E-2</v>
      </c>
      <c r="R10" s="49"/>
      <c r="S10" s="49"/>
    </row>
    <row r="11" spans="1:22" ht="21.95" customHeight="1" x14ac:dyDescent="0.25">
      <c r="A11" s="51"/>
      <c r="B11" s="52"/>
      <c r="C11" s="52"/>
      <c r="E11" s="23" t="s">
        <v>34</v>
      </c>
      <c r="F11" s="246">
        <v>29.02</v>
      </c>
      <c r="G11" s="246">
        <v>19.737075000000015</v>
      </c>
      <c r="H11" s="334">
        <v>400</v>
      </c>
      <c r="I11" s="49">
        <v>7894.8300000000063</v>
      </c>
      <c r="J11" s="372">
        <v>3713.1699999999946</v>
      </c>
      <c r="K11" s="358">
        <v>0.47032931678072754</v>
      </c>
      <c r="L11" s="372">
        <v>19209.036999999847</v>
      </c>
      <c r="M11">
        <v>200</v>
      </c>
      <c r="N11" s="369" t="str">
        <f>HYPERLINK("http://finance.yahoo.com/q?s=" &amp; E11, "Link")</f>
        <v>Link</v>
      </c>
      <c r="O11" s="368">
        <v>0</v>
      </c>
      <c r="P11" s="368">
        <v>6.6E-3</v>
      </c>
      <c r="S11" s="49"/>
    </row>
    <row r="12" spans="1:22" ht="21.95" customHeight="1" x14ac:dyDescent="0.25">
      <c r="A12" s="61"/>
      <c r="B12" s="62"/>
      <c r="C12" s="61"/>
      <c r="E12" s="23" t="s">
        <v>359</v>
      </c>
      <c r="F12" s="246">
        <v>54.53</v>
      </c>
      <c r="G12" s="246">
        <v>56.016153846153848</v>
      </c>
      <c r="H12" s="334">
        <v>130</v>
      </c>
      <c r="I12" s="49">
        <v>7282.1</v>
      </c>
      <c r="J12" s="372">
        <v>-193.19999999999982</v>
      </c>
      <c r="K12" s="358">
        <v>-2.6530808420647908E-2</v>
      </c>
      <c r="L12" s="372">
        <v>-193.19999999999982</v>
      </c>
      <c r="M12">
        <v>50</v>
      </c>
      <c r="N12" s="369" t="str">
        <f>HYPERLINK("http://finance.yahoo.com/q?s=" &amp; E12, "Link")</f>
        <v>Link</v>
      </c>
      <c r="O12" s="368">
        <v>4.3499999999999997E-2</v>
      </c>
      <c r="P12" s="368">
        <v>-1.4800000000000001E-2</v>
      </c>
      <c r="Q12" s="150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274</v>
      </c>
      <c r="F13" s="246">
        <v>70.94</v>
      </c>
      <c r="G13" s="246">
        <v>70.550799999999995</v>
      </c>
      <c r="H13" s="334">
        <v>100</v>
      </c>
      <c r="I13" s="49">
        <v>7055.08</v>
      </c>
      <c r="J13" s="372">
        <v>38.920000000000073</v>
      </c>
      <c r="K13" s="358">
        <v>5.5165922994495093E-3</v>
      </c>
      <c r="L13" s="372">
        <v>197.21999999999935</v>
      </c>
      <c r="M13">
        <v>50</v>
      </c>
      <c r="N13" s="369" t="str">
        <f>HYPERLINK("http://finance.yahoo.com/q?s=" &amp; E13, "Link")</f>
        <v>Link</v>
      </c>
      <c r="O13" s="368">
        <v>1.49E-2</v>
      </c>
      <c r="P13" s="368">
        <v>-1.09E-2</v>
      </c>
      <c r="R13" s="49"/>
      <c r="S13" s="49"/>
      <c r="T13" s="49"/>
    </row>
    <row r="14" spans="1:22" ht="21.95" customHeight="1" x14ac:dyDescent="0.25">
      <c r="A14" s="52"/>
      <c r="B14" s="157"/>
      <c r="C14" s="335"/>
      <c r="E14" s="23" t="s">
        <v>174</v>
      </c>
      <c r="F14" s="246">
        <v>53.26</v>
      </c>
      <c r="G14" s="246">
        <v>56.243333333333332</v>
      </c>
      <c r="H14" s="334">
        <v>120</v>
      </c>
      <c r="I14" s="49">
        <v>6749.2</v>
      </c>
      <c r="J14" s="372">
        <v>-358</v>
      </c>
      <c r="K14" s="358">
        <v>-5.3043323653173727E-2</v>
      </c>
      <c r="L14" s="372">
        <v>846.88000000000102</v>
      </c>
      <c r="M14">
        <v>120</v>
      </c>
      <c r="N14" s="369" t="str">
        <f>HYPERLINK("http://finance.yahoo.com/q?s=" &amp; E14, "Link")</f>
        <v>Link</v>
      </c>
      <c r="O14" s="368">
        <v>2.7300000000000001E-2</v>
      </c>
      <c r="P14" s="368">
        <v>-1.1000000000000001E-3</v>
      </c>
      <c r="Q14" s="150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31.78</v>
      </c>
      <c r="G15" s="246">
        <v>31.661124999999991</v>
      </c>
      <c r="H15" s="334">
        <v>80</v>
      </c>
      <c r="I15" s="49">
        <v>2532.8899999999994</v>
      </c>
      <c r="J15" s="372">
        <v>9.510000000000673</v>
      </c>
      <c r="K15" s="358">
        <v>3.7546044241955983E-3</v>
      </c>
      <c r="L15" s="372">
        <v>9.510000000000673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-1.6400000000000001E-2</v>
      </c>
      <c r="R15" s="49"/>
      <c r="S15" s="49"/>
      <c r="T15" s="49"/>
    </row>
    <row r="16" spans="1:22" ht="21.95" customHeight="1" x14ac:dyDescent="0.25">
      <c r="A16" s="51"/>
      <c r="B16" s="51"/>
      <c r="C16" s="52"/>
      <c r="E16" s="23" t="s">
        <v>764</v>
      </c>
      <c r="F16" s="246">
        <v>27.41</v>
      </c>
      <c r="G16" s="246">
        <v>24.68</v>
      </c>
      <c r="H16" s="50">
        <v>100</v>
      </c>
      <c r="I16" s="49">
        <v>2468</v>
      </c>
      <c r="J16" s="372">
        <v>273</v>
      </c>
      <c r="K16" s="358">
        <v>0.11061588330632093</v>
      </c>
      <c r="L16" s="49">
        <v>273</v>
      </c>
      <c r="M16" s="30">
        <v>42874</v>
      </c>
      <c r="N16" s="369" t="str">
        <f>HYPERLINK("http://finance.yahoo.com/q?s=" &amp; E16, "Link")</f>
        <v>Link</v>
      </c>
      <c r="O16" s="358">
        <v>8.8000000000000005E-3</v>
      </c>
      <c r="P16" s="358">
        <v>-2.46E-2</v>
      </c>
      <c r="Q16" s="150"/>
      <c r="R16" s="49"/>
      <c r="S16" s="49"/>
    </row>
    <row r="17" spans="1:21" ht="21.95" customHeight="1" x14ac:dyDescent="0.25">
      <c r="A17" s="157"/>
      <c r="B17" s="51"/>
      <c r="C17" s="52"/>
      <c r="E17" s="23" t="s">
        <v>10</v>
      </c>
      <c r="F17" s="246">
        <v>32.159999999999997</v>
      </c>
      <c r="G17" s="246">
        <v>32.159999999999997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4.1000000000000003E-3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205</v>
      </c>
      <c r="F18" s="246">
        <v>155.47</v>
      </c>
      <c r="G18" s="246">
        <v>155.47</v>
      </c>
      <c r="H18" s="50">
        <v>0</v>
      </c>
      <c r="I18" s="49">
        <v>0</v>
      </c>
      <c r="J18" s="372">
        <v>0</v>
      </c>
      <c r="K18" s="358">
        <v>0</v>
      </c>
      <c r="L18" s="49">
        <v>363.09999999999945</v>
      </c>
      <c r="M18">
        <v>0</v>
      </c>
      <c r="N18" s="369" t="str">
        <f>HYPERLINK("http://finance.yahoo.com/q?s=" &amp; E18, "Link")</f>
        <v>Link</v>
      </c>
      <c r="O18" s="358">
        <v>1.5900000000000001E-2</v>
      </c>
      <c r="P18" s="358">
        <v>-1.5E-3</v>
      </c>
      <c r="Q18" s="150"/>
      <c r="T18" s="49"/>
    </row>
    <row r="19" spans="1:21" ht="21.95" customHeight="1" x14ac:dyDescent="0.25">
      <c r="A19" s="52"/>
      <c r="B19" s="52"/>
      <c r="C19" s="52"/>
      <c r="E19" s="23" t="s">
        <v>254</v>
      </c>
      <c r="F19" s="246">
        <v>49.15</v>
      </c>
      <c r="G19" s="246">
        <v>49.15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-1.3599999999999999E-2</v>
      </c>
      <c r="Q19" s="49"/>
      <c r="S19" s="49"/>
    </row>
    <row r="20" spans="1:21" ht="21.95" customHeight="1" x14ac:dyDescent="0.25">
      <c r="A20" s="52"/>
      <c r="B20" s="52"/>
      <c r="C20" s="52"/>
      <c r="E20" s="23" t="s">
        <v>45</v>
      </c>
      <c r="F20" s="246">
        <v>84.33</v>
      </c>
      <c r="G20" s="246">
        <v>84.33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-2.3999999999999998E-3</v>
      </c>
      <c r="S20" s="49"/>
    </row>
    <row r="21" spans="1:21" ht="21.95" customHeight="1" x14ac:dyDescent="0.25">
      <c r="A21" s="51"/>
      <c r="B21" s="51"/>
      <c r="C21" s="51"/>
      <c r="E21" s="23" t="s">
        <v>341</v>
      </c>
      <c r="F21" s="246">
        <v>22.36</v>
      </c>
      <c r="G21" s="246">
        <v>22.36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-1.2800000000000001E-2</v>
      </c>
    </row>
    <row r="22" spans="1:21" ht="21.95" customHeight="1" x14ac:dyDescent="0.25">
      <c r="A22" s="52"/>
      <c r="B22" s="52"/>
      <c r="C22" s="52"/>
      <c r="E22" s="23" t="s">
        <v>33</v>
      </c>
      <c r="F22" s="246">
        <v>240.68</v>
      </c>
      <c r="G22" s="246">
        <v>240.68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6.8999999999999999E-3</v>
      </c>
      <c r="T22" s="49"/>
    </row>
    <row r="23" spans="1:21" ht="21.95" customHeight="1" x14ac:dyDescent="0.25">
      <c r="A23" s="51"/>
      <c r="B23" s="51"/>
      <c r="C23" s="52"/>
      <c r="E23" s="23" t="s">
        <v>228</v>
      </c>
      <c r="F23" s="246">
        <v>78.13</v>
      </c>
      <c r="G23" s="246">
        <v>78.13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-2.5999999999999999E-3</v>
      </c>
      <c r="Q23" s="49"/>
      <c r="R23" s="49"/>
      <c r="U23" s="49"/>
    </row>
    <row r="24" spans="1:21" ht="21.95" customHeight="1" x14ac:dyDescent="0.25">
      <c r="A24" s="51"/>
      <c r="B24" s="51"/>
      <c r="C24" s="52"/>
      <c r="E24" s="23" t="s">
        <v>62</v>
      </c>
      <c r="F24" s="246">
        <v>257.64</v>
      </c>
      <c r="G24" s="246">
        <v>257.64</v>
      </c>
      <c r="H24" s="50">
        <v>0</v>
      </c>
      <c r="I24" s="49">
        <v>0</v>
      </c>
      <c r="J24" s="372">
        <v>0</v>
      </c>
      <c r="K24" s="358">
        <v>0</v>
      </c>
      <c r="L24" s="49">
        <v>1659.3600000000079</v>
      </c>
      <c r="M24">
        <v>0</v>
      </c>
      <c r="N24" s="369" t="str">
        <f>HYPERLINK("http://finance.yahoo.com/q?s=" &amp; E24, "Link")</f>
        <v>Link</v>
      </c>
      <c r="O24" s="358">
        <v>0</v>
      </c>
      <c r="P24" s="358">
        <v>-3.3999999999999998E-3</v>
      </c>
      <c r="S24" s="49"/>
    </row>
    <row r="25" spans="1:21" ht="21.95" customHeight="1" x14ac:dyDescent="0.25">
      <c r="A25" s="51"/>
      <c r="B25" s="52"/>
      <c r="C25" s="52"/>
      <c r="E25" s="23" t="s">
        <v>310</v>
      </c>
      <c r="F25" s="246">
        <v>54.39</v>
      </c>
      <c r="G25" s="246">
        <v>54.39</v>
      </c>
      <c r="H25" s="50">
        <v>0</v>
      </c>
      <c r="I25" s="49">
        <v>0</v>
      </c>
      <c r="J25" s="372">
        <v>0</v>
      </c>
      <c r="K25" s="358">
        <v>0</v>
      </c>
      <c r="L25" s="49">
        <v>910.79999999999927</v>
      </c>
      <c r="M25">
        <v>0</v>
      </c>
      <c r="N25" s="369" t="str">
        <f>HYPERLINK("http://finance.yahoo.com/q?s=" &amp; E25, "Link")</f>
        <v>Link</v>
      </c>
      <c r="O25" s="358">
        <v>2.87E-2</v>
      </c>
      <c r="P25" s="358">
        <v>-1.29E-2</v>
      </c>
      <c r="Q25" s="150"/>
      <c r="S25" s="49"/>
    </row>
    <row r="26" spans="1:21" ht="21.95" customHeight="1" x14ac:dyDescent="0.25">
      <c r="A26" s="51"/>
      <c r="B26" s="51"/>
      <c r="C26" s="52"/>
      <c r="E26" s="23" t="s">
        <v>52</v>
      </c>
      <c r="F26" s="246">
        <v>72.63</v>
      </c>
      <c r="G26" s="246">
        <v>72.63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-4.4999999999999997E-3</v>
      </c>
      <c r="Q26" s="445"/>
      <c r="R26" s="49"/>
      <c r="S26" s="49"/>
      <c r="T26" s="49"/>
    </row>
    <row r="27" spans="1:21" ht="21.95" customHeight="1" x14ac:dyDescent="0.25">
      <c r="A27" s="51"/>
      <c r="B27" s="51"/>
      <c r="C27" s="52"/>
      <c r="E27" s="23" t="s">
        <v>328</v>
      </c>
      <c r="F27" s="246">
        <v>40.28</v>
      </c>
      <c r="G27" s="246">
        <v>40.28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-2E-3</v>
      </c>
      <c r="S27" s="49"/>
    </row>
    <row r="28" spans="1:21" ht="21.95" customHeight="1" x14ac:dyDescent="0.25">
      <c r="A28" s="52"/>
      <c r="B28" s="52"/>
      <c r="C28" s="52"/>
      <c r="E28" s="23" t="s">
        <v>8</v>
      </c>
      <c r="F28" s="246">
        <v>75.31</v>
      </c>
      <c r="G28" s="246">
        <v>75.31</v>
      </c>
      <c r="H28" s="50">
        <v>0</v>
      </c>
      <c r="I28" s="49">
        <v>0</v>
      </c>
      <c r="J28" s="372">
        <v>0</v>
      </c>
      <c r="K28" s="358">
        <v>0</v>
      </c>
      <c r="L28" s="49">
        <v>121.94999999999982</v>
      </c>
      <c r="M28">
        <v>0</v>
      </c>
      <c r="N28" s="369" t="str">
        <f>HYPERLINK("http://finance.yahoo.com/q?s=" &amp; E28, "Link")</f>
        <v>Link</v>
      </c>
      <c r="O28" s="358">
        <v>1.67E-2</v>
      </c>
      <c r="P28" s="358">
        <v>-2E-3</v>
      </c>
      <c r="R28" s="49"/>
      <c r="T28" s="49"/>
    </row>
    <row r="29" spans="1:21" ht="21.95" customHeight="1" x14ac:dyDescent="0.25">
      <c r="A29" s="51"/>
      <c r="B29" s="51"/>
      <c r="C29" s="52"/>
      <c r="E29" s="23" t="s">
        <v>284</v>
      </c>
      <c r="F29" s="246">
        <v>79.12</v>
      </c>
      <c r="G29" s="246">
        <v>79.12</v>
      </c>
      <c r="H29" s="334">
        <v>0</v>
      </c>
      <c r="I29" s="49">
        <v>0</v>
      </c>
      <c r="J29" s="372">
        <v>0</v>
      </c>
      <c r="K29" s="358">
        <v>0</v>
      </c>
      <c r="L29" s="372">
        <v>197.20999999999549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-1.6799999999999999E-2</v>
      </c>
    </row>
    <row r="30" spans="1:21" ht="21.95" customHeight="1" x14ac:dyDescent="0.25">
      <c r="A30" s="52"/>
      <c r="B30" s="51"/>
      <c r="C30" s="52"/>
      <c r="E30" s="23" t="s">
        <v>32</v>
      </c>
      <c r="F30" s="246">
        <v>49.51</v>
      </c>
      <c r="G30" s="246">
        <v>49.51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0</v>
      </c>
      <c r="Q30" s="445"/>
      <c r="R30" s="49"/>
      <c r="S30" s="49"/>
    </row>
    <row r="31" spans="1:21" ht="21.95" customHeight="1" x14ac:dyDescent="0.25">
      <c r="A31" s="51"/>
      <c r="B31" s="52"/>
      <c r="C31" s="52"/>
      <c r="E31" s="23" t="s">
        <v>63</v>
      </c>
      <c r="F31" s="246">
        <v>107.98</v>
      </c>
      <c r="G31" s="246">
        <v>107.98</v>
      </c>
      <c r="H31" s="50">
        <v>0</v>
      </c>
      <c r="I31" s="49">
        <v>0</v>
      </c>
      <c r="J31" s="372">
        <v>0</v>
      </c>
      <c r="K31" s="358">
        <v>0</v>
      </c>
      <c r="L31" s="49">
        <v>257.30999999999949</v>
      </c>
      <c r="M31">
        <v>0</v>
      </c>
      <c r="N31" s="369" t="str">
        <f>HYPERLINK("http://finance.yahoo.com/q?s=" &amp; E31, "Link")</f>
        <v>Link</v>
      </c>
      <c r="O31" s="358">
        <v>1.38E-2</v>
      </c>
      <c r="P31" s="358">
        <v>-1.0500000000000001E-2</v>
      </c>
      <c r="R31" s="49"/>
      <c r="T31" s="49"/>
    </row>
    <row r="32" spans="1:21" ht="21.95" customHeight="1" x14ac:dyDescent="0.25">
      <c r="A32" s="51"/>
      <c r="B32" s="52"/>
      <c r="C32" s="52"/>
      <c r="E32" s="23" t="s">
        <v>320</v>
      </c>
      <c r="F32" s="246">
        <v>113.65</v>
      </c>
      <c r="G32" s="246">
        <v>113.65</v>
      </c>
      <c r="H32" s="334">
        <v>0</v>
      </c>
      <c r="I32" s="435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1.9E-3</v>
      </c>
      <c r="Q32" s="150"/>
      <c r="R32" s="49"/>
    </row>
    <row r="33" spans="1:21" ht="21.95" customHeight="1" x14ac:dyDescent="0.25">
      <c r="A33" s="51"/>
      <c r="B33" s="51"/>
      <c r="C33" s="52"/>
      <c r="E33" s="23" t="s">
        <v>199</v>
      </c>
      <c r="F33" s="246">
        <v>10.94</v>
      </c>
      <c r="G33" s="246">
        <v>10.94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0</v>
      </c>
      <c r="R33" s="49"/>
      <c r="S33" s="49"/>
    </row>
    <row r="34" spans="1:21" ht="21.95" customHeight="1" x14ac:dyDescent="0.25">
      <c r="A34" s="51"/>
      <c r="B34" s="51"/>
      <c r="C34" s="51"/>
      <c r="E34" s="23" t="s">
        <v>275</v>
      </c>
      <c r="F34" s="246">
        <v>27.34</v>
      </c>
      <c r="G34" s="246">
        <v>27.34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-1.41E-2</v>
      </c>
      <c r="S34" s="49"/>
    </row>
    <row r="35" spans="1:21" ht="21.95" customHeight="1" x14ac:dyDescent="0.25">
      <c r="A35" s="61"/>
      <c r="B35" s="62"/>
      <c r="C35" s="61"/>
      <c r="E35" s="23" t="s">
        <v>56</v>
      </c>
      <c r="F35" s="246">
        <v>33.42</v>
      </c>
      <c r="G35" s="246">
        <v>33.42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-1.18E-2</v>
      </c>
      <c r="R35" s="49"/>
    </row>
    <row r="36" spans="1:21" ht="21.95" customHeight="1" x14ac:dyDescent="0.25">
      <c r="A36" s="51"/>
      <c r="B36" s="51"/>
      <c r="C36" s="52"/>
      <c r="E36" s="23" t="s">
        <v>22</v>
      </c>
      <c r="F36" s="246">
        <v>48.78</v>
      </c>
      <c r="G36" s="246">
        <v>48.78</v>
      </c>
      <c r="H36" s="334">
        <v>0</v>
      </c>
      <c r="I36" s="49">
        <v>0</v>
      </c>
      <c r="J36" s="372">
        <v>0</v>
      </c>
      <c r="K36" s="358">
        <v>0</v>
      </c>
      <c r="L36" s="372">
        <v>3178.8000000000466</v>
      </c>
      <c r="M36">
        <v>0</v>
      </c>
      <c r="N36" s="369" t="str">
        <f>HYPERLINK("http://finance.yahoo.com/q?s=" &amp; E36, "Link")</f>
        <v>Link</v>
      </c>
      <c r="O36" s="368">
        <v>2.07E-2</v>
      </c>
      <c r="P36" s="368">
        <v>-1.8700000000000001E-2</v>
      </c>
      <c r="Q36" s="49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27</v>
      </c>
      <c r="F37" s="246">
        <v>35.82</v>
      </c>
      <c r="G37" s="246">
        <v>35.82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5.3E-3</v>
      </c>
    </row>
    <row r="38" spans="1:21" ht="21.95" customHeight="1" x14ac:dyDescent="0.25">
      <c r="A38" s="52"/>
      <c r="B38" s="52"/>
      <c r="C38" s="52"/>
      <c r="E38" s="23" t="s">
        <v>173</v>
      </c>
      <c r="F38" s="246">
        <v>52.88</v>
      </c>
      <c r="G38" s="246">
        <v>52.88</v>
      </c>
      <c r="H38" s="50">
        <v>0</v>
      </c>
      <c r="I38" s="49">
        <v>0</v>
      </c>
      <c r="J38" s="372">
        <v>0</v>
      </c>
      <c r="K38" s="358">
        <v>0</v>
      </c>
      <c r="L38" s="49">
        <v>119.92000000000053</v>
      </c>
      <c r="M38">
        <v>0</v>
      </c>
      <c r="N38" s="369" t="str">
        <f>HYPERLINK("http://finance.yahoo.com/q?s=" &amp; E38, "Link")</f>
        <v>Link</v>
      </c>
      <c r="O38" s="358">
        <v>3.6400000000000002E-2</v>
      </c>
      <c r="P38" s="358">
        <v>-3.3999999999999998E-3</v>
      </c>
      <c r="Q38" s="150"/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278</v>
      </c>
      <c r="F39" s="246">
        <v>127.77</v>
      </c>
      <c r="G39" s="246">
        <v>127.77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6.1000000000000004E-3</v>
      </c>
      <c r="Q39" s="49"/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24</v>
      </c>
      <c r="F40" s="246">
        <v>35.950000000000003</v>
      </c>
      <c r="G40" s="246">
        <v>35.950000000000003</v>
      </c>
      <c r="H40" s="50">
        <v>0</v>
      </c>
      <c r="I40" s="49">
        <v>0</v>
      </c>
      <c r="J40" s="372">
        <v>0</v>
      </c>
      <c r="K40" s="358">
        <v>0</v>
      </c>
      <c r="L40" s="49">
        <v>937.36999999999534</v>
      </c>
      <c r="M40">
        <v>0</v>
      </c>
      <c r="N40" s="369" t="str">
        <f>HYPERLINK("http://finance.yahoo.com/q?s=" &amp; E40, "Link")</f>
        <v>Link</v>
      </c>
      <c r="O40" s="358">
        <v>0</v>
      </c>
      <c r="P40" s="358">
        <v>-1.43E-2</v>
      </c>
      <c r="Q40" s="445"/>
      <c r="R40" s="49"/>
      <c r="S40" s="49"/>
    </row>
    <row r="41" spans="1:21" ht="21.95" customHeight="1" x14ac:dyDescent="0.25">
      <c r="A41" s="52"/>
      <c r="B41" s="52"/>
      <c r="C41" s="52"/>
      <c r="E41" s="23" t="s">
        <v>36</v>
      </c>
      <c r="F41" s="246">
        <v>58.27</v>
      </c>
      <c r="G41" s="246">
        <v>58.27</v>
      </c>
      <c r="H41" s="334">
        <v>0</v>
      </c>
      <c r="I41" s="49">
        <v>0</v>
      </c>
      <c r="J41" s="372">
        <v>0</v>
      </c>
      <c r="K41" s="358">
        <v>0</v>
      </c>
      <c r="L41" s="372">
        <v>117.73999999999978</v>
      </c>
      <c r="M41">
        <v>0</v>
      </c>
      <c r="N41" s="369" t="str">
        <f>HYPERLINK("http://finance.yahoo.com/q?s=" &amp; E41, "Link")</f>
        <v>Link</v>
      </c>
      <c r="O41" s="368">
        <v>7.4000000000000003E-3</v>
      </c>
      <c r="P41" s="368">
        <v>4.1000000000000003E-3</v>
      </c>
      <c r="R41" s="49"/>
      <c r="T41" s="49"/>
    </row>
    <row r="42" spans="1:21" ht="21.95" customHeight="1" x14ac:dyDescent="0.25">
      <c r="A42" s="51"/>
      <c r="B42" s="51"/>
      <c r="C42" s="52"/>
      <c r="E42" s="23" t="s">
        <v>206</v>
      </c>
      <c r="F42" s="246">
        <v>39.15</v>
      </c>
      <c r="G42" s="246">
        <v>39.15</v>
      </c>
      <c r="H42" s="334">
        <v>0</v>
      </c>
      <c r="I42" s="49">
        <v>0</v>
      </c>
      <c r="J42" s="372">
        <v>0</v>
      </c>
      <c r="K42" s="358">
        <v>0</v>
      </c>
      <c r="L42" s="372">
        <v>439.77999999999975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1.2200000000000001E-2</v>
      </c>
      <c r="Q42" s="150"/>
      <c r="S42" s="49"/>
      <c r="U42" s="49"/>
    </row>
    <row r="43" spans="1:21" ht="21.95" customHeight="1" x14ac:dyDescent="0.25">
      <c r="A43" s="51"/>
      <c r="B43" s="51"/>
      <c r="C43" s="52"/>
      <c r="E43" s="23" t="s">
        <v>276</v>
      </c>
      <c r="F43" s="246">
        <v>50.31</v>
      </c>
      <c r="G43" s="246">
        <v>50.31</v>
      </c>
      <c r="H43" s="334">
        <v>0</v>
      </c>
      <c r="I43" s="49">
        <v>0</v>
      </c>
      <c r="J43" s="372">
        <v>0</v>
      </c>
      <c r="K43" s="358">
        <v>0</v>
      </c>
      <c r="L43" s="372">
        <v>427.92000000000007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-2.3099999999999999E-2</v>
      </c>
      <c r="Q43" s="150"/>
      <c r="S43" s="49"/>
      <c r="T43" s="49"/>
    </row>
    <row r="44" spans="1:21" ht="21.95" customHeight="1" x14ac:dyDescent="0.25">
      <c r="A44" s="52"/>
      <c r="B44" s="52"/>
      <c r="C44" s="52"/>
      <c r="E44" s="23" t="s">
        <v>197</v>
      </c>
      <c r="F44" s="246">
        <v>52.78</v>
      </c>
      <c r="G44" s="246">
        <v>52.78</v>
      </c>
      <c r="H44" s="334">
        <v>0</v>
      </c>
      <c r="I44" s="49">
        <v>0</v>
      </c>
      <c r="J44" s="372">
        <v>0</v>
      </c>
      <c r="K44" s="358">
        <v>0</v>
      </c>
      <c r="L44" s="372">
        <v>475.47999999999956</v>
      </c>
      <c r="M44">
        <v>0</v>
      </c>
      <c r="N44" s="369" t="str">
        <f>HYPERLINK("http://finance.yahoo.com/q?s=" &amp; E44, "Link")</f>
        <v>Link</v>
      </c>
      <c r="O44" s="368">
        <v>1.29E-2</v>
      </c>
      <c r="P44" s="368">
        <v>-1.84E-2</v>
      </c>
      <c r="R44" s="49"/>
      <c r="S44" s="49"/>
    </row>
    <row r="45" spans="1:21" ht="21.95" customHeight="1" x14ac:dyDescent="0.25">
      <c r="A45" s="52"/>
      <c r="B45" s="157"/>
      <c r="C45" s="335"/>
      <c r="E45" s="23" t="s">
        <v>47</v>
      </c>
      <c r="F45" s="246">
        <v>116.86</v>
      </c>
      <c r="G45" s="246">
        <v>116.86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-2.3E-3</v>
      </c>
      <c r="R45" s="49"/>
    </row>
    <row r="46" spans="1:21" ht="21.95" customHeight="1" x14ac:dyDescent="0.25">
      <c r="A46" s="51"/>
      <c r="B46" s="51"/>
      <c r="C46" s="52"/>
      <c r="E46" s="23" t="s">
        <v>175</v>
      </c>
      <c r="F46" s="246">
        <v>53.07</v>
      </c>
      <c r="G46" s="246">
        <v>53.07</v>
      </c>
      <c r="H46" s="334">
        <v>0</v>
      </c>
      <c r="I46" s="49">
        <v>0</v>
      </c>
      <c r="J46" s="372">
        <v>0</v>
      </c>
      <c r="K46" s="358">
        <v>0</v>
      </c>
      <c r="L46" s="372">
        <v>75.019999999999982</v>
      </c>
      <c r="M46">
        <v>0</v>
      </c>
      <c r="N46" s="369" t="str">
        <f>HYPERLINK("http://finance.yahoo.com/q?s=" &amp; E46, "Link")</f>
        <v>Link</v>
      </c>
      <c r="O46" s="368">
        <v>1.61E-2</v>
      </c>
      <c r="P46" s="368">
        <v>1.2999999999999999E-3</v>
      </c>
      <c r="Q46" s="150"/>
      <c r="S46" s="49"/>
    </row>
    <row r="47" spans="1:21" ht="21.95" customHeight="1" x14ac:dyDescent="0.25">
      <c r="A47" s="51"/>
      <c r="B47" s="51"/>
      <c r="C47" s="52"/>
      <c r="E47" s="23" t="s">
        <v>23</v>
      </c>
      <c r="F47" s="246">
        <v>34.25</v>
      </c>
      <c r="G47" s="246">
        <v>34.25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-1.38E-2</v>
      </c>
      <c r="R47" s="49"/>
    </row>
    <row r="48" spans="1:21" ht="21.95" customHeight="1" x14ac:dyDescent="0.25">
      <c r="A48" s="51"/>
      <c r="B48" s="51"/>
      <c r="C48" s="52"/>
      <c r="E48" s="23" t="s">
        <v>176</v>
      </c>
      <c r="F48" s="246">
        <v>240.08</v>
      </c>
      <c r="G48" s="246">
        <v>240.08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-8.9999999999999998E-4</v>
      </c>
      <c r="R48" s="49"/>
      <c r="S48" s="49"/>
    </row>
    <row r="49" spans="1:21" ht="21.95" customHeight="1" x14ac:dyDescent="0.25">
      <c r="A49" s="51"/>
      <c r="B49" s="51"/>
      <c r="C49" s="52"/>
      <c r="E49" s="23" t="s">
        <v>171</v>
      </c>
      <c r="F49" s="246">
        <v>105.5</v>
      </c>
      <c r="G49" s="246">
        <v>105.5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1.6799999999999999E-2</v>
      </c>
      <c r="Q49" s="150"/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6">
        <v>49.25</v>
      </c>
      <c r="G50" s="246">
        <v>49.25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8.2000000000000007E-3</v>
      </c>
      <c r="Q50" s="150"/>
      <c r="R50" s="49"/>
      <c r="S50" s="49"/>
    </row>
    <row r="51" spans="1:21" ht="21.95" customHeight="1" x14ac:dyDescent="0.25">
      <c r="A51" s="51"/>
      <c r="B51" s="51"/>
      <c r="C51" s="52"/>
      <c r="E51" s="23" t="s">
        <v>0</v>
      </c>
      <c r="F51" s="246">
        <v>172.27</v>
      </c>
      <c r="G51" s="246">
        <v>172.27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1E-4</v>
      </c>
      <c r="Q51" s="150"/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6">
        <v>79.06</v>
      </c>
      <c r="G52" s="246">
        <v>79.06</v>
      </c>
      <c r="H52" s="50">
        <v>0</v>
      </c>
      <c r="I52" s="49">
        <v>0</v>
      </c>
      <c r="J52" s="372">
        <v>0</v>
      </c>
      <c r="K52" s="358">
        <v>0</v>
      </c>
      <c r="L52" s="49">
        <v>1461.5600000000013</v>
      </c>
      <c r="M52">
        <v>0</v>
      </c>
      <c r="N52" s="369" t="str">
        <f>HYPERLINK("http://finance.yahoo.com/q?s=" &amp; E52, "Link")</f>
        <v>Link</v>
      </c>
      <c r="O52" s="358">
        <v>0</v>
      </c>
      <c r="P52" s="358">
        <v>1.6299999999999999E-2</v>
      </c>
      <c r="S52" s="49"/>
    </row>
    <row r="53" spans="1:21" ht="21.95" customHeight="1" x14ac:dyDescent="0.25">
      <c r="A53" s="52"/>
      <c r="B53" s="52"/>
      <c r="C53" s="52"/>
      <c r="E53" s="23" t="s">
        <v>51</v>
      </c>
      <c r="F53" s="246">
        <v>168.12</v>
      </c>
      <c r="G53" s="246">
        <v>168.12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-1.9900000000000001E-2</v>
      </c>
      <c r="Q53" s="49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6">
        <v>111</v>
      </c>
      <c r="G54" s="246">
        <v>111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-2.5000000000000001E-3</v>
      </c>
      <c r="R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121.4</v>
      </c>
      <c r="G55" s="246">
        <v>121.4</v>
      </c>
      <c r="H55" s="50">
        <v>0</v>
      </c>
      <c r="I55" s="49">
        <v>0</v>
      </c>
      <c r="J55" s="372">
        <v>0</v>
      </c>
      <c r="K55" s="358">
        <v>0</v>
      </c>
      <c r="L55" s="49">
        <v>114.84999999999991</v>
      </c>
      <c r="M55">
        <v>0</v>
      </c>
      <c r="N55" s="369" t="str">
        <f>HYPERLINK("http://finance.yahoo.com/q?s=" &amp; E55, "Link")</f>
        <v>Link</v>
      </c>
      <c r="O55" s="358">
        <v>2.35E-2</v>
      </c>
      <c r="P55" s="358">
        <v>4.0000000000000001E-3</v>
      </c>
      <c r="Q55" s="49"/>
      <c r="R55" s="49"/>
      <c r="S55" s="49"/>
      <c r="T55" s="356"/>
      <c r="U55" s="356"/>
    </row>
    <row r="56" spans="1:21" ht="21.95" customHeight="1" x14ac:dyDescent="0.25">
      <c r="A56" s="157"/>
      <c r="B56" s="51"/>
      <c r="C56" s="52"/>
      <c r="E56" s="23" t="s">
        <v>227</v>
      </c>
      <c r="F56" s="246">
        <v>56.15</v>
      </c>
      <c r="G56" s="246">
        <v>56.15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9.4999999999999998E-3</v>
      </c>
      <c r="Q56" s="49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53</v>
      </c>
      <c r="F57" s="246">
        <v>67.37</v>
      </c>
      <c r="G57" s="246">
        <v>67.37</v>
      </c>
      <c r="H57" s="50">
        <v>0</v>
      </c>
      <c r="I57" s="49">
        <v>0</v>
      </c>
      <c r="J57" s="372">
        <v>0</v>
      </c>
      <c r="K57" s="358">
        <v>0</v>
      </c>
      <c r="L57" s="49">
        <v>33.940000000000055</v>
      </c>
      <c r="M57">
        <v>0</v>
      </c>
      <c r="N57" s="369" t="str">
        <f>HYPERLINK("http://finance.yahoo.com/q?s=" &amp; E57, "Link")</f>
        <v>Link</v>
      </c>
      <c r="O57" s="358">
        <v>7.4000000000000003E-3</v>
      </c>
      <c r="P57" s="358">
        <v>1E-4</v>
      </c>
      <c r="Q57" s="445"/>
      <c r="R57" s="49"/>
      <c r="S57" s="49"/>
      <c r="T57" s="49"/>
    </row>
    <row r="58" spans="1:21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Q58" s="150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150"/>
      <c r="R59" s="49"/>
      <c r="S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0" priority="13">
      <formula>$H2=0</formula>
    </cfRule>
  </conditionalFormatting>
  <conditionalFormatting sqref="J2:K200">
    <cfRule type="expression" dxfId="1329" priority="14">
      <formula>$J2=0</formula>
    </cfRule>
  </conditionalFormatting>
  <conditionalFormatting sqref="L1:L1048576">
    <cfRule type="expression" dxfId="1328" priority="12">
      <formula>$L2=0</formula>
    </cfRule>
  </conditionalFormatting>
  <conditionalFormatting sqref="M1">
    <cfRule type="expression" dxfId="1327" priority="8">
      <formula>$L2=0</formula>
    </cfRule>
  </conditionalFormatting>
  <conditionalFormatting sqref="J2:K58">
    <cfRule type="expression" dxfId="1326" priority="56">
      <formula>$J2&gt;0</formula>
    </cfRule>
  </conditionalFormatting>
  <conditionalFormatting sqref="L2:L58">
    <cfRule type="expression" dxfId="1325" priority="10">
      <formula>$L2&lt;0</formula>
    </cfRule>
    <cfRule type="expression" dxfId="1324" priority="11">
      <formula>$L2&gt;0</formula>
    </cfRule>
  </conditionalFormatting>
  <conditionalFormatting sqref="J2:K458">
    <cfRule type="expression" dxfId="1323" priority="55">
      <formula>$J2&lt;0</formula>
    </cfRule>
  </conditionalFormatting>
  <conditionalFormatting sqref="P1:P1048576">
    <cfRule type="expression" dxfId="132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2" location="MYL!A1" display="MYL"/>
    <hyperlink ref="E5" location="SIG!A1" display="SIG"/>
    <hyperlink ref="E18" location="AAPL!A1" display="AAPL"/>
    <hyperlink ref="E23" location="AXP!A1" display="AXP"/>
    <hyperlink ref="E13" location="DG!A1" display="DG"/>
    <hyperlink ref="E47" location="PINC!A1" display="PINC"/>
    <hyperlink ref="E34" location="FOXA!A1" display="FOXA"/>
    <hyperlink ref="E21" location="AOBC!A1" display="AOBC"/>
    <hyperlink ref="E41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4" location="NKE!A1" display="NKE"/>
    <hyperlink ref="E7" location="MOS!A1" display="MOS"/>
    <hyperlink ref="E56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4" location="UNP!A1" display="UNP"/>
    <hyperlink ref="E43" location="NCLH!A1" display="NCLH"/>
    <hyperlink ref="E48" location="SPY!A1" display="SPY"/>
    <hyperlink ref="E49" location="SWKS!A1" display="SWKS"/>
    <hyperlink ref="E28" location="CNI!A1" display="CNI"/>
    <hyperlink ref="E14" location="WFC!A1" display="WFC"/>
    <hyperlink ref="E17" location="AA!A1" display="AA"/>
    <hyperlink ref="E10" location="CF!A1" display="CF"/>
    <hyperlink ref="E12" location="TGT!A1" display="TGT"/>
    <hyperlink ref="E46" location="NWL!A1" display="NWL"/>
    <hyperlink ref="E40" location="KORS!A1" display="KORS"/>
    <hyperlink ref="E20" location="ALL!A1" display="ALL"/>
    <hyperlink ref="E45" location="NSC!A1" display="NSC"/>
    <hyperlink ref="E22" location="AVGO!A1" display="AVGO"/>
    <hyperlink ref="E52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9" location="FTR!A1" display="FTR"/>
    <hyperlink ref="E6" location="GILD!A1" display="GILD"/>
    <hyperlink ref="E57" location="WWD!A1" display="WWD"/>
    <hyperlink ref="E8" location="GIS!A1" display="GIS"/>
    <hyperlink ref="E35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R149" sqref="R14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3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3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3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3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70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92" t="s">
        <v>405</v>
      </c>
      <c r="B167" s="693">
        <v>42767</v>
      </c>
      <c r="C167" s="694">
        <v>35</v>
      </c>
      <c r="D167" s="695">
        <v>69.58</v>
      </c>
      <c r="E167" s="695">
        <v>0</v>
      </c>
      <c r="F167" s="695">
        <f>C167*D167+E167</f>
        <v>2435.2999999999997</v>
      </c>
      <c r="G167" s="693">
        <v>42803</v>
      </c>
      <c r="H167" s="696">
        <v>35</v>
      </c>
      <c r="I167" s="695">
        <v>87.78</v>
      </c>
      <c r="J167" s="695">
        <v>7.0000000000000007E-2</v>
      </c>
      <c r="K167" s="695">
        <f>I167*H167-J167</f>
        <v>3072.23</v>
      </c>
      <c r="L167" s="693">
        <v>42829</v>
      </c>
      <c r="M167" s="694">
        <v>14.44</v>
      </c>
      <c r="N167" s="697"/>
      <c r="O167" s="698"/>
    </row>
    <row r="168" spans="1:18" ht="18" customHeight="1" x14ac:dyDescent="0.25">
      <c r="A168" s="699"/>
      <c r="B168" s="694"/>
      <c r="C168" s="699">
        <f>SUM(C167:C167)</f>
        <v>35</v>
      </c>
      <c r="D168" s="700"/>
      <c r="E168" s="700"/>
      <c r="F168" s="700">
        <f>SUM(F167:F167)</f>
        <v>2435.2999999999997</v>
      </c>
      <c r="G168" s="699"/>
      <c r="H168" s="699">
        <f>SUM(H167:H167)</f>
        <v>35</v>
      </c>
      <c r="I168" s="700"/>
      <c r="J168" s="700"/>
      <c r="K168" s="700">
        <f>SUM(K167:K167)</f>
        <v>3072.23</v>
      </c>
      <c r="L168" s="699"/>
      <c r="M168" s="700">
        <f>SUM(M167:M167)</f>
        <v>14.44</v>
      </c>
      <c r="N168" s="690">
        <f>K168-F168</f>
        <v>636.93000000000029</v>
      </c>
      <c r="O168" s="69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3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3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10781.598000001371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9481.1380000014397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9481.109999999986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-1.9999985470349202E-3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1" priority="7">
      <formula>#REF!&gt;0</formula>
    </cfRule>
    <cfRule type="expression" dxfId="13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22"/>
  <sheetViews>
    <sheetView zoomScaleNormal="100" workbookViewId="0">
      <pane ySplit="1" topLeftCell="A401" activePane="bottomLeft" state="frozen"/>
      <selection pane="bottomLeft" activeCell="S423" sqref="S423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9481.109999999986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1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ref="D422" si="717">(C422-C421)/C421</f>
        <v>-6.8683605847684362E-4</v>
      </c>
      <c r="E422" s="212">
        <f t="shared" ref="E422" si="718">(C422-$C$2)/$C$2</f>
        <v>0.14184947013945701</v>
      </c>
      <c r="F422" s="222">
        <v>6169.87</v>
      </c>
      <c r="G422" s="173">
        <f t="shared" ref="G422" si="719">(F422-F421)/F421</f>
        <v>3.3173590569593211E-3</v>
      </c>
      <c r="H422" s="206">
        <f t="shared" ref="H422" si="720">(F422-F$2)/F$2</f>
        <v>0.21175049590510048</v>
      </c>
      <c r="I422" s="224">
        <v>359481.11</v>
      </c>
      <c r="J422" s="175">
        <v>350000</v>
      </c>
      <c r="K422" s="175">
        <f t="shared" ref="K422" si="721">I422-I421-J422+J421</f>
        <v>-2181.7000000000116</v>
      </c>
      <c r="L422" s="173">
        <f t="shared" ref="L422" si="722">K422/I421</f>
        <v>-6.0324145576372964E-3</v>
      </c>
      <c r="M422" s="185">
        <f t="shared" ref="M422" si="723">I422-J422</f>
        <v>9481.109999999986</v>
      </c>
      <c r="N422" s="187">
        <f t="shared" ref="N422" si="724">M422/J422</f>
        <v>2.7088885714285676E-2</v>
      </c>
      <c r="O422" s="185" t="b">
        <f t="shared" ref="O422" si="725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6">I422-Q422</f>
        <v>87040.109999999986</v>
      </c>
      <c r="S422" s="175">
        <v>-31956</v>
      </c>
      <c r="T422" s="175">
        <f t="shared" ref="T422" si="727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8">N422/V422</f>
        <v>8.3940824519662713E-2</v>
      </c>
    </row>
  </sheetData>
  <conditionalFormatting sqref="D3:D422">
    <cfRule type="colorScale" priority="3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22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22">
    <cfRule type="colorScale" priority="2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22">
    <cfRule type="colorScale" priority="36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3:L1048576">
    <cfRule type="colorScale" priority="5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257.64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257.64</v>
      </c>
      <c r="R4" s="516">
        <v>-3.3999999999999998E-3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4" t="s">
        <v>78</v>
      </c>
      <c r="P42" s="704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283.404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280.82760000000002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278.25119999999998</v>
      </c>
      <c r="Q45" s="2"/>
      <c r="T45" s="427" t="s">
        <v>99</v>
      </c>
      <c r="U45" s="493" t="s">
        <v>620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275.6748</v>
      </c>
      <c r="Q46" s="2"/>
      <c r="T46" s="427" t="s">
        <v>100</v>
      </c>
      <c r="U46" s="493" t="s">
        <v>621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273.09840000000003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270.52199999999999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267.94560000000001</v>
      </c>
      <c r="Q49" s="2"/>
      <c r="T49" s="427" t="s">
        <v>103</v>
      </c>
      <c r="U49" s="493" t="s">
        <v>569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265.36919999999998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262.7928</v>
      </c>
      <c r="Q51" s="2"/>
      <c r="T51" s="427" t="s">
        <v>104</v>
      </c>
      <c r="U51" s="493" t="s">
        <v>622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260.21639999999996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257.64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255.06359999999998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252.48719999999997</v>
      </c>
      <c r="Q55" s="2"/>
      <c r="T55" s="427" t="s">
        <v>107</v>
      </c>
      <c r="U55" s="493" t="s">
        <v>623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249.91079999999997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247.33439999999999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244.75799999999998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242.18159999999997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239.6052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237.02879999999999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234.45239999999998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231.876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19" priority="58">
      <formula>F19&gt;0</formula>
    </cfRule>
    <cfRule type="expression" dxfId="13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17" priority="47">
      <formula>H25&gt;0</formula>
    </cfRule>
    <cfRule type="expression" dxfId="1316" priority="48">
      <formula>H25&lt;0</formula>
    </cfRule>
  </conditionalFormatting>
  <conditionalFormatting sqref="M39">
    <cfRule type="expression" dxfId="1315" priority="45">
      <formula>M39&gt;0</formula>
    </cfRule>
    <cfRule type="expression" dxfId="1314" priority="46">
      <formula>M39&lt;0</formula>
    </cfRule>
  </conditionalFormatting>
  <conditionalFormatting sqref="F61:F67">
    <cfRule type="expression" dxfId="1313" priority="43">
      <formula>F61&gt;0</formula>
    </cfRule>
    <cfRule type="expression" dxfId="1312" priority="44">
      <formula>F61&lt;0</formula>
    </cfRule>
  </conditionalFormatting>
  <conditionalFormatting sqref="H61:H67">
    <cfRule type="expression" dxfId="1311" priority="41">
      <formula>H61&gt;0</formula>
    </cfRule>
    <cfRule type="expression" dxfId="1310" priority="42">
      <formula>H61&lt;0</formula>
    </cfRule>
  </conditionalFormatting>
  <conditionalFormatting sqref="F21:F24">
    <cfRule type="expression" dxfId="1309" priority="39">
      <formula>F21&gt;0</formula>
    </cfRule>
    <cfRule type="expression" dxfId="1308" priority="40">
      <formula>F21&lt;0</formula>
    </cfRule>
  </conditionalFormatting>
  <conditionalFormatting sqref="H21:H24">
    <cfRule type="expression" dxfId="1307" priority="37">
      <formula>H21&gt;0</formula>
    </cfRule>
    <cfRule type="expression" dxfId="1306" priority="38">
      <formula>H21&lt;0</formula>
    </cfRule>
  </conditionalFormatting>
  <conditionalFormatting sqref="I25:I28">
    <cfRule type="expression" dxfId="1305" priority="31">
      <formula>I25&gt;0</formula>
    </cfRule>
    <cfRule type="expression" dxfId="1304" priority="32">
      <formula>I25&lt;0</formula>
    </cfRule>
  </conditionalFormatting>
  <conditionalFormatting sqref="I21:I24">
    <cfRule type="expression" dxfId="1303" priority="29">
      <formula>I21&gt;0</formula>
    </cfRule>
    <cfRule type="expression" dxfId="1302" priority="30">
      <formula>I21&lt;0</formula>
    </cfRule>
  </conditionalFormatting>
  <conditionalFormatting sqref="H29">
    <cfRule type="expression" dxfId="1301" priority="27">
      <formula>H29&gt;0</formula>
    </cfRule>
    <cfRule type="expression" dxfId="1300" priority="28">
      <formula>H29&lt;0</formula>
    </cfRule>
  </conditionalFormatting>
  <conditionalFormatting sqref="H30">
    <cfRule type="expression" dxfId="1299" priority="25">
      <formula>H30&gt;0</formula>
    </cfRule>
    <cfRule type="expression" dxfId="1298" priority="26">
      <formula>H30&lt;0</formula>
    </cfRule>
  </conditionalFormatting>
  <conditionalFormatting sqref="H31">
    <cfRule type="expression" dxfId="1297" priority="23">
      <formula>H31&gt;0</formula>
    </cfRule>
    <cfRule type="expression" dxfId="1296" priority="24">
      <formula>H31&lt;0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73:F82">
    <cfRule type="expression" dxfId="1291" priority="17">
      <formula>F73&gt;0</formula>
    </cfRule>
    <cfRule type="expression" dxfId="1290" priority="18">
      <formula>F73&lt;0</formula>
    </cfRule>
  </conditionalFormatting>
  <conditionalFormatting sqref="H73:H76">
    <cfRule type="expression" dxfId="1289" priority="15">
      <formula>H73&gt;0</formula>
    </cfRule>
    <cfRule type="expression" dxfId="1288" priority="16">
      <formula>H73&lt;0</formula>
    </cfRule>
  </conditionalFormatting>
  <conditionalFormatting sqref="F69:F72">
    <cfRule type="expression" dxfId="1287" priority="13">
      <formula>F69&gt;0</formula>
    </cfRule>
    <cfRule type="expression" dxfId="1286" priority="14">
      <formula>F69&lt;0</formula>
    </cfRule>
  </conditionalFormatting>
  <conditionalFormatting sqref="H69:H72">
    <cfRule type="expression" dxfId="1285" priority="11">
      <formula>H69&gt;0</formula>
    </cfRule>
    <cfRule type="expression" dxfId="1284" priority="12">
      <formula>H69&lt;0</formula>
    </cfRule>
  </conditionalFormatting>
  <conditionalFormatting sqref="I73:I76">
    <cfRule type="expression" dxfId="1283" priority="9">
      <formula>I73&gt;0</formula>
    </cfRule>
    <cfRule type="expression" dxfId="1282" priority="10">
      <formula>I73&lt;0</formula>
    </cfRule>
  </conditionalFormatting>
  <conditionalFormatting sqref="I69:I72">
    <cfRule type="expression" dxfId="1281" priority="7">
      <formula>I69&gt;0</formula>
    </cfRule>
    <cfRule type="expression" dxfId="1280" priority="8">
      <formula>I69&lt;0</formula>
    </cfRule>
  </conditionalFormatting>
  <conditionalFormatting sqref="H77">
    <cfRule type="expression" dxfId="1279" priority="5">
      <formula>H77&gt;0</formula>
    </cfRule>
    <cfRule type="expression" dxfId="1278" priority="6">
      <formula>H77&lt;0</formula>
    </cfRule>
  </conditionalFormatting>
  <conditionalFormatting sqref="H78">
    <cfRule type="expression" dxfId="1277" priority="3">
      <formula>H78&gt;0</formula>
    </cfRule>
    <cfRule type="expression" dxfId="1276" priority="4">
      <formula>H78&lt;0</formula>
    </cfRule>
  </conditionalFormatting>
  <conditionalFormatting sqref="H79">
    <cfRule type="expression" dxfId="1275" priority="1">
      <formula>H79&gt;0</formula>
    </cfRule>
    <cfRule type="expression" dxfId="12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39.15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39.15</v>
      </c>
      <c r="R4" s="516">
        <v>1.2200000000000001E-2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4" t="s">
        <v>78</v>
      </c>
      <c r="P42" s="704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43.065000000000005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42.673500000000004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42.282000000000004</v>
      </c>
      <c r="Q45" s="2"/>
      <c r="T45" s="107" t="s">
        <v>99</v>
      </c>
      <c r="U45" s="364" t="s">
        <v>624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41.890500000000003</v>
      </c>
      <c r="Q46" s="2"/>
      <c r="T46" s="107" t="s">
        <v>100</v>
      </c>
      <c r="U46" s="364" t="s">
        <v>625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41.499000000000002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41.107500000000002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40.716000000000001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40.3245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39.933</v>
      </c>
      <c r="Q51" s="2"/>
      <c r="T51" s="107" t="s">
        <v>104</v>
      </c>
      <c r="U51" s="364" t="s">
        <v>626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39.541499999999999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39.15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38.758499999999998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38.366999999999997</v>
      </c>
      <c r="Q55" s="2"/>
      <c r="T55" s="107" t="s">
        <v>107</v>
      </c>
      <c r="U55" s="364" t="s">
        <v>627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37.975499999999997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37.583999999999996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37.192499999999995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36.800999999999995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36.409500000000001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36.018000000000001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35.6265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35.234999999999999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73" priority="25">
      <formula>N19&gt;0</formula>
    </cfRule>
    <cfRule type="expression" dxfId="127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1" priority="19">
      <formula>F21&gt;0</formula>
    </cfRule>
    <cfRule type="expression" dxfId="1270" priority="20">
      <formula>F21&lt;0</formula>
    </cfRule>
  </conditionalFormatting>
  <conditionalFormatting sqref="H21:H31">
    <cfRule type="expression" dxfId="1269" priority="17">
      <formula>H21&gt;0</formula>
    </cfRule>
    <cfRule type="expression" dxfId="1268" priority="18">
      <formula>H21&lt;0</formula>
    </cfRule>
  </conditionalFormatting>
  <conditionalFormatting sqref="I21:I31">
    <cfRule type="expression" dxfId="1267" priority="15">
      <formula>I21&gt;0</formula>
    </cfRule>
    <cfRule type="expression" dxfId="1266" priority="16">
      <formula>I21&lt;0</formula>
    </cfRule>
  </conditionalFormatting>
  <conditionalFormatting sqref="Q8">
    <cfRule type="expression" dxfId="1265" priority="7">
      <formula>Q8&gt;0</formula>
    </cfRule>
    <cfRule type="expression" dxfId="1264" priority="8">
      <formula>Q8&lt;0</formula>
    </cfRule>
  </conditionalFormatting>
  <conditionalFormatting sqref="Q7">
    <cfRule type="expression" dxfId="1263" priority="9">
      <formula>Q7&gt;0</formula>
    </cfRule>
    <cfRule type="expression" dxfId="1262" priority="10">
      <formula>Q7&lt;0</formula>
    </cfRule>
  </conditionalFormatting>
  <conditionalFormatting sqref="F56:F66">
    <cfRule type="expression" dxfId="1261" priority="5">
      <formula>F56&gt;0</formula>
    </cfRule>
    <cfRule type="expression" dxfId="1260" priority="6">
      <formula>F56&lt;0</formula>
    </cfRule>
  </conditionalFormatting>
  <conditionalFormatting sqref="H56:H66">
    <cfRule type="expression" dxfId="1259" priority="3">
      <formula>H56&gt;0</formula>
    </cfRule>
    <cfRule type="expression" dxfId="1258" priority="4">
      <formula>H56&lt;0</formula>
    </cfRule>
  </conditionalFormatting>
  <conditionalFormatting sqref="I56:I66">
    <cfRule type="expression" dxfId="1257" priority="1">
      <formula>I56&gt;0</formula>
    </cfRule>
    <cfRule type="expression" dxfId="125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4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67.884828571428585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58.52</v>
      </c>
      <c r="R4" s="516">
        <v>-2.7699999999999999E-2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20482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23759.690000000006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-2601.7400000000052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-3277.690000000006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-0.13795171569999462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505</v>
      </c>
      <c r="D18" s="14"/>
      <c r="E18" s="14"/>
      <c r="F18" s="18">
        <f t="shared" ref="F18:M18" si="3">SUM(F2:F14)</f>
        <v>34992.950000000004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4" t="s">
        <v>78</v>
      </c>
      <c r="P42" s="704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64.372000000000014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63.786800000000007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63.201600000000006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62.616400000000006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62.031200000000005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61.446000000000005</v>
      </c>
      <c r="Q48" s="2"/>
      <c r="T48" s="107" t="s">
        <v>104</v>
      </c>
      <c r="U48" s="364" t="s">
        <v>628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60.860800000000005</v>
      </c>
      <c r="Q49" s="2"/>
      <c r="T49" s="107" t="s">
        <v>105</v>
      </c>
      <c r="U49" s="364" t="s">
        <v>629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60.275600000000004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59.690400000000004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59.105200000000004</v>
      </c>
      <c r="Q52" s="2"/>
      <c r="T52" s="107" t="s">
        <v>107</v>
      </c>
      <c r="U52" s="364" t="s">
        <v>630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58.52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57.934800000000003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57.349600000000002</v>
      </c>
      <c r="Q55" s="2"/>
      <c r="T55" s="107" t="s">
        <v>108</v>
      </c>
      <c r="U55" s="364" t="s">
        <v>588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56.764400000000002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56.179200000000002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55.594000000000001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55.008800000000001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54.423600000000008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53.838400000000007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53.253200000000007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52.668000000000006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55" priority="35">
      <formula>N19&gt;0</formula>
    </cfRule>
    <cfRule type="expression" dxfId="12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53" priority="29">
      <formula>F61&gt;0</formula>
    </cfRule>
    <cfRule type="expression" dxfId="1252" priority="30">
      <formula>F61&lt;0</formula>
    </cfRule>
  </conditionalFormatting>
  <conditionalFormatting sqref="H61:H79 H83:H100">
    <cfRule type="expression" dxfId="1251" priority="27">
      <formula>H61&gt;0</formula>
    </cfRule>
    <cfRule type="expression" dxfId="1250" priority="28">
      <formula>H61&lt;0</formula>
    </cfRule>
  </conditionalFormatting>
  <conditionalFormatting sqref="I57:I79 I82:I100">
    <cfRule type="expression" dxfId="1249" priority="25">
      <formula>I57&gt;0</formula>
    </cfRule>
    <cfRule type="expression" dxfId="1248" priority="26">
      <formula>I57&lt;0</formula>
    </cfRule>
  </conditionalFormatting>
  <conditionalFormatting sqref="Q7">
    <cfRule type="expression" dxfId="1247" priority="23">
      <formula>Q7&gt;0</formula>
    </cfRule>
    <cfRule type="expression" dxfId="1246" priority="24">
      <formula>Q7&lt;0</formula>
    </cfRule>
  </conditionalFormatting>
  <conditionalFormatting sqref="Q8">
    <cfRule type="expression" dxfId="1245" priority="21">
      <formula>Q8&gt;0</formula>
    </cfRule>
    <cfRule type="expression" dxfId="1244" priority="22">
      <formula>Q8&lt;0</formula>
    </cfRule>
  </conditionalFormatting>
  <conditionalFormatting sqref="F57:F60">
    <cfRule type="expression" dxfId="1243" priority="19">
      <formula>F57&gt;0</formula>
    </cfRule>
    <cfRule type="expression" dxfId="1242" priority="20">
      <formula>F57&lt;0</formula>
    </cfRule>
  </conditionalFormatting>
  <conditionalFormatting sqref="H57:H60">
    <cfRule type="expression" dxfId="1241" priority="17">
      <formula>H57&gt;0</formula>
    </cfRule>
    <cfRule type="expression" dxfId="1240" priority="18">
      <formula>H57&lt;0</formula>
    </cfRule>
  </conditionalFormatting>
  <conditionalFormatting sqref="F82:F96">
    <cfRule type="expression" dxfId="1239" priority="11">
      <formula>F82&gt;0</formula>
    </cfRule>
    <cfRule type="expression" dxfId="1238" priority="12">
      <formula>F82&lt;0</formula>
    </cfRule>
  </conditionalFormatting>
  <conditionalFormatting sqref="H82:H96">
    <cfRule type="expression" dxfId="1237" priority="9">
      <formula>H82&gt;0</formula>
    </cfRule>
    <cfRule type="expression" dxfId="1236" priority="10">
      <formula>H82&lt;0</formula>
    </cfRule>
  </conditionalFormatting>
  <conditionalFormatting sqref="F25:F44">
    <cfRule type="expression" dxfId="1235" priority="7">
      <formula>F25&gt;0</formula>
    </cfRule>
    <cfRule type="expression" dxfId="1234" priority="8">
      <formula>F25&lt;0</formula>
    </cfRule>
  </conditionalFormatting>
  <conditionalFormatting sqref="H25:H44">
    <cfRule type="expression" dxfId="1233" priority="5">
      <formula>H25&gt;0</formula>
    </cfRule>
    <cfRule type="expression" dxfId="1232" priority="6">
      <formula>H25&lt;0</formula>
    </cfRule>
  </conditionalFormatting>
  <conditionalFormatting sqref="J34:J52">
    <cfRule type="expression" dxfId="1231" priority="3">
      <formula>J34&gt;0</formula>
    </cfRule>
    <cfRule type="expression" dxfId="1230" priority="4">
      <formula>J34&lt;0</formula>
    </cfRule>
  </conditionalFormatting>
  <conditionalFormatting sqref="J39">
    <cfRule type="expression" dxfId="1229" priority="1">
      <formula>J39&gt;0</formula>
    </cfRule>
    <cfRule type="expression" dxfId="122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155.47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155.47</v>
      </c>
      <c r="R4" s="516">
        <v>-1.5E-3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4" t="s">
        <v>78</v>
      </c>
      <c r="P42" s="704"/>
      <c r="T42" s="107" t="s">
        <v>99</v>
      </c>
      <c r="U42" s="364" t="s">
        <v>631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171.01700000000002</v>
      </c>
      <c r="Q43" s="2"/>
      <c r="T43" s="107" t="s">
        <v>100</v>
      </c>
      <c r="U43" s="364" t="s">
        <v>632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169.4623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167.9076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166.35290000000001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164.79820000000001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163.24350000000001</v>
      </c>
      <c r="Q48" s="2"/>
      <c r="T48" s="107" t="s">
        <v>104</v>
      </c>
      <c r="U48" s="364" t="s">
        <v>633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161.68880000000001</v>
      </c>
      <c r="Q49" s="2"/>
      <c r="T49" s="107" t="s">
        <v>105</v>
      </c>
      <c r="U49" s="364" t="s">
        <v>634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160.13409999999999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158.57939999999999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157.0247</v>
      </c>
      <c r="Q52" s="2"/>
      <c r="T52" s="107" t="s">
        <v>107</v>
      </c>
      <c r="U52" s="364" t="s">
        <v>635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155.47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153.9153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152.36060000000001</v>
      </c>
      <c r="Q55" s="2"/>
      <c r="T55" s="107" t="s">
        <v>108</v>
      </c>
      <c r="U55" s="364" t="s">
        <v>580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150.80590000000001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149.25119999999998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147.69649999999999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146.14179999999999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144.58709999999999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143.0324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141.4777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139.923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27" priority="35">
      <formula>N19&gt;0</formula>
    </cfRule>
    <cfRule type="expression" dxfId="12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25" priority="21">
      <formula>F25&gt;0</formula>
    </cfRule>
    <cfRule type="expression" dxfId="1224" priority="22">
      <formula>F25&lt;0</formula>
    </cfRule>
  </conditionalFormatting>
  <conditionalFormatting sqref="H25:H47">
    <cfRule type="expression" dxfId="1223" priority="19">
      <formula>H25&gt;0</formula>
    </cfRule>
    <cfRule type="expression" dxfId="1222" priority="20">
      <formula>H25&lt;0</formula>
    </cfRule>
  </conditionalFormatting>
  <conditionalFormatting sqref="I25:I27">
    <cfRule type="expression" dxfId="1221" priority="15">
      <formula>I25&gt;0</formula>
    </cfRule>
    <cfRule type="expression" dxfId="1220" priority="16">
      <formula>I25&lt;0</formula>
    </cfRule>
  </conditionalFormatting>
  <conditionalFormatting sqref="Q7">
    <cfRule type="expression" dxfId="1219" priority="5">
      <formula>Q7&gt;0</formula>
    </cfRule>
    <cfRule type="expression" dxfId="1218" priority="6">
      <formula>Q7&lt;0</formula>
    </cfRule>
  </conditionalFormatting>
  <conditionalFormatting sqref="Q8">
    <cfRule type="expression" dxfId="1217" priority="3">
      <formula>Q8&gt;0</formula>
    </cfRule>
    <cfRule type="expression" dxfId="12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78.13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78.13</v>
      </c>
      <c r="R4" s="498">
        <v>-2.5999999999999999E-3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85.942999999999998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85.161699999999996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84.380399999999995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83.599100000000007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82.817800000000005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82.036500000000004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81.255200000000002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80.4739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79.692599999999999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78.911299999999997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78.13</v>
      </c>
      <c r="Q51" s="2"/>
      <c r="T51" s="92" t="s">
        <v>104</v>
      </c>
      <c r="U51" s="129" t="s">
        <v>636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77.348699999999994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76.567399999999992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75.78609999999999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75.004799999999989</v>
      </c>
      <c r="T55" s="92" t="s">
        <v>107</v>
      </c>
      <c r="U55" s="129" t="s">
        <v>637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74.223499999999987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73.442199999999985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72.660899999999998</v>
      </c>
      <c r="T58" s="92" t="s">
        <v>108</v>
      </c>
      <c r="U58" s="129" t="s">
        <v>589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71.879599999999996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71.098299999999995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70.316999999999993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15" priority="9">
      <formula>F36&gt;0</formula>
    </cfRule>
    <cfRule type="expression" dxfId="1214" priority="10">
      <formula>F36&lt;0</formula>
    </cfRule>
  </conditionalFormatting>
  <conditionalFormatting sqref="F25:F35">
    <cfRule type="expression" dxfId="1213" priority="7">
      <formula>F25&gt;0</formula>
    </cfRule>
    <cfRule type="expression" dxfId="1212" priority="8">
      <formula>F25&lt;0</formula>
    </cfRule>
  </conditionalFormatting>
  <conditionalFormatting sqref="H25:H35">
    <cfRule type="expression" dxfId="1211" priority="5">
      <formula>H25&gt;0</formula>
    </cfRule>
    <cfRule type="expression" dxfId="1210" priority="6">
      <formula>H25&lt;0</formula>
    </cfRule>
  </conditionalFormatting>
  <conditionalFormatting sqref="Q7">
    <cfRule type="expression" dxfId="1209" priority="3">
      <formula>Q7&gt;0</formula>
    </cfRule>
    <cfRule type="expression" dxfId="1208" priority="4">
      <formula>Q7&lt;0</formula>
    </cfRule>
  </conditionalFormatting>
  <conditionalFormatting sqref="Q8">
    <cfRule type="expression" dxfId="1207" priority="1">
      <formula>Q8&gt;0</formula>
    </cfRule>
    <cfRule type="expression" dxfId="12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70.550799999999995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70.94</v>
      </c>
      <c r="R4" s="521">
        <v>-1.09E-2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7094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7055.08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38.920000000000073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5.516592299449485E-3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10712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L24" s="227" t="s">
        <v>767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2" si="11">C28*(E28-D28)</f>
        <v>-167.00000000000017</v>
      </c>
      <c r="G28" s="40">
        <f t="shared" ref="G28:G32" si="12">D28*C28</f>
        <v>7168.0000000000009</v>
      </c>
      <c r="H28" s="229">
        <f t="shared" ref="H28:H32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4" t="s">
        <v>78</v>
      </c>
      <c r="P40" s="704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78.034000000000006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77.324600000000004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76.615200000000002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75.905799999999999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75.196399999999997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74.486999999999995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73.777600000000007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73.068200000000004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72.358800000000002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71.6494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70.94</v>
      </c>
      <c r="Q51" s="2"/>
      <c r="T51" s="92" t="s">
        <v>104</v>
      </c>
      <c r="U51" s="129" t="s">
        <v>638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70.230599999999995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69.521199999999993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68.811799999999991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68.102399999999989</v>
      </c>
      <c r="T55" s="92" t="s">
        <v>107</v>
      </c>
      <c r="U55" s="129" t="s">
        <v>639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67.393000000000001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66.683599999999998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65.974199999999996</v>
      </c>
      <c r="T58" s="92" t="s">
        <v>108</v>
      </c>
      <c r="U58" s="129" t="s">
        <v>590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65.264799999999994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64.555400000000006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63.845999999999997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5" priority="21">
      <formula>F47&gt;0</formula>
    </cfRule>
    <cfRule type="expression" dxfId="1204" priority="22">
      <formula>F47&lt;0</formula>
    </cfRule>
  </conditionalFormatting>
  <conditionalFormatting sqref="Q7">
    <cfRule type="expression" dxfId="1203" priority="19">
      <formula>Q7&gt;0</formula>
    </cfRule>
    <cfRule type="expression" dxfId="1202" priority="20">
      <formula>Q7&lt;0</formula>
    </cfRule>
  </conditionalFormatting>
  <conditionalFormatting sqref="Q8">
    <cfRule type="expression" dxfId="1201" priority="17">
      <formula>Q8&gt;0</formula>
    </cfRule>
    <cfRule type="expression" dxfId="1200" priority="18">
      <formula>Q8&lt;0</formula>
    </cfRule>
  </conditionalFormatting>
  <conditionalFormatting sqref="F25:F46">
    <cfRule type="expression" dxfId="1199" priority="15">
      <formula>F25&gt;0</formula>
    </cfRule>
    <cfRule type="expression" dxfId="1198" priority="16">
      <formula>F25&lt;0</formula>
    </cfRule>
  </conditionalFormatting>
  <conditionalFormatting sqref="H25:H46">
    <cfRule type="expression" dxfId="1197" priority="13">
      <formula>H25&gt;0</formula>
    </cfRule>
    <cfRule type="expression" dxfId="1196" priority="14">
      <formula>H25&lt;0</formula>
    </cfRule>
  </conditionalFormatting>
  <conditionalFormatting sqref="F89:F110">
    <cfRule type="expression" dxfId="1195" priority="11">
      <formula>F89&gt;0</formula>
    </cfRule>
    <cfRule type="expression" dxfId="1194" priority="12">
      <formula>F89&lt;0</formula>
    </cfRule>
  </conditionalFormatting>
  <conditionalFormatting sqref="H89:H110">
    <cfRule type="expression" dxfId="1193" priority="9">
      <formula>H89&gt;0</formula>
    </cfRule>
    <cfRule type="expression" dxfId="1192" priority="10">
      <formula>H89&lt;0</formula>
    </cfRule>
  </conditionalFormatting>
  <conditionalFormatting sqref="Q10">
    <cfRule type="expression" dxfId="1191" priority="7">
      <formula>Q10&gt;0</formula>
    </cfRule>
    <cfRule type="expression" dxfId="1190" priority="8">
      <formula>Q10&lt;0</formula>
    </cfRule>
  </conditionalFormatting>
  <conditionalFormatting sqref="J25:J38">
    <cfRule type="expression" dxfId="1189" priority="5">
      <formula>J25&gt;0</formula>
    </cfRule>
    <cfRule type="expression" dxfId="1188" priority="6">
      <formula>J25&lt;0</formula>
    </cfRule>
  </conditionalFormatting>
  <conditionalFormatting sqref="K25:K38">
    <cfRule type="expression" dxfId="1187" priority="3">
      <formula>K25&gt;0</formula>
    </cfRule>
    <cfRule type="expression" dxfId="1186" priority="4">
      <formula>K25&lt;0</formula>
    </cfRule>
  </conditionalFormatting>
  <conditionalFormatting sqref="L25:L38">
    <cfRule type="expression" dxfId="1185" priority="1">
      <formula>L25&gt;0</formula>
    </cfRule>
    <cfRule type="expression" dxfId="11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34.25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34.25</v>
      </c>
      <c r="R4" s="498">
        <v>-1.38E-2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37.675000000000004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37.332500000000003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36.99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36.647500000000001</v>
      </c>
      <c r="R43" s="82"/>
      <c r="T43" s="86" t="s">
        <v>100</v>
      </c>
      <c r="U43" s="129" t="s">
        <v>574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36.305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35.962499999999999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35.620000000000005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35.277500000000003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34.935000000000002</v>
      </c>
      <c r="R48" s="82"/>
      <c r="T48" s="86" t="s">
        <v>104</v>
      </c>
      <c r="U48" s="129" t="s">
        <v>640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34.592500000000001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34.25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33.907499999999999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33.564999999999998</v>
      </c>
      <c r="R52" s="82"/>
      <c r="T52" s="86" t="s">
        <v>107</v>
      </c>
      <c r="U52" s="129" t="s">
        <v>641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33.222499999999997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32.879999999999995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32.537500000000001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32.195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31.852500000000003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31.51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31.1675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30.824999999999999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83" priority="31">
      <formula>F29&gt;0</formula>
    </cfRule>
    <cfRule type="expression" dxfId="1182" priority="32">
      <formula>F29&lt;0</formula>
    </cfRule>
  </conditionalFormatting>
  <conditionalFormatting sqref="F29 F31:F35">
    <cfRule type="expression" dxfId="1181" priority="33">
      <formula>F29&gt;0</formula>
    </cfRule>
    <cfRule type="expression" dxfId="1180" priority="34">
      <formula>F29&lt;0</formula>
    </cfRule>
  </conditionalFormatting>
  <conditionalFormatting sqref="H29 H31:H35">
    <cfRule type="expression" dxfId="1179" priority="29">
      <formula>H29&gt;0</formula>
    </cfRule>
    <cfRule type="expression" dxfId="1178" priority="30">
      <formula>H29&lt;0</formula>
    </cfRule>
  </conditionalFormatting>
  <conditionalFormatting sqref="F21:F28">
    <cfRule type="expression" dxfId="1177" priority="27">
      <formula>F21&gt;0</formula>
    </cfRule>
    <cfRule type="expression" dxfId="1176" priority="28">
      <formula>F21&lt;0</formula>
    </cfRule>
  </conditionalFormatting>
  <conditionalFormatting sqref="H21:H28">
    <cfRule type="expression" dxfId="1175" priority="25">
      <formula>H21&gt;0</formula>
    </cfRule>
    <cfRule type="expression" dxfId="1174" priority="26">
      <formula>H21&lt;0</formula>
    </cfRule>
  </conditionalFormatting>
  <conditionalFormatting sqref="Q8">
    <cfRule type="expression" dxfId="1173" priority="21">
      <formula>Q8&gt;0</formula>
    </cfRule>
    <cfRule type="expression" dxfId="1172" priority="22">
      <formula>Q8&lt;0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F30">
    <cfRule type="expression" dxfId="1169" priority="19">
      <formula>F30&gt;0</formula>
    </cfRule>
    <cfRule type="expression" dxfId="1168" priority="20">
      <formula>F30&lt;0</formula>
    </cfRule>
  </conditionalFormatting>
  <conditionalFormatting sqref="H30">
    <cfRule type="expression" dxfId="1167" priority="17">
      <formula>H30&gt;0</formula>
    </cfRule>
    <cfRule type="expression" dxfId="1166" priority="18">
      <formula>H30&lt;0</formula>
    </cfRule>
  </conditionalFormatting>
  <conditionalFormatting sqref="F68 F70:F74">
    <cfRule type="expression" dxfId="1165" priority="13">
      <formula>F68&gt;0</formula>
    </cfRule>
    <cfRule type="expression" dxfId="1164" priority="14">
      <formula>F68&lt;0</formula>
    </cfRule>
  </conditionalFormatting>
  <conditionalFormatting sqref="F68 F70:F74">
    <cfRule type="expression" dxfId="1163" priority="15">
      <formula>F68&gt;0</formula>
    </cfRule>
    <cfRule type="expression" dxfId="1162" priority="16">
      <formula>F68&lt;0</formula>
    </cfRule>
  </conditionalFormatting>
  <conditionalFormatting sqref="H68 H70:H74">
    <cfRule type="expression" dxfId="1161" priority="11">
      <formula>H68&gt;0</formula>
    </cfRule>
    <cfRule type="expression" dxfId="1160" priority="12">
      <formula>H68&lt;0</formula>
    </cfRule>
  </conditionalFormatting>
  <conditionalFormatting sqref="F60:F67">
    <cfRule type="expression" dxfId="1159" priority="9">
      <formula>F60&gt;0</formula>
    </cfRule>
    <cfRule type="expression" dxfId="1158" priority="10">
      <formula>F60&lt;0</formula>
    </cfRule>
  </conditionalFormatting>
  <conditionalFormatting sqref="H60:H67">
    <cfRule type="expression" dxfId="1157" priority="7">
      <formula>H60&gt;0</formula>
    </cfRule>
    <cfRule type="expression" dxfId="1156" priority="8">
      <formula>H60&lt;0</formula>
    </cfRule>
  </conditionalFormatting>
  <conditionalFormatting sqref="F69">
    <cfRule type="expression" dxfId="1155" priority="5">
      <formula>F69&gt;0</formula>
    </cfRule>
    <cfRule type="expression" dxfId="1154" priority="6">
      <formula>F69&lt;0</formula>
    </cfRule>
  </conditionalFormatting>
  <conditionalFormatting sqref="H69">
    <cfRule type="expression" dxfId="1153" priority="3">
      <formula>H69&gt;0</formula>
    </cfRule>
    <cfRule type="expression" dxfId="1152" priority="4">
      <formula>H69&lt;0</formula>
    </cfRule>
  </conditionalFormatting>
  <conditionalFormatting sqref="Q10">
    <cfRule type="expression" dxfId="1151" priority="1">
      <formula>Q10&gt;0</formula>
    </cfRule>
    <cfRule type="expression" dxfId="115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27.34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27.34</v>
      </c>
      <c r="R4" s="498">
        <v>-1.41E-2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4" t="s">
        <v>78</v>
      </c>
      <c r="P40" s="704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30.074000000000002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29.800600000000003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29.527200000000001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29.253800000000002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28.980400000000003</v>
      </c>
      <c r="Q45" s="2"/>
      <c r="T45" s="92" t="s">
        <v>99</v>
      </c>
      <c r="U45" s="129" t="s">
        <v>642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28.707000000000001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28.433600000000002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28.1602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27.886800000000001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27.613399999999999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27.34</v>
      </c>
      <c r="Q51" s="2"/>
      <c r="T51" s="92" t="s">
        <v>104</v>
      </c>
      <c r="U51" s="129" t="s">
        <v>643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27.066600000000001</v>
      </c>
      <c r="Q52" s="2"/>
      <c r="T52" s="92" t="s">
        <v>105</v>
      </c>
      <c r="U52" s="129" t="s">
        <v>581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26.793199999999999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26.5198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26.246399999999998</v>
      </c>
      <c r="T55" s="92" t="s">
        <v>107</v>
      </c>
      <c r="U55" s="129" t="s">
        <v>644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25.972999999999999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25.699599999999997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25.426200000000001</v>
      </c>
      <c r="T58" s="92" t="s">
        <v>108</v>
      </c>
      <c r="U58" s="129" t="s">
        <v>582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25.152800000000003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24.8794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24.606000000000002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49" priority="11">
      <formula>F33&gt;0</formula>
    </cfRule>
    <cfRule type="expression" dxfId="1148" priority="12">
      <formula>F33&lt;0</formula>
    </cfRule>
  </conditionalFormatting>
  <conditionalFormatting sqref="Q7">
    <cfRule type="expression" dxfId="1147" priority="9">
      <formula>Q7&gt;0</formula>
    </cfRule>
    <cfRule type="expression" dxfId="1146" priority="10">
      <formula>Q7&lt;0</formula>
    </cfRule>
  </conditionalFormatting>
  <conditionalFormatting sqref="Q8">
    <cfRule type="expression" dxfId="1145" priority="7">
      <formula>Q8&gt;0</formula>
    </cfRule>
    <cfRule type="expression" dxfId="1144" priority="8">
      <formula>Q8&lt;0</formula>
    </cfRule>
  </conditionalFormatting>
  <conditionalFormatting sqref="F25:F32">
    <cfRule type="expression" dxfId="1143" priority="5">
      <formula>F25&gt;0</formula>
    </cfRule>
    <cfRule type="expression" dxfId="1142" priority="6">
      <formula>F25&lt;0</formula>
    </cfRule>
  </conditionalFormatting>
  <conditionalFormatting sqref="H25:H32">
    <cfRule type="expression" dxfId="1141" priority="3">
      <formula>H25&gt;0</formula>
    </cfRule>
    <cfRule type="expression" dxfId="1140" priority="4">
      <formula>H25&lt;0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22.36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22.36</v>
      </c>
      <c r="R4" s="498">
        <v>-1.2800000000000001E-2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4" t="s">
        <v>78</v>
      </c>
      <c r="P40" s="704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24.596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24.372400000000003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24.148800000000001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23.9252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23.701599999999999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23.478000000000002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23.2544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23.030799999999999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22.807199999999998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22.583600000000001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22.36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22.136399999999998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21.912800000000001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21.6892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21.465599999999998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21.241999999999997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21.0184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20.794800000000002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20.571200000000001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20.3476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20.123999999999999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760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37" priority="57">
      <formula>F31&gt;0</formula>
    </cfRule>
    <cfRule type="expression" dxfId="1136" priority="58">
      <formula>F31&lt;0</formula>
    </cfRule>
  </conditionalFormatting>
  <conditionalFormatting sqref="Q7">
    <cfRule type="expression" dxfId="1135" priority="55">
      <formula>Q7&gt;0</formula>
    </cfRule>
    <cfRule type="expression" dxfId="1134" priority="56">
      <formula>Q7&lt;0</formula>
    </cfRule>
  </conditionalFormatting>
  <conditionalFormatting sqref="Q8">
    <cfRule type="expression" dxfId="1133" priority="53">
      <formula>Q8&gt;0</formula>
    </cfRule>
    <cfRule type="expression" dxfId="113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1" priority="45">
      <formula>M58&gt;0</formula>
    </cfRule>
    <cfRule type="expression" dxfId="1130" priority="46">
      <formula>M58&lt;0</formula>
    </cfRule>
  </conditionalFormatting>
  <conditionalFormatting sqref="Q10">
    <cfRule type="expression" dxfId="1129" priority="43">
      <formula>Q10&gt;0</formula>
    </cfRule>
    <cfRule type="expression" dxfId="1128" priority="44">
      <formula>Q10&lt;0</formula>
    </cfRule>
  </conditionalFormatting>
  <conditionalFormatting sqref="F25:F30">
    <cfRule type="expression" dxfId="1127" priority="41">
      <formula>F25&gt;0</formula>
    </cfRule>
    <cfRule type="expression" dxfId="1126" priority="42">
      <formula>F25&lt;0</formula>
    </cfRule>
  </conditionalFormatting>
  <conditionalFormatting sqref="H25:H30">
    <cfRule type="expression" dxfId="1125" priority="39">
      <formula>H25&gt;0</formula>
    </cfRule>
    <cfRule type="expression" dxfId="1124" priority="40">
      <formula>H25&lt;0</formula>
    </cfRule>
  </conditionalFormatting>
  <conditionalFormatting sqref="F83:F94">
    <cfRule type="expression" dxfId="1123" priority="37">
      <formula>F83&gt;0</formula>
    </cfRule>
    <cfRule type="expression" dxfId="1122" priority="38">
      <formula>F83&lt;0</formula>
    </cfRule>
  </conditionalFormatting>
  <conditionalFormatting sqref="H83:H94">
    <cfRule type="expression" dxfId="1121" priority="35">
      <formula>H83&gt;0</formula>
    </cfRule>
    <cfRule type="expression" dxfId="1120" priority="36">
      <formula>H83&lt;0</formula>
    </cfRule>
  </conditionalFormatting>
  <conditionalFormatting sqref="J41">
    <cfRule type="expression" dxfId="1119" priority="33">
      <formula>J41&gt;0</formula>
    </cfRule>
    <cfRule type="expression" dxfId="1118" priority="34">
      <formula>J41&lt;0</formula>
    </cfRule>
  </conditionalFormatting>
  <conditionalFormatting sqref="J39:J47 J49">
    <cfRule type="expression" dxfId="1117" priority="31">
      <formula>J39&gt;0</formula>
    </cfRule>
    <cfRule type="expression" dxfId="1116" priority="32">
      <formula>J39&lt;0</formula>
    </cfRule>
  </conditionalFormatting>
  <conditionalFormatting sqref="F48 H48">
    <cfRule type="expression" dxfId="1115" priority="29">
      <formula>F48&gt;0</formula>
    </cfRule>
    <cfRule type="expression" dxfId="1114" priority="30">
      <formula>F48&lt;0</formula>
    </cfRule>
  </conditionalFormatting>
  <conditionalFormatting sqref="J48">
    <cfRule type="expression" dxfId="1113" priority="27">
      <formula>J48&gt;0</formula>
    </cfRule>
    <cfRule type="expression" dxfId="1112" priority="28">
      <formula>J48&lt;0</formula>
    </cfRule>
  </conditionalFormatting>
  <conditionalFormatting sqref="K41:K52">
    <cfRule type="expression" dxfId="1111" priority="25">
      <formula>K41&gt;0</formula>
    </cfRule>
    <cfRule type="expression" dxfId="1110" priority="26">
      <formula>K41&lt;0</formula>
    </cfRule>
  </conditionalFormatting>
  <conditionalFormatting sqref="K39:K52">
    <cfRule type="expression" dxfId="1109" priority="23">
      <formula>K39&gt;0</formula>
    </cfRule>
    <cfRule type="expression" dxfId="1108" priority="24">
      <formula>K39&lt;0</formula>
    </cfRule>
  </conditionalFormatting>
  <conditionalFormatting sqref="F102:F118 H102:H118 H120:H128 F120:F128">
    <cfRule type="expression" dxfId="1107" priority="19">
      <formula>F102&gt;0</formula>
    </cfRule>
    <cfRule type="expression" dxfId="1106" priority="20">
      <formula>F102&lt;0</formula>
    </cfRule>
  </conditionalFormatting>
  <conditionalFormatting sqref="F96:F101">
    <cfRule type="expression" dxfId="1105" priority="17">
      <formula>F96&gt;0</formula>
    </cfRule>
    <cfRule type="expression" dxfId="1104" priority="18">
      <formula>F96&lt;0</formula>
    </cfRule>
  </conditionalFormatting>
  <conditionalFormatting sqref="H96:H101">
    <cfRule type="expression" dxfId="1103" priority="15">
      <formula>H96&gt;0</formula>
    </cfRule>
    <cfRule type="expression" dxfId="1102" priority="16">
      <formula>H96&lt;0</formula>
    </cfRule>
  </conditionalFormatting>
  <conditionalFormatting sqref="J112">
    <cfRule type="expression" dxfId="1101" priority="13">
      <formula>J112&gt;0</formula>
    </cfRule>
    <cfRule type="expression" dxfId="1100" priority="14">
      <formula>J112&lt;0</formula>
    </cfRule>
  </conditionalFormatting>
  <conditionalFormatting sqref="J110:J118 J120">
    <cfRule type="expression" dxfId="1099" priority="11">
      <formula>J110&gt;0</formula>
    </cfRule>
    <cfRule type="expression" dxfId="1098" priority="12">
      <formula>J110&lt;0</formula>
    </cfRule>
  </conditionalFormatting>
  <conditionalFormatting sqref="F119 H119">
    <cfRule type="expression" dxfId="1097" priority="9">
      <formula>F119&gt;0</formula>
    </cfRule>
    <cfRule type="expression" dxfId="1096" priority="10">
      <formula>F119&lt;0</formula>
    </cfRule>
  </conditionalFormatting>
  <conditionalFormatting sqref="J119">
    <cfRule type="expression" dxfId="1095" priority="7">
      <formula>J119&gt;0</formula>
    </cfRule>
    <cfRule type="expression" dxfId="1094" priority="8">
      <formula>J119&lt;0</formula>
    </cfRule>
  </conditionalFormatting>
  <conditionalFormatting sqref="K112:K123">
    <cfRule type="expression" dxfId="1093" priority="5">
      <formula>K112&gt;0</formula>
    </cfRule>
    <cfRule type="expression" dxfId="1092" priority="6">
      <formula>K112&lt;0</formula>
    </cfRule>
  </conditionalFormatting>
  <conditionalFormatting sqref="K110:K123">
    <cfRule type="expression" dxfId="1091" priority="3">
      <formula>K110&gt;0</formula>
    </cfRule>
    <cfRule type="expression" dxfId="1090" priority="4">
      <formula>K110&lt;0</formula>
    </cfRule>
  </conditionalFormatting>
  <conditionalFormatting sqref="J121">
    <cfRule type="expression" dxfId="1089" priority="1">
      <formula>J121&gt;0</formula>
    </cfRule>
    <cfRule type="expression" dxfId="108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58.27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58.27</v>
      </c>
      <c r="R4" s="498">
        <v>4.1000000000000003E-3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4" t="s">
        <v>78</v>
      </c>
      <c r="P40" s="704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64.097000000000008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63.514300000000006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62.93160000000001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62.348900000000008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61.766200000000005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61.183500000000009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60.600800000000007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60.018100000000004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59.435400000000001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58.852700000000006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58.27</v>
      </c>
      <c r="Q51" s="2"/>
      <c r="T51" s="92" t="s">
        <v>104</v>
      </c>
      <c r="U51" s="129" t="s">
        <v>645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57.6873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57.104600000000005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56.521900000000002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55.9392</v>
      </c>
      <c r="T55" s="92" t="s">
        <v>107</v>
      </c>
      <c r="U55" s="129" t="s">
        <v>646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55.356499999999997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54.773800000000001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54.191100000000006</v>
      </c>
      <c r="T58" s="92" t="s">
        <v>108</v>
      </c>
      <c r="U58" s="129" t="s">
        <v>583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53.608400000000003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53.025700000000008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52.443000000000005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87" priority="15">
      <formula>F39&gt;0</formula>
    </cfRule>
    <cfRule type="expression" dxfId="1086" priority="16">
      <formula>F39&lt;0</formula>
    </cfRule>
  </conditionalFormatting>
  <conditionalFormatting sqref="Q7">
    <cfRule type="expression" dxfId="1085" priority="13">
      <formula>Q7&gt;0</formula>
    </cfRule>
    <cfRule type="expression" dxfId="1084" priority="14">
      <formula>Q7&lt;0</formula>
    </cfRule>
  </conditionalFormatting>
  <conditionalFormatting sqref="Q8">
    <cfRule type="expression" dxfId="1083" priority="11">
      <formula>Q8&gt;0</formula>
    </cfRule>
    <cfRule type="expression" dxfId="1082" priority="12">
      <formula>Q8&lt;0</formula>
    </cfRule>
  </conditionalFormatting>
  <conditionalFormatting sqref="F25:F38">
    <cfRule type="expression" dxfId="1081" priority="9">
      <formula>F25&gt;0</formula>
    </cfRule>
    <cfRule type="expression" dxfId="1080" priority="10">
      <formula>F25&lt;0</formula>
    </cfRule>
  </conditionalFormatting>
  <conditionalFormatting sqref="H25:H38">
    <cfRule type="expression" dxfId="1079" priority="7">
      <formula>H25&gt;0</formula>
    </cfRule>
    <cfRule type="expression" dxfId="10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77" priority="3">
      <formula>M55&gt;0</formula>
    </cfRule>
    <cfRule type="expression" dxfId="1076" priority="4">
      <formula>M55&lt;0</formula>
    </cfRule>
  </conditionalFormatting>
  <conditionalFormatting sqref="Q10">
    <cfRule type="expression" dxfId="1075" priority="1">
      <formula>Q10&gt;0</formula>
    </cfRule>
    <cfRule type="expression" dxfId="10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40.28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40.28</v>
      </c>
      <c r="R4" s="498">
        <v>-2E-3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4" t="s">
        <v>78</v>
      </c>
      <c r="P40" s="704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44.308000000000007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43.905200000000008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43.502400000000002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43.099600000000002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42.696800000000003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42.294000000000004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41.891200000000005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41.488400000000006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41.085599999999999</v>
      </c>
      <c r="Q49" s="2"/>
      <c r="T49" s="92" t="s">
        <v>103</v>
      </c>
      <c r="U49" s="129" t="s">
        <v>647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40.6828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40.28</v>
      </c>
      <c r="Q51" s="2"/>
      <c r="T51" s="92" t="s">
        <v>104</v>
      </c>
      <c r="U51" s="129" t="s">
        <v>648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39.877200000000002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39.474400000000003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39.071599999999997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38.668799999999997</v>
      </c>
      <c r="T55" s="92" t="s">
        <v>107</v>
      </c>
      <c r="U55" s="129" t="s">
        <v>649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38.265999999999998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37.863199999999999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37.4604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37.057600000000001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36.654800000000002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36.252000000000002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3" priority="27">
      <formula>F27&gt;0</formula>
    </cfRule>
    <cfRule type="expression" dxfId="10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Q7">
    <cfRule type="expression" dxfId="1069" priority="17">
      <formula>Q7&gt;0</formula>
    </cfRule>
    <cfRule type="expression" dxfId="1068" priority="18">
      <formula>Q7&lt;0</formula>
    </cfRule>
  </conditionalFormatting>
  <conditionalFormatting sqref="F37:F38">
    <cfRule type="expression" dxfId="1067" priority="13">
      <formula>F37&gt;0</formula>
    </cfRule>
    <cfRule type="expression" dxfId="1066" priority="14">
      <formula>F37&lt;0</formula>
    </cfRule>
  </conditionalFormatting>
  <conditionalFormatting sqref="H37:H38">
    <cfRule type="expression" dxfId="1065" priority="11">
      <formula>H37&gt;0</formula>
    </cfRule>
    <cfRule type="expression" dxfId="1064" priority="12">
      <formula>H37&lt;0</formula>
    </cfRule>
  </conditionalFormatting>
  <conditionalFormatting sqref="F23:F26 H23:H26">
    <cfRule type="expression" dxfId="1063" priority="9">
      <formula>F23&gt;0</formula>
    </cfRule>
    <cfRule type="expression" dxfId="1062" priority="10">
      <formula>F23&lt;0</formula>
    </cfRule>
  </conditionalFormatting>
  <conditionalFormatting sqref="Q10">
    <cfRule type="expression" dxfId="1061" priority="3">
      <formula>Q10&gt;0</formula>
    </cfRule>
    <cfRule type="expression" dxfId="1060" priority="4">
      <formula>Q10&lt;0</formula>
    </cfRule>
  </conditionalFormatting>
  <conditionalFormatting sqref="F22 H22">
    <cfRule type="expression" dxfId="1059" priority="1">
      <formula>F22&gt;0</formula>
    </cfRule>
    <cfRule type="expression" dxfId="1058" priority="2">
      <formula>F22&lt;0</formula>
    </cfRule>
  </conditionalFormatting>
  <conditionalFormatting sqref="M41">
    <cfRule type="expression" dxfId="1057" priority="5">
      <formula>M41&gt;0</formula>
    </cfRule>
    <cfRule type="expression" dxfId="10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54.39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54.39</v>
      </c>
      <c r="R4" s="498">
        <v>-1.29E-2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59.829000000000008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59.285100000000007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58.741200000000006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58.197300000000006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57.653400000000005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57.109500000000004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56.565600000000003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56.021700000000003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55.477800000000002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54.933900000000001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54.39</v>
      </c>
      <c r="Q51" s="2"/>
      <c r="T51" s="92" t="s">
        <v>104</v>
      </c>
      <c r="U51" s="129" t="s">
        <v>650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53.8461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53.302199999999999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52.758299999999998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52.214399999999998</v>
      </c>
      <c r="T55" s="92" t="s">
        <v>107</v>
      </c>
      <c r="U55" s="129" t="s">
        <v>651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51.670499999999997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51.126599999999996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50.582700000000003</v>
      </c>
      <c r="T58" s="92" t="s">
        <v>108</v>
      </c>
      <c r="U58" s="129" t="s">
        <v>591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50.038800000000002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49.494900000000001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48.951000000000001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5" priority="29">
      <formula>F25&gt;0</formula>
    </cfRule>
    <cfRule type="expression" dxfId="1054" priority="30">
      <formula>F25&lt;0</formula>
    </cfRule>
  </conditionalFormatting>
  <conditionalFormatting sqref="Q7">
    <cfRule type="expression" dxfId="1053" priority="27">
      <formula>Q7&gt;0</formula>
    </cfRule>
    <cfRule type="expression" dxfId="1052" priority="28">
      <formula>Q7&lt;0</formula>
    </cfRule>
  </conditionalFormatting>
  <conditionalFormatting sqref="Q8">
    <cfRule type="expression" dxfId="1051" priority="25">
      <formula>Q8&gt;0</formula>
    </cfRule>
    <cfRule type="expression" dxfId="1050" priority="26">
      <formula>Q8&lt;0</formula>
    </cfRule>
  </conditionalFormatting>
  <conditionalFormatting sqref="Q10">
    <cfRule type="expression" dxfId="1049" priority="13">
      <formula>Q10&gt;0</formula>
    </cfRule>
    <cfRule type="expression" dxfId="1048" priority="14">
      <formula>Q10&lt;0</formula>
    </cfRule>
  </conditionalFormatting>
  <conditionalFormatting sqref="M46">
    <cfRule type="expression" dxfId="1047" priority="11">
      <formula>M46&gt;0</formula>
    </cfRule>
    <cfRule type="expression" dxfId="1046" priority="12">
      <formula>M46&lt;0</formula>
    </cfRule>
  </conditionalFormatting>
  <conditionalFormatting sqref="F80:F88 H80:H88">
    <cfRule type="expression" dxfId="1045" priority="9">
      <formula>F80&gt;0</formula>
    </cfRule>
    <cfRule type="expression" dxfId="1044" priority="10">
      <formula>F80&lt;0</formula>
    </cfRule>
  </conditionalFormatting>
  <conditionalFormatting sqref="F75:F79">
    <cfRule type="expression" dxfId="1043" priority="7">
      <formula>F75&gt;0</formula>
    </cfRule>
    <cfRule type="expression" dxfId="1042" priority="8">
      <formula>F75&lt;0</formula>
    </cfRule>
  </conditionalFormatting>
  <conditionalFormatting sqref="H75:H79">
    <cfRule type="expression" dxfId="1041" priority="5">
      <formula>H75&gt;0</formula>
    </cfRule>
    <cfRule type="expression" dxfId="1040" priority="6">
      <formula>H75&lt;0</formula>
    </cfRule>
  </conditionalFormatting>
  <conditionalFormatting sqref="F71:F74">
    <cfRule type="expression" dxfId="1039" priority="3">
      <formula>F71&gt;0</formula>
    </cfRule>
    <cfRule type="expression" dxfId="1038" priority="4">
      <formula>F71&lt;0</formula>
    </cfRule>
  </conditionalFormatting>
  <conditionalFormatting sqref="H71:H74">
    <cfRule type="expression" dxfId="1037" priority="1">
      <formula>H71&gt;0</formula>
    </cfRule>
    <cfRule type="expression" dxfId="10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49.15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49.15</v>
      </c>
      <c r="R4" s="498">
        <v>-1.3599999999999999E-2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54.065000000000005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53.573500000000003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53.082000000000001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52.590499999999999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52.099000000000004</v>
      </c>
      <c r="Q45" s="2"/>
      <c r="T45" s="92" t="s">
        <v>99</v>
      </c>
      <c r="U45" s="129" t="s">
        <v>652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51.607500000000002</v>
      </c>
      <c r="Q46" s="2"/>
      <c r="T46" s="92" t="s">
        <v>100</v>
      </c>
      <c r="U46" s="129" t="s">
        <v>653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51.116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50.624499999999998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50.133000000000003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49.641500000000001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49.15</v>
      </c>
      <c r="Q51" s="2"/>
      <c r="T51" s="92" t="s">
        <v>104</v>
      </c>
      <c r="U51" s="129" t="s">
        <v>654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48.658499999999997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48.166999999999994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47.6755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47.183999999999997</v>
      </c>
      <c r="T55" s="92" t="s">
        <v>107</v>
      </c>
      <c r="U55" s="129" t="s">
        <v>655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46.692499999999995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46.200999999999993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45.709499999999998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45.218000000000004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44.726500000000001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44.234999999999999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5" priority="11">
      <formula>F34&gt;0</formula>
    </cfRule>
    <cfRule type="expression" dxfId="1034" priority="12">
      <formula>F34&lt;0</formula>
    </cfRule>
  </conditionalFormatting>
  <conditionalFormatting sqref="Q7">
    <cfRule type="expression" dxfId="1033" priority="9">
      <formula>Q7&gt;0</formula>
    </cfRule>
    <cfRule type="expression" dxfId="1032" priority="10">
      <formula>Q7&lt;0</formula>
    </cfRule>
  </conditionalFormatting>
  <conditionalFormatting sqref="Q8">
    <cfRule type="expression" dxfId="1031" priority="7">
      <formula>Q8&gt;0</formula>
    </cfRule>
    <cfRule type="expression" dxfId="1030" priority="8">
      <formula>Q8&lt;0</formula>
    </cfRule>
  </conditionalFormatting>
  <conditionalFormatting sqref="F25:F33">
    <cfRule type="expression" dxfId="1029" priority="5">
      <formula>F25&gt;0</formula>
    </cfRule>
    <cfRule type="expression" dxfId="1028" priority="6">
      <formula>F25&lt;0</formula>
    </cfRule>
  </conditionalFormatting>
  <conditionalFormatting sqref="H25:H33">
    <cfRule type="expression" dxfId="1027" priority="3">
      <formula>H25&gt;0</formula>
    </cfRule>
    <cfRule type="expression" dxfId="1026" priority="4">
      <formula>H25&lt;0</formula>
    </cfRule>
  </conditionalFormatting>
  <conditionalFormatting sqref="M46">
    <cfRule type="expression" dxfId="1025" priority="1">
      <formula>M46&gt;0</formula>
    </cfRule>
    <cfRule type="expression" dxfId="102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764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27.41</v>
      </c>
      <c r="R4" s="498">
        <v>-2.46E-2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2741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273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273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0.11061588330632091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30.151000000000003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29.876900000000003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29.602800000000002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29.328700000000001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29.054600000000001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28.7805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28.506400000000003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28.232300000000002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27.958200000000001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27.684100000000001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27.41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27.135899999999999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26.861799999999999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26.587699999999998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26.313599999999997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26.0395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25.7654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25.491300000000003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25.217200000000002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24.943100000000001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24.669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3" priority="9">
      <formula>F57&gt;0</formula>
    </cfRule>
    <cfRule type="expression" dxfId="1022" priority="10">
      <formula>F57&lt;0</formula>
    </cfRule>
  </conditionalFormatting>
  <conditionalFormatting sqref="Q7">
    <cfRule type="expression" dxfId="1021" priority="7">
      <formula>Q7&gt;0</formula>
    </cfRule>
    <cfRule type="expression" dxfId="1020" priority="8">
      <formula>Q7&lt;0</formula>
    </cfRule>
  </conditionalFormatting>
  <conditionalFormatting sqref="Q8">
    <cfRule type="expression" dxfId="1019" priority="5">
      <formula>Q8&gt;0</formula>
    </cfRule>
    <cfRule type="expression" dxfId="1018" priority="6">
      <formula>Q8&lt;0</formula>
    </cfRule>
  </conditionalFormatting>
  <conditionalFormatting sqref="F25:F56">
    <cfRule type="expression" dxfId="1017" priority="3">
      <formula>F25&gt;0</formula>
    </cfRule>
    <cfRule type="expression" dxfId="1016" priority="4">
      <formula>F25&lt;0</formula>
    </cfRule>
  </conditionalFormatting>
  <conditionalFormatting sqref="H25:H5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79.12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79.12</v>
      </c>
      <c r="R4" s="498">
        <v>-1.6799999999999999E-2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87.032000000000011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86.240800000000007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85.449600000000004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84.658400000000015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83.867200000000011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83.076000000000008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82.284800000000004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81.493600000000001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80.702400000000011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79.911200000000008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79.12</v>
      </c>
      <c r="Q51" s="2"/>
      <c r="T51" s="92" t="s">
        <v>104</v>
      </c>
      <c r="U51" s="129" t="s">
        <v>656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78.328800000000001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77.537599999999998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76.746400000000008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75.955200000000005</v>
      </c>
      <c r="T55" s="92" t="s">
        <v>107</v>
      </c>
      <c r="U55" s="129" t="s">
        <v>657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75.164000000000001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74.372799999999998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73.581600000000009</v>
      </c>
      <c r="T58" s="92" t="s">
        <v>108</v>
      </c>
      <c r="U58" s="129" t="s">
        <v>570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72.790400000000005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71.999200000000002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71.208000000000013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13" priority="15">
      <formula>F57&gt;0</formula>
    </cfRule>
    <cfRule type="expression" dxfId="1012" priority="16">
      <formula>F57&lt;0</formula>
    </cfRule>
  </conditionalFormatting>
  <conditionalFormatting sqref="Q7">
    <cfRule type="expression" dxfId="1011" priority="13">
      <formula>Q7&gt;0</formula>
    </cfRule>
    <cfRule type="expression" dxfId="1010" priority="14">
      <formula>Q7&lt;0</formula>
    </cfRule>
  </conditionalFormatting>
  <conditionalFormatting sqref="Q8">
    <cfRule type="expression" dxfId="1009" priority="11">
      <formula>Q8&gt;0</formula>
    </cfRule>
    <cfRule type="expression" dxfId="1008" priority="12">
      <formula>Q8&lt;0</formula>
    </cfRule>
  </conditionalFormatting>
  <conditionalFormatting sqref="F25:F56">
    <cfRule type="expression" dxfId="1007" priority="9">
      <formula>F25&gt;0</formula>
    </cfRule>
    <cfRule type="expression" dxfId="1006" priority="10">
      <formula>F25&lt;0</formula>
    </cfRule>
  </conditionalFormatting>
  <conditionalFormatting sqref="H25:H56">
    <cfRule type="expression" dxfId="1005" priority="7">
      <formula>H25&gt;0</formula>
    </cfRule>
    <cfRule type="expression" dxfId="1004" priority="8">
      <formula>H25&lt;0</formula>
    </cfRule>
  </conditionalFormatting>
  <conditionalFormatting sqref="M58">
    <cfRule type="expression" dxfId="1003" priority="5">
      <formula>M58&gt;0</formula>
    </cfRule>
    <cfRule type="expression" dxfId="1002" priority="6">
      <formula>M58&lt;0</formula>
    </cfRule>
  </conditionalFormatting>
  <conditionalFormatting sqref="F84:F115">
    <cfRule type="expression" dxfId="1001" priority="3">
      <formula>F84&gt;0</formula>
    </cfRule>
    <cfRule type="expression" dxfId="1000" priority="4">
      <formula>F84&lt;0</formula>
    </cfRule>
  </conditionalFormatting>
  <conditionalFormatting sqref="H84:H115">
    <cfRule type="expression" dxfId="999" priority="1">
      <formula>H84&gt;0</formula>
    </cfRule>
    <cfRule type="expression" dxfId="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63">
        <v>42804</v>
      </c>
      <c r="U2" s="85" t="s">
        <v>768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T3" s="63">
        <v>42866</v>
      </c>
      <c r="U3" s="85" t="s">
        <v>769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14.43</v>
      </c>
      <c r="R4" s="498">
        <v>-7.6E-3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92352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2534.9010000016424</v>
      </c>
      <c r="R7">
        <v>5900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-12080.669999999984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212</v>
      </c>
      <c r="Q9" s="136">
        <f>IF(Q2=0, 0, Q8/Q6)</f>
        <v>-0.11567903032642932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4" t="s">
        <v>78</v>
      </c>
      <c r="P41" s="704"/>
    </row>
    <row r="42" spans="7:16" ht="15.75" thickTop="1" x14ac:dyDescent="0.25">
      <c r="O42" s="82">
        <v>1.22</v>
      </c>
      <c r="P42" s="82">
        <f>O42*$Q$4</f>
        <v>17.604599999999998</v>
      </c>
    </row>
    <row r="43" spans="7:16" x14ac:dyDescent="0.25">
      <c r="O43" s="82">
        <v>1.21</v>
      </c>
      <c r="P43" s="82">
        <f>O43*$Q$4</f>
        <v>17.4603</v>
      </c>
    </row>
    <row r="44" spans="7:16" x14ac:dyDescent="0.25">
      <c r="O44" s="82">
        <v>1.2</v>
      </c>
      <c r="P44" s="82">
        <f>O44*$Q$4</f>
        <v>17.315999999999999</v>
      </c>
    </row>
    <row r="45" spans="7:16" x14ac:dyDescent="0.25">
      <c r="O45" s="82">
        <v>1.19</v>
      </c>
      <c r="P45" s="82">
        <f>O45*$Q$4</f>
        <v>17.171699999999998</v>
      </c>
    </row>
    <row r="46" spans="7:16" x14ac:dyDescent="0.25">
      <c r="O46" s="82">
        <v>1.18</v>
      </c>
      <c r="P46" s="82">
        <f>O46*$Q$4</f>
        <v>17.0274</v>
      </c>
    </row>
    <row r="47" spans="7:16" x14ac:dyDescent="0.25">
      <c r="O47" s="82">
        <v>1.17</v>
      </c>
      <c r="P47" s="82">
        <f t="shared" ref="P47:P53" si="2">O47*$Q$4</f>
        <v>16.883099999999999</v>
      </c>
    </row>
    <row r="48" spans="7:16" x14ac:dyDescent="0.25">
      <c r="G48" s="30"/>
      <c r="O48" s="82">
        <v>1.1599999999999999</v>
      </c>
      <c r="P48" s="82">
        <f t="shared" si="2"/>
        <v>16.738799999999998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16.5945</v>
      </c>
    </row>
    <row r="50" spans="1:16" ht="15.75" thickBot="1" x14ac:dyDescent="0.3">
      <c r="A50" s="352" t="s">
        <v>196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16.450199999999999</v>
      </c>
    </row>
    <row r="51" spans="1:16" x14ac:dyDescent="0.25">
      <c r="O51" s="82">
        <v>1.1299999999999999</v>
      </c>
      <c r="P51" s="82">
        <f t="shared" si="2"/>
        <v>16.305899999999998</v>
      </c>
    </row>
    <row r="52" spans="1:16" x14ac:dyDescent="0.25">
      <c r="O52" s="82">
        <v>1.1200000000000001</v>
      </c>
      <c r="P52" s="82">
        <f t="shared" si="2"/>
        <v>16.1616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760</v>
      </c>
      <c r="O53" s="82">
        <v>1.1100000000000001</v>
      </c>
      <c r="P53" s="82">
        <f t="shared" si="2"/>
        <v>16.017300000000002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15.873000000000001</v>
      </c>
    </row>
    <row r="55" spans="1:16" x14ac:dyDescent="0.25">
      <c r="A55" t="s">
        <v>469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15.728700000000002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15.5844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8" si="16">(G57-K57)/C57</f>
        <v>14.602266666666665</v>
      </c>
      <c r="O57" s="82">
        <v>1.07</v>
      </c>
      <c r="P57" s="82">
        <f t="shared" si="9"/>
        <v>15.440100000000001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15.2958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15.1515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15.007200000000001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14.8629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14.7186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14.574299999999999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14.43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14.2857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14.141399999999999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13.9971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13.852799999999998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13.708499999999999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13.5642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8" si="50">C71*(E71-D71)</f>
        <v>-2453.9999999999936</v>
      </c>
      <c r="G71" s="40">
        <f t="shared" ref="G71:G78" si="51">D71*C71</f>
        <v>98334</v>
      </c>
      <c r="H71" s="230">
        <f t="shared" ref="H71:H78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13.4199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13.275600000000001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13.1313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12.987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12.842700000000001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12.698399999999999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12.5541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6"/>
        <v>15.871906250000002</v>
      </c>
      <c r="O78" s="82">
        <v>0.86</v>
      </c>
      <c r="P78" s="82">
        <f>O78*$Q$4</f>
        <v>12.409799999999999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12.265499999999999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997" priority="108">
      <formula>F97&gt;0</formula>
    </cfRule>
    <cfRule type="expression" dxfId="99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995" priority="101">
      <formula>F90&gt;0</formula>
    </cfRule>
    <cfRule type="expression" dxfId="994" priority="102">
      <formula>F90&lt;0</formula>
    </cfRule>
  </conditionalFormatting>
  <conditionalFormatting sqref="H90:H96">
    <cfRule type="expression" dxfId="993" priority="97">
      <formula>H90&gt;0</formula>
    </cfRule>
    <cfRule type="expression" dxfId="992" priority="98">
      <formula>H90&lt;0</formula>
    </cfRule>
  </conditionalFormatting>
  <conditionalFormatting sqref="Q8">
    <cfRule type="expression" dxfId="991" priority="83">
      <formula>Q8&gt;0</formula>
    </cfRule>
    <cfRule type="expression" dxfId="990" priority="84">
      <formula>Q8&lt;0</formula>
    </cfRule>
  </conditionalFormatting>
  <conditionalFormatting sqref="Q7">
    <cfRule type="expression" dxfId="989" priority="85">
      <formula>Q7&gt;0</formula>
    </cfRule>
    <cfRule type="expression" dxfId="988" priority="86">
      <formula>Q7&lt;0</formula>
    </cfRule>
  </conditionalFormatting>
  <conditionalFormatting sqref="F198:F204">
    <cfRule type="expression" dxfId="987" priority="57">
      <formula>F198&gt;0</formula>
    </cfRule>
    <cfRule type="expression" dxfId="986" priority="58">
      <formula>F198&lt;0</formula>
    </cfRule>
  </conditionalFormatting>
  <conditionalFormatting sqref="F123:F141 H123:H141">
    <cfRule type="expression" dxfId="985" priority="79">
      <formula>F123&gt;0</formula>
    </cfRule>
    <cfRule type="expression" dxfId="984" priority="80">
      <formula>F123&lt;0</formula>
    </cfRule>
  </conditionalFormatting>
  <conditionalFormatting sqref="F116:F122">
    <cfRule type="expression" dxfId="983" priority="77">
      <formula>F116&gt;0</formula>
    </cfRule>
    <cfRule type="expression" dxfId="982" priority="78">
      <formula>F116&lt;0</formula>
    </cfRule>
  </conditionalFormatting>
  <conditionalFormatting sqref="H116:H122">
    <cfRule type="expression" dxfId="981" priority="75">
      <formula>H116&gt;0</formula>
    </cfRule>
    <cfRule type="expression" dxfId="980" priority="76">
      <formula>H116&lt;0</formula>
    </cfRule>
  </conditionalFormatting>
  <conditionalFormatting sqref="F149:F167 H149:H167">
    <cfRule type="expression" dxfId="979" priority="73">
      <formula>F149&gt;0</formula>
    </cfRule>
    <cfRule type="expression" dxfId="978" priority="74">
      <formula>F149&lt;0</formula>
    </cfRule>
  </conditionalFormatting>
  <conditionalFormatting sqref="F142:F148">
    <cfRule type="expression" dxfId="977" priority="71">
      <formula>F142&gt;0</formula>
    </cfRule>
    <cfRule type="expression" dxfId="976" priority="72">
      <formula>F142&lt;0</formula>
    </cfRule>
  </conditionalFormatting>
  <conditionalFormatting sqref="H142:H148">
    <cfRule type="expression" dxfId="975" priority="69">
      <formula>H142&gt;0</formula>
    </cfRule>
    <cfRule type="expression" dxfId="974" priority="70">
      <formula>H142&lt;0</formula>
    </cfRule>
  </conditionalFormatting>
  <conditionalFormatting sqref="F175:F192 H175:H192">
    <cfRule type="expression" dxfId="973" priority="67">
      <formula>F175&gt;0</formula>
    </cfRule>
    <cfRule type="expression" dxfId="972" priority="68">
      <formula>F175&lt;0</formula>
    </cfRule>
  </conditionalFormatting>
  <conditionalFormatting sqref="F168:F174">
    <cfRule type="expression" dxfId="971" priority="65">
      <formula>F168&gt;0</formula>
    </cfRule>
    <cfRule type="expression" dxfId="970" priority="66">
      <formula>F168&lt;0</formula>
    </cfRule>
  </conditionalFormatting>
  <conditionalFormatting sqref="H168:H174">
    <cfRule type="expression" dxfId="969" priority="63">
      <formula>H168&gt;0</formula>
    </cfRule>
    <cfRule type="expression" dxfId="968" priority="64">
      <formula>H168&lt;0</formula>
    </cfRule>
  </conditionalFormatting>
  <conditionalFormatting sqref="F193:F197 H193:H197">
    <cfRule type="expression" dxfId="967" priority="61">
      <formula>F193&gt;0</formula>
    </cfRule>
    <cfRule type="expression" dxfId="966" priority="62">
      <formula>F193&lt;0</formula>
    </cfRule>
  </conditionalFormatting>
  <conditionalFormatting sqref="F205:F220 H205:H220">
    <cfRule type="expression" dxfId="965" priority="59">
      <formula>F205&gt;0</formula>
    </cfRule>
    <cfRule type="expression" dxfId="964" priority="60">
      <formula>F205&lt;0</formula>
    </cfRule>
  </conditionalFormatting>
  <conditionalFormatting sqref="H198:H204">
    <cfRule type="expression" dxfId="963" priority="55">
      <formula>H198&gt;0</formula>
    </cfRule>
    <cfRule type="expression" dxfId="962" priority="56">
      <formula>H198&lt;0</formula>
    </cfRule>
  </conditionalFormatting>
  <conditionalFormatting sqref="F221 H221">
    <cfRule type="expression" dxfId="961" priority="53">
      <formula>F221&gt;0</formula>
    </cfRule>
    <cfRule type="expression" dxfId="960" priority="54">
      <formula>F221&lt;0</formula>
    </cfRule>
  </conditionalFormatting>
  <conditionalFormatting sqref="F222:F226 H222:H226">
    <cfRule type="expression" dxfId="959" priority="51">
      <formula>F222&gt;0</formula>
    </cfRule>
    <cfRule type="expression" dxfId="958" priority="52">
      <formula>F222&lt;0</formula>
    </cfRule>
  </conditionalFormatting>
  <conditionalFormatting sqref="F234:F249 H234:H249">
    <cfRule type="expression" dxfId="957" priority="49">
      <formula>F234&gt;0</formula>
    </cfRule>
    <cfRule type="expression" dxfId="956" priority="50">
      <formula>F234&lt;0</formula>
    </cfRule>
  </conditionalFormatting>
  <conditionalFormatting sqref="F227:F233">
    <cfRule type="expression" dxfId="955" priority="47">
      <formula>F227&gt;0</formula>
    </cfRule>
    <cfRule type="expression" dxfId="954" priority="48">
      <formula>F227&lt;0</formula>
    </cfRule>
  </conditionalFormatting>
  <conditionalFormatting sqref="H227:H233">
    <cfRule type="expression" dxfId="953" priority="45">
      <formula>H227&gt;0</formula>
    </cfRule>
    <cfRule type="expression" dxfId="952" priority="46">
      <formula>H227&lt;0</formula>
    </cfRule>
  </conditionalFormatting>
  <conditionalFormatting sqref="F251:F256 H251:H256">
    <cfRule type="expression" dxfId="951" priority="43">
      <formula>F251&gt;0</formula>
    </cfRule>
    <cfRule type="expression" dxfId="950" priority="44">
      <formula>F251&lt;0</formula>
    </cfRule>
  </conditionalFormatting>
  <conditionalFormatting sqref="F257 H257">
    <cfRule type="expression" dxfId="949" priority="41">
      <formula>F257&gt;0</formula>
    </cfRule>
    <cfRule type="expression" dxfId="948" priority="42">
      <formula>F257&lt;0</formula>
    </cfRule>
  </conditionalFormatting>
  <conditionalFormatting sqref="F258:F262 H258:H262">
    <cfRule type="expression" dxfId="947" priority="39">
      <formula>F258&gt;0</formula>
    </cfRule>
    <cfRule type="expression" dxfId="946" priority="40">
      <formula>F258&lt;0</formula>
    </cfRule>
  </conditionalFormatting>
  <conditionalFormatting sqref="F270:F285 H270:H285">
    <cfRule type="expression" dxfId="945" priority="37">
      <formula>F270&gt;0</formula>
    </cfRule>
    <cfRule type="expression" dxfId="944" priority="38">
      <formula>F270&lt;0</formula>
    </cfRule>
  </conditionalFormatting>
  <conditionalFormatting sqref="F263:F269">
    <cfRule type="expression" dxfId="943" priority="35">
      <formula>F263&gt;0</formula>
    </cfRule>
    <cfRule type="expression" dxfId="942" priority="36">
      <formula>F263&lt;0</formula>
    </cfRule>
  </conditionalFormatting>
  <conditionalFormatting sqref="H263:H269">
    <cfRule type="expression" dxfId="941" priority="33">
      <formula>H263&gt;0</formula>
    </cfRule>
    <cfRule type="expression" dxfId="940" priority="34">
      <formula>H263&lt;0</formula>
    </cfRule>
  </conditionalFormatting>
  <conditionalFormatting sqref="F286:F291 H286:H291">
    <cfRule type="expression" dxfId="939" priority="31">
      <formula>F286&gt;0</formula>
    </cfRule>
    <cfRule type="expression" dxfId="938" priority="32">
      <formula>F286&lt;0</formula>
    </cfRule>
  </conditionalFormatting>
  <conditionalFormatting sqref="F292 H292">
    <cfRule type="expression" dxfId="937" priority="29">
      <formula>F292&gt;0</formula>
    </cfRule>
    <cfRule type="expression" dxfId="936" priority="30">
      <formula>F292&lt;0</formula>
    </cfRule>
  </conditionalFormatting>
  <conditionalFormatting sqref="F293:F297 H293:H297">
    <cfRule type="expression" dxfId="935" priority="27">
      <formula>F293&gt;0</formula>
    </cfRule>
    <cfRule type="expression" dxfId="934" priority="28">
      <formula>F293&lt;0</formula>
    </cfRule>
  </conditionalFormatting>
  <conditionalFormatting sqref="F305:F320 H305:H320">
    <cfRule type="expression" dxfId="933" priority="25">
      <formula>F305&gt;0</formula>
    </cfRule>
    <cfRule type="expression" dxfId="932" priority="26">
      <formula>F305&lt;0</formula>
    </cfRule>
  </conditionalFormatting>
  <conditionalFormatting sqref="F298:F304">
    <cfRule type="expression" dxfId="931" priority="23">
      <formula>F298&gt;0</formula>
    </cfRule>
    <cfRule type="expression" dxfId="930" priority="24">
      <formula>F298&lt;0</formula>
    </cfRule>
  </conditionalFormatting>
  <conditionalFormatting sqref="H298:H304">
    <cfRule type="expression" dxfId="929" priority="21">
      <formula>H298&gt;0</formula>
    </cfRule>
    <cfRule type="expression" dxfId="928" priority="22">
      <formula>H298&lt;0</formula>
    </cfRule>
  </conditionalFormatting>
  <conditionalFormatting sqref="M349">
    <cfRule type="expression" dxfId="927" priority="19">
      <formula>M349&gt;0</formula>
    </cfRule>
    <cfRule type="expression" dxfId="926" priority="20">
      <formula>M349&lt;0</formula>
    </cfRule>
  </conditionalFormatting>
  <conditionalFormatting sqref="F72:F86 H72:H86">
    <cfRule type="expression" dxfId="925" priority="17">
      <formula>F72&gt;0</formula>
    </cfRule>
    <cfRule type="expression" dxfId="924" priority="18">
      <formula>F72&lt;0</formula>
    </cfRule>
  </conditionalFormatting>
  <conditionalFormatting sqref="F60:F71">
    <cfRule type="expression" dxfId="923" priority="15">
      <formula>F60&gt;0</formula>
    </cfRule>
    <cfRule type="expression" dxfId="922" priority="16">
      <formula>F60&lt;0</formula>
    </cfRule>
  </conditionalFormatting>
  <conditionalFormatting sqref="H60:H71">
    <cfRule type="expression" dxfId="921" priority="13">
      <formula>H60&gt;0</formula>
    </cfRule>
    <cfRule type="expression" dxfId="920" priority="14">
      <formula>H60&lt;0</formula>
    </cfRule>
  </conditionalFormatting>
  <conditionalFormatting sqref="F54:F59 H54:H59">
    <cfRule type="expression" dxfId="919" priority="11">
      <formula>F54&gt;0</formula>
    </cfRule>
    <cfRule type="expression" dxfId="918" priority="12">
      <formula>F54&lt;0</formula>
    </cfRule>
  </conditionalFormatting>
  <conditionalFormatting sqref="J56:K56">
    <cfRule type="expression" dxfId="917" priority="9">
      <formula>J56&gt;0</formula>
    </cfRule>
    <cfRule type="expression" dxfId="916" priority="10">
      <formula>J56&lt;0</formula>
    </cfRule>
  </conditionalFormatting>
  <conditionalFormatting sqref="J57:K63 K62:K86">
    <cfRule type="expression" dxfId="915" priority="7">
      <formula>J57&gt;0</formula>
    </cfRule>
    <cfRule type="expression" dxfId="914" priority="8">
      <formula>J57&lt;0</formula>
    </cfRule>
  </conditionalFormatting>
  <conditionalFormatting sqref="L56:L76">
    <cfRule type="expression" dxfId="913" priority="5">
      <formula>L56&gt;0</formula>
    </cfRule>
    <cfRule type="expression" dxfId="912" priority="6">
      <formula>L56&lt;0</formula>
    </cfRule>
  </conditionalFormatting>
  <conditionalFormatting sqref="L77:L86">
    <cfRule type="expression" dxfId="911" priority="3">
      <formula>L77&gt;0</formula>
    </cfRule>
    <cfRule type="expression" dxfId="910" priority="4">
      <formula>L77&lt;0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28.82</v>
      </c>
      <c r="R4" s="498">
        <v>-1.0999999999999999E-2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43230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-2810.9100000000035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-4558.8799999999974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-9.5396251178098287E-2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4" t="s">
        <v>78</v>
      </c>
      <c r="P40" s="704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O41" s="82">
        <v>1.1000000000000001</v>
      </c>
      <c r="P41" s="82">
        <f>O41*$Q$4</f>
        <v>31.702000000000002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31.413800000000002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31.125600000000002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30.837400000000002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30.549200000000003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30.261000000000003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29.972800000000003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29.6846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29.3964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29.1082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28.82</v>
      </c>
      <c r="Q51" s="2"/>
      <c r="T51" s="92" t="s">
        <v>104</v>
      </c>
      <c r="U51" s="87" t="s">
        <v>658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28.5318</v>
      </c>
      <c r="Q52" s="2"/>
      <c r="T52" s="92" t="s">
        <v>105</v>
      </c>
      <c r="U52" s="87" t="s">
        <v>659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28.243600000000001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27.955400000000001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27.667199999999998</v>
      </c>
      <c r="T55" s="92" t="s">
        <v>107</v>
      </c>
      <c r="U55" s="87" t="s">
        <v>660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27.378999999999998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27.090799999999998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26.802600000000002</v>
      </c>
      <c r="T58" s="92" t="s">
        <v>108</v>
      </c>
      <c r="U58" s="87" t="s">
        <v>592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26.514400000000002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26.226200000000002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25.938000000000002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762</v>
      </c>
      <c r="S66" s="23" t="s">
        <v>761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07" priority="49">
      <formula>F69&gt;0</formula>
    </cfRule>
    <cfRule type="expression" dxfId="906" priority="50">
      <formula>F69&lt;0</formula>
    </cfRule>
  </conditionalFormatting>
  <conditionalFormatting sqref="F74:F87 F90:F134 F137:F138">
    <cfRule type="expression" dxfId="905" priority="45">
      <formula>F74&gt;0</formula>
    </cfRule>
    <cfRule type="expression" dxfId="904" priority="46">
      <formula>F74&lt;0</formula>
    </cfRule>
  </conditionalFormatting>
  <conditionalFormatting sqref="F74:F87 F90:F134 F137:F138">
    <cfRule type="expression" dxfId="903" priority="47">
      <formula>F74&gt;0</formula>
    </cfRule>
    <cfRule type="expression" dxfId="902" priority="48">
      <formula>F74&lt;0</formula>
    </cfRule>
  </conditionalFormatting>
  <conditionalFormatting sqref="H69:H87 H90:H134 H137:H138">
    <cfRule type="expression" dxfId="901" priority="43">
      <formula>H69&gt;0</formula>
    </cfRule>
    <cfRule type="expression" dxfId="900" priority="44">
      <formula>H69&lt;0</formula>
    </cfRule>
  </conditionalFormatting>
  <conditionalFormatting sqref="F65:F68">
    <cfRule type="expression" dxfId="899" priority="37">
      <formula>F65&gt;0</formula>
    </cfRule>
    <cfRule type="expression" dxfId="898" priority="38">
      <formula>F65&lt;0</formula>
    </cfRule>
  </conditionalFormatting>
  <conditionalFormatting sqref="H65:H68">
    <cfRule type="expression" dxfId="897" priority="35">
      <formula>H65&gt;0</formula>
    </cfRule>
    <cfRule type="expression" dxfId="896" priority="36">
      <formula>H65&lt;0</formula>
    </cfRule>
  </conditionalFormatting>
  <conditionalFormatting sqref="Q8">
    <cfRule type="expression" dxfId="895" priority="31">
      <formula>Q8&gt;0</formula>
    </cfRule>
    <cfRule type="expression" dxfId="894" priority="32">
      <formula>Q8&lt;0</formula>
    </cfRule>
  </conditionalFormatting>
  <conditionalFormatting sqref="Q7">
    <cfRule type="expression" dxfId="893" priority="33">
      <formula>Q7&gt;0</formula>
    </cfRule>
    <cfRule type="expression" dxfId="892" priority="34">
      <formula>Q7&lt;0</formula>
    </cfRule>
  </conditionalFormatting>
  <conditionalFormatting sqref="F88">
    <cfRule type="expression" dxfId="891" priority="27">
      <formula>F88&gt;0</formula>
    </cfRule>
    <cfRule type="expression" dxfId="890" priority="28">
      <formula>F88&lt;0</formula>
    </cfRule>
  </conditionalFormatting>
  <conditionalFormatting sqref="F88">
    <cfRule type="expression" dxfId="889" priority="29">
      <formula>F88&gt;0</formula>
    </cfRule>
    <cfRule type="expression" dxfId="888" priority="30">
      <formula>F88&lt;0</formula>
    </cfRule>
  </conditionalFormatting>
  <conditionalFormatting sqref="H88">
    <cfRule type="expression" dxfId="887" priority="25">
      <formula>H88&gt;0</formula>
    </cfRule>
    <cfRule type="expression" dxfId="886" priority="26">
      <formula>H88&lt;0</formula>
    </cfRule>
  </conditionalFormatting>
  <conditionalFormatting sqref="F89">
    <cfRule type="expression" dxfId="885" priority="21">
      <formula>F89&gt;0</formula>
    </cfRule>
    <cfRule type="expression" dxfId="884" priority="22">
      <formula>F89&lt;0</formula>
    </cfRule>
  </conditionalFormatting>
  <conditionalFormatting sqref="F89">
    <cfRule type="expression" dxfId="883" priority="23">
      <formula>F89&gt;0</formula>
    </cfRule>
    <cfRule type="expression" dxfId="882" priority="24">
      <formula>F89&lt;0</formula>
    </cfRule>
  </conditionalFormatting>
  <conditionalFormatting sqref="H89">
    <cfRule type="expression" dxfId="881" priority="19">
      <formula>H89&gt;0</formula>
    </cfRule>
    <cfRule type="expression" dxfId="880" priority="20">
      <formula>H89&lt;0</formula>
    </cfRule>
  </conditionalFormatting>
  <conditionalFormatting sqref="F135:F136">
    <cfRule type="expression" dxfId="879" priority="15">
      <formula>F135&gt;0</formula>
    </cfRule>
    <cfRule type="expression" dxfId="878" priority="16">
      <formula>F135&lt;0</formula>
    </cfRule>
  </conditionalFormatting>
  <conditionalFormatting sqref="F135:F136">
    <cfRule type="expression" dxfId="877" priority="17">
      <formula>F135&gt;0</formula>
    </cfRule>
    <cfRule type="expression" dxfId="876" priority="18">
      <formula>F135&lt;0</formula>
    </cfRule>
  </conditionalFormatting>
  <conditionalFormatting sqref="H135:H136">
    <cfRule type="expression" dxfId="875" priority="13">
      <formula>H135&gt;0</formula>
    </cfRule>
    <cfRule type="expression" dxfId="874" priority="14">
      <formula>H135&lt;0</formula>
    </cfRule>
  </conditionalFormatting>
  <conditionalFormatting sqref="F35:F49">
    <cfRule type="expression" dxfId="873" priority="11">
      <formula>F35&gt;0</formula>
    </cfRule>
    <cfRule type="expression" dxfId="872" priority="12">
      <formula>F35&lt;0</formula>
    </cfRule>
  </conditionalFormatting>
  <conditionalFormatting sqref="H35:H49">
    <cfRule type="expression" dxfId="871" priority="9">
      <formula>H35&gt;0</formula>
    </cfRule>
    <cfRule type="expression" dxfId="870" priority="10">
      <formula>H35&lt;0</formula>
    </cfRule>
  </conditionalFormatting>
  <conditionalFormatting sqref="Q10">
    <cfRule type="expression" dxfId="869" priority="7">
      <formula>Q10&gt;0</formula>
    </cfRule>
    <cfRule type="expression" dxfId="868" priority="8">
      <formula>Q10&lt;0</formula>
    </cfRule>
  </conditionalFormatting>
  <conditionalFormatting sqref="J45:K45">
    <cfRule type="expression" dxfId="867" priority="5">
      <formula>J45&gt;0</formula>
    </cfRule>
    <cfRule type="expression" dxfId="866" priority="6">
      <formula>J45&lt;0</formula>
    </cfRule>
  </conditionalFormatting>
  <conditionalFormatting sqref="K46">
    <cfRule type="expression" dxfId="865" priority="3">
      <formula>K46&gt;0</formula>
    </cfRule>
    <cfRule type="expression" dxfId="864" priority="4">
      <formula>K46&lt;0</formula>
    </cfRule>
  </conditionalFormatting>
  <conditionalFormatting sqref="K47:K58">
    <cfRule type="expression" dxfId="863" priority="1">
      <formula>K47&gt;0</formula>
    </cfRule>
    <cfRule type="expression" dxfId="86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10.94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10.94</v>
      </c>
      <c r="R4" s="498">
        <v>0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12.034000000000001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11.9246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11.815200000000001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11.7058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11.596400000000001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11.487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11.377599999999999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11.2682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11.158799999999999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11.0494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10.94</v>
      </c>
      <c r="Q51" s="2"/>
      <c r="T51" s="92" t="s">
        <v>104</v>
      </c>
      <c r="U51" s="87" t="s">
        <v>661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10.830599999999999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10.7212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10.611799999999999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10.5024</v>
      </c>
      <c r="T55" s="92" t="s">
        <v>107</v>
      </c>
      <c r="U55" s="87" t="s">
        <v>662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10.392999999999999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10.283599999999998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10.174200000000001</v>
      </c>
      <c r="T58" s="92" t="s">
        <v>108</v>
      </c>
      <c r="U58" s="87" t="s">
        <v>584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10.0648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9.9553999999999991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9.8460000000000001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61" priority="25">
      <formula>F30&gt;0</formula>
    </cfRule>
    <cfRule type="expression" dxfId="860" priority="26">
      <formula>F30&lt;0</formula>
    </cfRule>
  </conditionalFormatting>
  <conditionalFormatting sqref="F34:F42 F46:F74">
    <cfRule type="expression" dxfId="859" priority="21">
      <formula>F34&gt;0</formula>
    </cfRule>
    <cfRule type="expression" dxfId="858" priority="22">
      <formula>F34&lt;0</formula>
    </cfRule>
  </conditionalFormatting>
  <conditionalFormatting sqref="F34:F42 F46:F74">
    <cfRule type="expression" dxfId="857" priority="23">
      <formula>F34&gt;0</formula>
    </cfRule>
    <cfRule type="expression" dxfId="856" priority="24">
      <formula>F34&lt;0</formula>
    </cfRule>
  </conditionalFormatting>
  <conditionalFormatting sqref="H30:H42 H46:H74">
    <cfRule type="expression" dxfId="855" priority="19">
      <formula>H30&gt;0</formula>
    </cfRule>
    <cfRule type="expression" dxfId="854" priority="20">
      <formula>H30&lt;0</formula>
    </cfRule>
  </conditionalFormatting>
  <conditionalFormatting sqref="F25:F29">
    <cfRule type="expression" dxfId="853" priority="13">
      <formula>F25&gt;0</formula>
    </cfRule>
    <cfRule type="expression" dxfId="852" priority="14">
      <formula>F25&lt;0</formula>
    </cfRule>
  </conditionalFormatting>
  <conditionalFormatting sqref="H25:H29">
    <cfRule type="expression" dxfId="851" priority="11">
      <formula>H25&gt;0</formula>
    </cfRule>
    <cfRule type="expression" dxfId="850" priority="12">
      <formula>H25&lt;0</formula>
    </cfRule>
  </conditionalFormatting>
  <conditionalFormatting sqref="Q7">
    <cfRule type="expression" dxfId="849" priority="9">
      <formula>Q7&gt;0</formula>
    </cfRule>
    <cfRule type="expression" dxfId="848" priority="10">
      <formula>Q7&lt;0</formula>
    </cfRule>
  </conditionalFormatting>
  <conditionalFormatting sqref="Q8">
    <cfRule type="expression" dxfId="847" priority="7">
      <formula>Q8&gt;0</formula>
    </cfRule>
    <cfRule type="expression" dxfId="846" priority="8">
      <formula>Q8&lt;0</formula>
    </cfRule>
  </conditionalFormatting>
  <conditionalFormatting sqref="F43:F45">
    <cfRule type="expression" dxfId="845" priority="3">
      <formula>F43&gt;0</formula>
    </cfRule>
    <cfRule type="expression" dxfId="844" priority="4">
      <formula>F43&lt;0</formula>
    </cfRule>
  </conditionalFormatting>
  <conditionalFormatting sqref="F43:F45">
    <cfRule type="expression" dxfId="843" priority="5">
      <formula>F43&gt;0</formula>
    </cfRule>
    <cfRule type="expression" dxfId="842" priority="6">
      <formula>F43&lt;0</formula>
    </cfRule>
  </conditionalFormatting>
  <conditionalFormatting sqref="H43:H45">
    <cfRule type="expression" dxfId="841" priority="1">
      <formula>H43&gt;0</formula>
    </cfRule>
    <cfRule type="expression" dxfId="8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127.77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127.77</v>
      </c>
      <c r="R4" s="498">
        <v>6.1000000000000004E-3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140.547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139.26930000000002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137.99160000000001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136.7139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135.43620000000001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134.1585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132.88079999999999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131.60310000000001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130.3254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129.04769999999999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127.77</v>
      </c>
      <c r="Q51" s="2"/>
      <c r="T51" s="92" t="s">
        <v>104</v>
      </c>
      <c r="U51" s="129" t="s">
        <v>663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126.4923</v>
      </c>
      <c r="Q52" s="2"/>
      <c r="T52" s="92" t="s">
        <v>105</v>
      </c>
      <c r="U52" s="129" t="s">
        <v>664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125.21459999999999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123.93689999999999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122.6592</v>
      </c>
      <c r="T55" s="92" t="s">
        <v>107</v>
      </c>
      <c r="U55" s="129" t="s">
        <v>665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121.38149999999999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120.10379999999999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118.8261</v>
      </c>
      <c r="T58" s="92" t="s">
        <v>108</v>
      </c>
      <c r="U58" s="129" t="s">
        <v>593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117.5484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116.27070000000001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114.99299999999999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39" priority="19">
      <formula>F25&gt;0</formula>
    </cfRule>
    <cfRule type="expression" dxfId="838" priority="20">
      <formula>F25&lt;0</formula>
    </cfRule>
  </conditionalFormatting>
  <conditionalFormatting sqref="Q7">
    <cfRule type="expression" dxfId="837" priority="17">
      <formula>Q7&gt;0</formula>
    </cfRule>
    <cfRule type="expression" dxfId="836" priority="18">
      <formula>Q7&lt;0</formula>
    </cfRule>
  </conditionalFormatting>
  <conditionalFormatting sqref="Q8">
    <cfRule type="expression" dxfId="835" priority="15">
      <formula>Q8&gt;0</formula>
    </cfRule>
    <cfRule type="expression" dxfId="834" priority="16">
      <formula>Q8&lt;0</formula>
    </cfRule>
  </conditionalFormatting>
  <conditionalFormatting sqref="M74">
    <cfRule type="expression" dxfId="833" priority="9">
      <formula>M74&gt;0</formula>
    </cfRule>
    <cfRule type="expression" dxfId="832" priority="10">
      <formula>M74&lt;0</formula>
    </cfRule>
  </conditionalFormatting>
  <conditionalFormatting sqref="F113:F149 H113:H149">
    <cfRule type="expression" dxfId="831" priority="7">
      <formula>F113&gt;0</formula>
    </cfRule>
    <cfRule type="expression" dxfId="830" priority="8">
      <formula>F113&lt;0</formula>
    </cfRule>
  </conditionalFormatting>
  <conditionalFormatting sqref="F105:F112">
    <cfRule type="expression" dxfId="829" priority="5">
      <formula>F105&gt;0</formula>
    </cfRule>
    <cfRule type="expression" dxfId="828" priority="6">
      <formula>F105&lt;0</formula>
    </cfRule>
  </conditionalFormatting>
  <conditionalFormatting sqref="H105:H112">
    <cfRule type="expression" dxfId="827" priority="3">
      <formula>H105&gt;0</formula>
    </cfRule>
    <cfRule type="expression" dxfId="826" priority="4">
      <formula>H105&lt;0</formula>
    </cfRule>
  </conditionalFormatting>
  <conditionalFormatting sqref="Q10">
    <cfRule type="expression" dxfId="825" priority="1">
      <formula>Q10&gt;0</formula>
    </cfRule>
    <cfRule type="expression" dxfId="82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24.307700000000072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</v>
      </c>
      <c r="R4" s="498">
        <v>-1.8200000000000001E-2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24800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48615.40000000014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-23815.40000000014</v>
      </c>
      <c r="R7">
        <v>1400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-23815.40000000014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-0.48987357915393209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13.640000000000002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13.516000000000002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13.392000000000001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13.268000000000001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5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13.144000000000002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5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13.020000000000001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12.896000000000001</v>
      </c>
      <c r="Q49" s="2"/>
      <c r="T49" s="107" t="s">
        <v>103</v>
      </c>
      <c r="U49" s="105" t="s">
        <v>666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12.772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12.648000000000001</v>
      </c>
      <c r="Q51" s="2"/>
      <c r="T51" s="107" t="s">
        <v>104</v>
      </c>
      <c r="U51" s="105" t="s">
        <v>667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12.524000000000001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12.4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12.276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12.151999999999999</v>
      </c>
      <c r="T55" s="107" t="s">
        <v>107</v>
      </c>
      <c r="U55" s="105" t="s">
        <v>668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12.028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11.904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11.78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11.655999999999999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11.532000000000002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11.408000000000001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11.284000000000001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11.16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0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6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6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40405</v>
      </c>
      <c r="I118" s="80"/>
      <c r="J118" s="14"/>
      <c r="K118" s="18">
        <f>SUM(K2:K117)</f>
        <v>545167.29999999993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" si="44">C264*(E264-D264)</f>
        <v>-23676</v>
      </c>
      <c r="G264" s="40">
        <f t="shared" ref="G264" si="45">IF(C264=0, 0,D264*C264)</f>
        <v>48616</v>
      </c>
      <c r="H264" s="230">
        <f t="shared" ref="H264" si="46">IF(C264=0, D264, (E264-D264)/D264)</f>
        <v>-0.48700016455487904</v>
      </c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23" priority="74">
      <formula>F12&gt;0</formula>
    </cfRule>
    <cfRule type="expression" dxfId="82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21" priority="67">
      <formula>F124&gt;0</formula>
    </cfRule>
    <cfRule type="expression" dxfId="820" priority="68">
      <formula>F124&lt;0</formula>
    </cfRule>
  </conditionalFormatting>
  <conditionalFormatting sqref="H124:H130">
    <cfRule type="expression" dxfId="819" priority="55">
      <formula>H124&gt;0</formula>
    </cfRule>
    <cfRule type="expression" dxfId="818" priority="56">
      <formula>H124&lt;0</formula>
    </cfRule>
  </conditionalFormatting>
  <conditionalFormatting sqref="H131">
    <cfRule type="expression" dxfId="817" priority="53">
      <formula>H131&gt;0</formula>
    </cfRule>
    <cfRule type="expression" dxfId="816" priority="54">
      <formula>H131&lt;0</formula>
    </cfRule>
  </conditionalFormatting>
  <conditionalFormatting sqref="H132">
    <cfRule type="expression" dxfId="815" priority="51">
      <formula>H132&gt;0</formula>
    </cfRule>
    <cfRule type="expression" dxfId="814" priority="52">
      <formula>H132&lt;0</formula>
    </cfRule>
  </conditionalFormatting>
  <conditionalFormatting sqref="H133:H135">
    <cfRule type="expression" dxfId="813" priority="49">
      <formula>H133&gt;0</formula>
    </cfRule>
    <cfRule type="expression" dxfId="812" priority="50">
      <formula>H133&lt;0</formula>
    </cfRule>
  </conditionalFormatting>
  <conditionalFormatting sqref="H136">
    <cfRule type="expression" dxfId="811" priority="45">
      <formula>H136&gt;0</formula>
    </cfRule>
    <cfRule type="expression" dxfId="810" priority="46">
      <formula>H136&lt;0</formula>
    </cfRule>
  </conditionalFormatting>
  <conditionalFormatting sqref="Q7">
    <cfRule type="expression" dxfId="809" priority="39">
      <formula>Q7&gt;0</formula>
    </cfRule>
    <cfRule type="expression" dxfId="808" priority="40">
      <formula>Q7&lt;0</formula>
    </cfRule>
  </conditionalFormatting>
  <conditionalFormatting sqref="Q8">
    <cfRule type="expression" dxfId="807" priority="37">
      <formula>Q8&gt;0</formula>
    </cfRule>
    <cfRule type="expression" dxfId="806" priority="38">
      <formula>Q8&lt;0</formula>
    </cfRule>
  </conditionalFormatting>
  <conditionalFormatting sqref="F167:F178 H167:H178">
    <cfRule type="expression" dxfId="805" priority="35">
      <formula>F167&gt;0</formula>
    </cfRule>
    <cfRule type="expression" dxfId="804" priority="36">
      <formula>F167&lt;0</formula>
    </cfRule>
  </conditionalFormatting>
  <conditionalFormatting sqref="F183:F197 H183:H197">
    <cfRule type="expression" dxfId="803" priority="33">
      <formula>F183&gt;0</formula>
    </cfRule>
    <cfRule type="expression" dxfId="802" priority="34">
      <formula>F183&lt;0</formula>
    </cfRule>
  </conditionalFormatting>
  <conditionalFormatting sqref="F198:F206 H198:H206">
    <cfRule type="expression" dxfId="801" priority="31">
      <formula>F198&gt;0</formula>
    </cfRule>
    <cfRule type="expression" dxfId="800" priority="32">
      <formula>F198&lt;0</formula>
    </cfRule>
  </conditionalFormatting>
  <conditionalFormatting sqref="F141:F147 H141:H147">
    <cfRule type="expression" dxfId="799" priority="29">
      <formula>F141&gt;0</formula>
    </cfRule>
    <cfRule type="expression" dxfId="798" priority="30">
      <formula>F141&lt;0</formula>
    </cfRule>
  </conditionalFormatting>
  <conditionalFormatting sqref="H149:H152 F149:F152">
    <cfRule type="expression" dxfId="797" priority="27">
      <formula>F149&gt;0</formula>
    </cfRule>
    <cfRule type="expression" dxfId="796" priority="28">
      <formula>F149&lt;0</formula>
    </cfRule>
  </conditionalFormatting>
  <conditionalFormatting sqref="F226 H215:H218 H257:H260 F257:F260 H226 H231:H233 F231:F233 F235:F244 H235:H244">
    <cfRule type="expression" dxfId="795" priority="25">
      <formula>F215&gt;0</formula>
    </cfRule>
    <cfRule type="expression" dxfId="794" priority="26">
      <formula>F215&lt;0</formula>
    </cfRule>
  </conditionalFormatting>
  <conditionalFormatting sqref="F207:F218">
    <cfRule type="expression" dxfId="793" priority="23">
      <formula>F207&gt;0</formula>
    </cfRule>
    <cfRule type="expression" dxfId="792" priority="24">
      <formula>F207&lt;0</formula>
    </cfRule>
  </conditionalFormatting>
  <conditionalFormatting sqref="H207:H208">
    <cfRule type="expression" dxfId="791" priority="21">
      <formula>H207&gt;0</formula>
    </cfRule>
    <cfRule type="expression" dxfId="790" priority="22">
      <formula>H207&lt;0</formula>
    </cfRule>
  </conditionalFormatting>
  <conditionalFormatting sqref="H209">
    <cfRule type="expression" dxfId="789" priority="19">
      <formula>H209&gt;0</formula>
    </cfRule>
    <cfRule type="expression" dxfId="788" priority="20">
      <formula>H209&lt;0</formula>
    </cfRule>
  </conditionalFormatting>
  <conditionalFormatting sqref="H210">
    <cfRule type="expression" dxfId="787" priority="17">
      <formula>H210&gt;0</formula>
    </cfRule>
    <cfRule type="expression" dxfId="786" priority="18">
      <formula>H210&lt;0</formula>
    </cfRule>
  </conditionalFormatting>
  <conditionalFormatting sqref="H211:H213">
    <cfRule type="expression" dxfId="785" priority="15">
      <formula>H211&gt;0</formula>
    </cfRule>
    <cfRule type="expression" dxfId="784" priority="16">
      <formula>H211&lt;0</formula>
    </cfRule>
  </conditionalFormatting>
  <conditionalFormatting sqref="H214">
    <cfRule type="expression" dxfId="783" priority="13">
      <formula>H214&gt;0</formula>
    </cfRule>
    <cfRule type="expression" dxfId="782" priority="14">
      <formula>H214&lt;0</formula>
    </cfRule>
  </conditionalFormatting>
  <conditionalFormatting sqref="F245:F256 H245:H256">
    <cfRule type="expression" dxfId="781" priority="11">
      <formula>F245&gt;0</formula>
    </cfRule>
    <cfRule type="expression" dxfId="780" priority="12">
      <formula>F245&lt;0</formula>
    </cfRule>
  </conditionalFormatting>
  <conditionalFormatting sqref="F261:F275 H261:H275">
    <cfRule type="expression" dxfId="779" priority="9">
      <formula>F261&gt;0</formula>
    </cfRule>
    <cfRule type="expression" dxfId="778" priority="10">
      <formula>F261&lt;0</formula>
    </cfRule>
  </conditionalFormatting>
  <conditionalFormatting sqref="F276:F283 H276:H283">
    <cfRule type="expression" dxfId="777" priority="7">
      <formula>F276&gt;0</formula>
    </cfRule>
    <cfRule type="expression" dxfId="776" priority="8">
      <formula>F276&lt;0</formula>
    </cfRule>
  </conditionalFormatting>
  <conditionalFormatting sqref="F219:F225 H219:H225">
    <cfRule type="expression" dxfId="775" priority="5">
      <formula>F219&gt;0</formula>
    </cfRule>
    <cfRule type="expression" dxfId="774" priority="6">
      <formula>F219&lt;0</formula>
    </cfRule>
  </conditionalFormatting>
  <conditionalFormatting sqref="H227:H230 F227:F230">
    <cfRule type="expression" dxfId="773" priority="3">
      <formula>F227&gt;0</formula>
    </cfRule>
    <cfRule type="expression" dxfId="772" priority="4">
      <formula>F227&lt;0</formula>
    </cfRule>
  </conditionalFormatting>
  <conditionalFormatting sqref="H234 F234">
    <cfRule type="expression" dxfId="771" priority="1">
      <formula>F234&gt;0</formula>
    </cfRule>
    <cfRule type="expression" dxfId="77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113.65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113.65</v>
      </c>
      <c r="R4" s="498">
        <v>1.9E-3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4" t="s">
        <v>78</v>
      </c>
      <c r="P40" s="704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125.01500000000001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123.87850000000002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122.74200000000002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121.60550000000001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120.46900000000001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119.33250000000001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118.19600000000001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117.05950000000001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115.923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114.7865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113.65</v>
      </c>
      <c r="Q51" s="2"/>
      <c r="T51" s="92" t="s">
        <v>104</v>
      </c>
      <c r="U51" s="129" t="s">
        <v>669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112.51350000000001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111.37700000000001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110.2405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109.104</v>
      </c>
      <c r="T55" s="92" t="s">
        <v>107</v>
      </c>
      <c r="U55" s="129" t="s">
        <v>670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107.9675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106.831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105.69450000000001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104.55800000000001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103.42150000000001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102.28500000000001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69" priority="43">
      <formula>F33&gt;0</formula>
    </cfRule>
    <cfRule type="expression" dxfId="768" priority="44">
      <formula>F33&lt;0</formula>
    </cfRule>
  </conditionalFormatting>
  <conditionalFormatting sqref="Q7">
    <cfRule type="expression" dxfId="767" priority="41">
      <formula>Q7&gt;0</formula>
    </cfRule>
    <cfRule type="expression" dxfId="766" priority="42">
      <formula>Q7&lt;0</formula>
    </cfRule>
  </conditionalFormatting>
  <conditionalFormatting sqref="Q8">
    <cfRule type="expression" dxfId="765" priority="39">
      <formula>Q8&gt;0</formula>
    </cfRule>
    <cfRule type="expression" dxfId="764" priority="40">
      <formula>Q8&lt;0</formula>
    </cfRule>
  </conditionalFormatting>
  <conditionalFormatting sqref="F29 F32">
    <cfRule type="expression" dxfId="763" priority="37">
      <formula>F29&gt;0</formula>
    </cfRule>
    <cfRule type="expression" dxfId="762" priority="38">
      <formula>F29&lt;0</formula>
    </cfRule>
  </conditionalFormatting>
  <conditionalFormatting sqref="H29 H32">
    <cfRule type="expression" dxfId="761" priority="35">
      <formula>H29&gt;0</formula>
    </cfRule>
    <cfRule type="expression" dxfId="760" priority="36">
      <formula>H29&lt;0</formula>
    </cfRule>
  </conditionalFormatting>
  <conditionalFormatting sqref="F30:F31">
    <cfRule type="expression" dxfId="759" priority="33">
      <formula>F30&gt;0</formula>
    </cfRule>
    <cfRule type="expression" dxfId="758" priority="34">
      <formula>F30&lt;0</formula>
    </cfRule>
  </conditionalFormatting>
  <conditionalFormatting sqref="H30:H31">
    <cfRule type="expression" dxfId="757" priority="31">
      <formula>H30&gt;0</formula>
    </cfRule>
    <cfRule type="expression" dxfId="756" priority="32">
      <formula>H30&lt;0</formula>
    </cfRule>
  </conditionalFormatting>
  <conditionalFormatting sqref="F105:F140 H105:H140">
    <cfRule type="expression" dxfId="755" priority="29">
      <formula>F105&gt;0</formula>
    </cfRule>
    <cfRule type="expression" dxfId="754" priority="30">
      <formula>F105&lt;0</formula>
    </cfRule>
  </conditionalFormatting>
  <conditionalFormatting sqref="F96:F99">
    <cfRule type="expression" dxfId="753" priority="27">
      <formula>F96&gt;0</formula>
    </cfRule>
    <cfRule type="expression" dxfId="752" priority="28">
      <formula>F96&lt;0</formula>
    </cfRule>
  </conditionalFormatting>
  <conditionalFormatting sqref="H96:H99">
    <cfRule type="expression" dxfId="751" priority="25">
      <formula>H96&gt;0</formula>
    </cfRule>
    <cfRule type="expression" dxfId="750" priority="26">
      <formula>H96&lt;0</formula>
    </cfRule>
  </conditionalFormatting>
  <conditionalFormatting sqref="F25:F28">
    <cfRule type="expression" dxfId="749" priority="19">
      <formula>F25&gt;0</formula>
    </cfRule>
    <cfRule type="expression" dxfId="748" priority="20">
      <formula>F25&lt;0</formula>
    </cfRule>
  </conditionalFormatting>
  <conditionalFormatting sqref="H25:H28">
    <cfRule type="expression" dxfId="747" priority="17">
      <formula>H25&gt;0</formula>
    </cfRule>
    <cfRule type="expression" dxfId="746" priority="18">
      <formula>H25&lt;0</formula>
    </cfRule>
  </conditionalFormatting>
  <conditionalFormatting sqref="J27">
    <cfRule type="expression" dxfId="745" priority="15">
      <formula>J27&gt;0</formula>
    </cfRule>
    <cfRule type="expression" dxfId="744" priority="16">
      <formula>J27&lt;0</formula>
    </cfRule>
  </conditionalFormatting>
  <conditionalFormatting sqref="F104">
    <cfRule type="expression" dxfId="743" priority="13">
      <formula>F104&gt;0</formula>
    </cfRule>
    <cfRule type="expression" dxfId="742" priority="14">
      <formula>F104&lt;0</formula>
    </cfRule>
  </conditionalFormatting>
  <conditionalFormatting sqref="H104">
    <cfRule type="expression" dxfId="741" priority="11">
      <formula>H104&gt;0</formula>
    </cfRule>
    <cfRule type="expression" dxfId="740" priority="12">
      <formula>H104&lt;0</formula>
    </cfRule>
  </conditionalFormatting>
  <conditionalFormatting sqref="F100:F103">
    <cfRule type="expression" dxfId="739" priority="9">
      <formula>F100&gt;0</formula>
    </cfRule>
    <cfRule type="expression" dxfId="738" priority="10">
      <formula>F100&lt;0</formula>
    </cfRule>
  </conditionalFormatting>
  <conditionalFormatting sqref="H100:H103">
    <cfRule type="expression" dxfId="737" priority="7">
      <formula>H100&gt;0</formula>
    </cfRule>
    <cfRule type="expression" dxfId="736" priority="8">
      <formula>H100&lt;0</formula>
    </cfRule>
  </conditionalFormatting>
  <conditionalFormatting sqref="J102">
    <cfRule type="expression" dxfId="735" priority="5">
      <formula>J102&gt;0</formula>
    </cfRule>
    <cfRule type="expression" dxfId="734" priority="6">
      <formula>J102&lt;0</formula>
    </cfRule>
  </conditionalFormatting>
  <conditionalFormatting sqref="Q10">
    <cfRule type="expression" dxfId="733" priority="3">
      <formula>Q10&gt;0</formula>
    </cfRule>
    <cfRule type="expression" dxfId="732" priority="4">
      <formula>Q10&lt;0</formula>
    </cfRule>
  </conditionalFormatting>
  <conditionalFormatting sqref="M71">
    <cfRule type="expression" dxfId="731" priority="1">
      <formula>M71&gt;0</formula>
    </cfRule>
    <cfRule type="expression" dxfId="73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52.78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52.78</v>
      </c>
      <c r="R4" s="498">
        <v>-1.84E-2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113</v>
      </c>
      <c r="C22" s="671" t="s">
        <v>146</v>
      </c>
      <c r="D22" s="672" t="s">
        <v>145</v>
      </c>
      <c r="E22" s="673" t="s">
        <v>147</v>
      </c>
      <c r="F22" s="674" t="s">
        <v>65</v>
      </c>
      <c r="G22" s="675" t="s">
        <v>151</v>
      </c>
      <c r="H22" s="674" t="s">
        <v>88</v>
      </c>
      <c r="I22" s="675" t="s">
        <v>154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4" t="s">
        <v>78</v>
      </c>
      <c r="P44" s="704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58.058000000000007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57.530200000000008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57.002400000000002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56.474600000000002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55.946800000000003</v>
      </c>
      <c r="T49" s="92" t="s">
        <v>121</v>
      </c>
      <c r="U49" s="129" t="s">
        <v>571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55.419000000000004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54.891200000000005</v>
      </c>
      <c r="T51" s="92" t="s">
        <v>104</v>
      </c>
      <c r="U51" s="129" t="s">
        <v>671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54.363400000000006</v>
      </c>
      <c r="T52" s="92" t="s">
        <v>105</v>
      </c>
      <c r="U52" s="129" t="s">
        <v>672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53.835599999999999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53.3078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52.78</v>
      </c>
      <c r="T55" s="92" t="s">
        <v>107</v>
      </c>
      <c r="U55" s="129" t="s">
        <v>673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52.252200000000002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51.724400000000003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51.196599999999997</v>
      </c>
      <c r="T58" s="92" t="s">
        <v>108</v>
      </c>
      <c r="U58" s="129" t="s">
        <v>594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50.668799999999997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50.140999999999998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49.613199999999999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49.085400000000007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48.557600000000001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48.029800000000002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47.502000000000002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29" priority="43">
      <formula>F27&gt;0</formula>
    </cfRule>
    <cfRule type="expression" dxfId="728" priority="44">
      <formula>F27&lt;0</formula>
    </cfRule>
  </conditionalFormatting>
  <conditionalFormatting sqref="H27:H33">
    <cfRule type="expression" dxfId="727" priority="39">
      <formula>H27&gt;0</formula>
    </cfRule>
    <cfRule type="expression" dxfId="726" priority="40">
      <formula>H27&lt;0</formula>
    </cfRule>
  </conditionalFormatting>
  <conditionalFormatting sqref="F23:F26">
    <cfRule type="expression" dxfId="725" priority="25">
      <formula>F23&gt;0</formula>
    </cfRule>
    <cfRule type="expression" dxfId="724" priority="26">
      <formula>F23&lt;0</formula>
    </cfRule>
  </conditionalFormatting>
  <conditionalFormatting sqref="H23:H26">
    <cfRule type="expression" dxfId="723" priority="23">
      <formula>H23&gt;0</formula>
    </cfRule>
    <cfRule type="expression" dxfId="722" priority="24">
      <formula>H23&lt;0</formula>
    </cfRule>
  </conditionalFormatting>
  <conditionalFormatting sqref="Q8">
    <cfRule type="expression" dxfId="721" priority="19">
      <formula>Q8&gt;0</formula>
    </cfRule>
    <cfRule type="expression" dxfId="720" priority="20">
      <formula>Q8&lt;0</formula>
    </cfRule>
  </conditionalFormatting>
  <conditionalFormatting sqref="Q7">
    <cfRule type="expression" dxfId="719" priority="21">
      <formula>Q7&gt;0</formula>
    </cfRule>
    <cfRule type="expression" dxfId="718" priority="22">
      <formula>Q7&lt;0</formula>
    </cfRule>
  </conditionalFormatting>
  <conditionalFormatting sqref="F34">
    <cfRule type="expression" dxfId="717" priority="17">
      <formula>F34&gt;0</formula>
    </cfRule>
    <cfRule type="expression" dxfId="716" priority="18">
      <formula>F34&lt;0</formula>
    </cfRule>
  </conditionalFormatting>
  <conditionalFormatting sqref="H34">
    <cfRule type="expression" dxfId="715" priority="15">
      <formula>H34&gt;0</formula>
    </cfRule>
    <cfRule type="expression" dxfId="714" priority="16">
      <formula>H34&lt;0</formula>
    </cfRule>
  </conditionalFormatting>
  <conditionalFormatting sqref="M36">
    <cfRule type="expression" dxfId="713" priority="5">
      <formula>M36&gt;0</formula>
    </cfRule>
    <cfRule type="expression" dxfId="712" priority="6">
      <formula>M36&lt;0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23.41</v>
      </c>
      <c r="R4" s="498">
        <v>-1.6999999999999999E-3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14046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120.69999999999891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-1331.5599999999995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-8.6591110683359354E-2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4" t="s">
        <v>78</v>
      </c>
      <c r="P40" s="704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25.751000000000001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25.516900000000003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25.282800000000002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25.0487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24.814600000000002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24.580500000000001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24.346400000000003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24.112300000000001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23.8782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23.644100000000002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23.41</v>
      </c>
      <c r="Q51" s="2"/>
      <c r="T51" s="92" t="s">
        <v>104</v>
      </c>
      <c r="U51" s="129" t="s">
        <v>674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23.175899999999999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22.941800000000001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22.707699999999999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22.473599999999998</v>
      </c>
      <c r="T55" s="92" t="s">
        <v>107</v>
      </c>
      <c r="U55" s="129" t="s">
        <v>675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22.2395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22.005399999999998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21.7713</v>
      </c>
      <c r="T58" s="92" t="s">
        <v>108</v>
      </c>
      <c r="U58" s="129" t="s">
        <v>595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21.537200000000002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21.303100000000001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21.068999999999999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09" priority="37">
      <formula>F55&gt;0</formula>
    </cfRule>
    <cfRule type="expression" dxfId="708" priority="38">
      <formula>F55&lt;0</formula>
    </cfRule>
  </conditionalFormatting>
  <conditionalFormatting sqref="Q7">
    <cfRule type="expression" dxfId="707" priority="25">
      <formula>Q7&gt;0</formula>
    </cfRule>
    <cfRule type="expression" dxfId="706" priority="26">
      <formula>Q7&lt;0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F42:F54">
    <cfRule type="expression" dxfId="703" priority="21">
      <formula>F42&gt;0</formula>
    </cfRule>
    <cfRule type="expression" dxfId="702" priority="22">
      <formula>F42&lt;0</formula>
    </cfRule>
  </conditionalFormatting>
  <conditionalFormatting sqref="H42:H54">
    <cfRule type="expression" dxfId="701" priority="19">
      <formula>H42&gt;0</formula>
    </cfRule>
    <cfRule type="expression" dxfId="700" priority="20">
      <formula>H42&lt;0</formula>
    </cfRule>
  </conditionalFormatting>
  <conditionalFormatting sqref="H58:H61">
    <cfRule type="expression" dxfId="699" priority="15">
      <formula>H58&gt;0</formula>
    </cfRule>
    <cfRule type="expression" dxfId="698" priority="16">
      <formula>H58&lt;0</formula>
    </cfRule>
  </conditionalFormatting>
  <conditionalFormatting sqref="F58:F61">
    <cfRule type="expression" dxfId="697" priority="17">
      <formula>F58&gt;0</formula>
    </cfRule>
    <cfRule type="expression" dxfId="696" priority="18">
      <formula>F58&lt;0</formula>
    </cfRule>
  </conditionalFormatting>
  <conditionalFormatting sqref="M84">
    <cfRule type="expression" dxfId="695" priority="13">
      <formula>M84&gt;0</formula>
    </cfRule>
    <cfRule type="expression" dxfId="694" priority="14">
      <formula>M84&lt;0</formula>
    </cfRule>
  </conditionalFormatting>
  <conditionalFormatting sqref="F23:F24 F31:F39">
    <cfRule type="expression" dxfId="693" priority="11">
      <formula>F23&gt;0</formula>
    </cfRule>
    <cfRule type="expression" dxfId="692" priority="12">
      <formula>F23&lt;0</formula>
    </cfRule>
  </conditionalFormatting>
  <conditionalFormatting sqref="H23:H24 H31:H39">
    <cfRule type="expression" dxfId="691" priority="9">
      <formula>H23&gt;0</formula>
    </cfRule>
    <cfRule type="expression" dxfId="690" priority="10">
      <formula>H23&lt;0</formula>
    </cfRule>
  </conditionalFormatting>
  <conditionalFormatting sqref="Q10">
    <cfRule type="expression" dxfId="689" priority="7">
      <formula>Q10&gt;0</formula>
    </cfRule>
    <cfRule type="expression" dxfId="688" priority="8">
      <formula>Q10&lt;0</formula>
    </cfRule>
  </conditionalFormatting>
  <conditionalFormatting sqref="F25:F30">
    <cfRule type="expression" dxfId="687" priority="5">
      <formula>F25&gt;0</formula>
    </cfRule>
    <cfRule type="expression" dxfId="686" priority="6">
      <formula>F25&lt;0</formula>
    </cfRule>
  </conditionalFormatting>
  <conditionalFormatting sqref="H25:H30">
    <cfRule type="expression" dxfId="685" priority="3">
      <formula>H25&gt;0</formula>
    </cfRule>
    <cfRule type="expression" dxfId="684" priority="4">
      <formula>H25&lt;0</formula>
    </cfRule>
  </conditionalFormatting>
  <conditionalFormatting sqref="K28:K35">
    <cfRule type="expression" dxfId="683" priority="1">
      <formula>K28&gt;0</formula>
    </cfRule>
    <cfRule type="expression" dxfId="682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56.15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56.15</v>
      </c>
      <c r="R4" s="498">
        <v>9.4999999999999998E-3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61.765000000000001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61.203500000000005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60.642000000000003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60.080500000000001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59.518999999999998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58.957500000000003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58.396000000000001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57.834499999999998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57.272999999999996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56.711500000000001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56.15</v>
      </c>
      <c r="Q51" s="2"/>
      <c r="T51" s="92" t="s">
        <v>104</v>
      </c>
      <c r="U51" s="87" t="s">
        <v>676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55.588499999999996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55.027000000000001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54.465499999999999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53.903999999999996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53.342499999999994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52.780999999999999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52.219500000000004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51.658000000000001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51.096499999999999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50.534999999999997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1" priority="9">
      <formula>F39&gt;0</formula>
    </cfRule>
    <cfRule type="expression" dxfId="680" priority="10">
      <formula>F39&lt;0</formula>
    </cfRule>
  </conditionalFormatting>
  <conditionalFormatting sqref="F25:F38">
    <cfRule type="expression" dxfId="679" priority="7">
      <formula>F25&gt;0</formula>
    </cfRule>
    <cfRule type="expression" dxfId="678" priority="8">
      <formula>F25&lt;0</formula>
    </cfRule>
  </conditionalFormatting>
  <conditionalFormatting sqref="H25:H38">
    <cfRule type="expression" dxfId="677" priority="5">
      <formula>H25&gt;0</formula>
    </cfRule>
    <cfRule type="expression" dxfId="676" priority="6">
      <formula>H25&lt;0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265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29.02</v>
      </c>
      <c r="R4" s="498">
        <v>6.6E-3</v>
      </c>
      <c r="T4" s="1">
        <v>42627</v>
      </c>
      <c r="U4" s="34" t="s">
        <v>265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11608</v>
      </c>
      <c r="T5" t="s">
        <v>339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492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0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180</v>
      </c>
      <c r="Q7" s="2">
        <f>Q10+Q8</f>
        <v>19209.036999999847</v>
      </c>
      <c r="R7">
        <v>200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0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3713.1699999999946</v>
      </c>
      <c r="T8" t="s">
        <v>564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0.47032931678072759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12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12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760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458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478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112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97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4" t="s">
        <v>78</v>
      </c>
      <c r="P44" s="704"/>
      <c r="T44" s="92" t="s">
        <v>98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31.922000000000001</v>
      </c>
      <c r="T45" s="92" t="s">
        <v>99</v>
      </c>
      <c r="U45" s="129" t="s">
        <v>677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31.631800000000002</v>
      </c>
      <c r="T46" s="92" t="s">
        <v>100</v>
      </c>
      <c r="U46" s="129" t="s">
        <v>678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31.341600000000003</v>
      </c>
      <c r="T47" s="92" t="s">
        <v>101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31.051400000000001</v>
      </c>
      <c r="T48" s="92" t="s">
        <v>102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30.761200000000002</v>
      </c>
      <c r="T49" s="92" t="s">
        <v>121</v>
      </c>
      <c r="U49" s="129" t="s">
        <v>575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30.471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30.180800000000001</v>
      </c>
      <c r="T51" s="92" t="s">
        <v>104</v>
      </c>
      <c r="U51" s="129" t="s">
        <v>679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29.890599999999999</v>
      </c>
      <c r="T52" s="92" t="s">
        <v>105</v>
      </c>
      <c r="U52" s="129" t="s">
        <v>565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29.6004</v>
      </c>
      <c r="T53" s="92" t="s">
        <v>106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29.310199999999998</v>
      </c>
      <c r="T54" s="92" t="s">
        <v>109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29.02</v>
      </c>
      <c r="T55" s="92" t="s">
        <v>107</v>
      </c>
      <c r="U55" s="129" t="s">
        <v>680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28.729800000000001</v>
      </c>
      <c r="T56" s="92" t="s">
        <v>110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28.439599999999999</v>
      </c>
      <c r="T57" s="92" t="s">
        <v>111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338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28.1494</v>
      </c>
      <c r="T58" s="92" t="s">
        <v>108</v>
      </c>
      <c r="U58" s="129" t="s">
        <v>122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27.859199999999998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27.568999999999999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27.278799999999997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26.988600000000002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26.698399999999999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26.408200000000001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26.117999999999999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120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9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9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9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9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9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8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9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8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9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8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8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8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8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11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11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11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11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7" t="s">
        <v>324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7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7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7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1" priority="91">
      <formula>F70&gt;0</formula>
    </cfRule>
    <cfRule type="expression" dxfId="670" priority="92">
      <formula>F70&lt;0</formula>
    </cfRule>
  </conditionalFormatting>
  <conditionalFormatting sqref="H70:H81">
    <cfRule type="expression" dxfId="669" priority="83">
      <formula>H70&gt;0</formula>
    </cfRule>
    <cfRule type="expression" dxfId="668" priority="84">
      <formula>H70&lt;0</formula>
    </cfRule>
  </conditionalFormatting>
  <conditionalFormatting sqref="H82">
    <cfRule type="expression" dxfId="667" priority="73">
      <formula>H82&gt;0</formula>
    </cfRule>
    <cfRule type="expression" dxfId="666" priority="74">
      <formula>H82&lt;0</formula>
    </cfRule>
  </conditionalFormatting>
  <conditionalFormatting sqref="H83">
    <cfRule type="expression" dxfId="665" priority="69">
      <formula>H83&gt;0</formula>
    </cfRule>
    <cfRule type="expression" dxfId="664" priority="70">
      <formula>H83&lt;0</formula>
    </cfRule>
  </conditionalFormatting>
  <conditionalFormatting sqref="H84:H89">
    <cfRule type="expression" dxfId="663" priority="65">
      <formula>H84&gt;0</formula>
    </cfRule>
    <cfRule type="expression" dxfId="662" priority="66">
      <formula>H84&lt;0</formula>
    </cfRule>
  </conditionalFormatting>
  <conditionalFormatting sqref="Q8">
    <cfRule type="expression" dxfId="661" priority="49">
      <formula>Q8&gt;0</formula>
    </cfRule>
    <cfRule type="expression" dxfId="660" priority="50">
      <formula>Q8&lt;0</formula>
    </cfRule>
  </conditionalFormatting>
  <conditionalFormatting sqref="Q7">
    <cfRule type="expression" dxfId="659" priority="51">
      <formula>Q7&gt;0</formula>
    </cfRule>
    <cfRule type="expression" dxfId="658" priority="52">
      <formula>Q7&lt;0</formula>
    </cfRule>
  </conditionalFormatting>
  <conditionalFormatting sqref="F201 H201">
    <cfRule type="expression" dxfId="657" priority="47">
      <formula>F201&gt;0</formula>
    </cfRule>
    <cfRule type="expression" dxfId="656" priority="48">
      <formula>F201&lt;0</formula>
    </cfRule>
  </conditionalFormatting>
  <conditionalFormatting sqref="F30:F67">
    <cfRule type="expression" dxfId="655" priority="45">
      <formula>F30&gt;0</formula>
    </cfRule>
    <cfRule type="expression" dxfId="654" priority="46">
      <formula>F30&lt;0</formula>
    </cfRule>
  </conditionalFormatting>
  <conditionalFormatting sqref="H30:H67">
    <cfRule type="expression" dxfId="653" priority="43">
      <formula>H30&gt;0</formula>
    </cfRule>
    <cfRule type="expression" dxfId="652" priority="44">
      <formula>H30&lt;0</formula>
    </cfRule>
  </conditionalFormatting>
  <conditionalFormatting sqref="Q10">
    <cfRule type="expression" dxfId="651" priority="41">
      <formula>Q10&gt;0</formula>
    </cfRule>
    <cfRule type="expression" dxfId="650" priority="42">
      <formula>Q10&lt;0</formula>
    </cfRule>
  </conditionalFormatting>
  <conditionalFormatting sqref="J37">
    <cfRule type="expression" dxfId="649" priority="39">
      <formula>J37&gt;0</formula>
    </cfRule>
    <cfRule type="expression" dxfId="648" priority="40">
      <formula>J37&lt;0</formula>
    </cfRule>
  </conditionalFormatting>
  <conditionalFormatting sqref="J43:J44">
    <cfRule type="expression" dxfId="647" priority="37">
      <formula>J43&gt;0</formula>
    </cfRule>
    <cfRule type="expression" dxfId="646" priority="38">
      <formula>J43&lt;0</formula>
    </cfRule>
  </conditionalFormatting>
  <conditionalFormatting sqref="Q9">
    <cfRule type="expression" dxfId="645" priority="35">
      <formula>Q9&gt;0</formula>
    </cfRule>
    <cfRule type="expression" dxfId="644" priority="36">
      <formula>Q9&lt;0</formula>
    </cfRule>
  </conditionalFormatting>
  <conditionalFormatting sqref="J45">
    <cfRule type="expression" dxfId="643" priority="33">
      <formula>J45&gt;0</formula>
    </cfRule>
    <cfRule type="expression" dxfId="642" priority="34">
      <formula>J45&lt;0</formula>
    </cfRule>
  </conditionalFormatting>
  <conditionalFormatting sqref="J46:J48 J50:J53">
    <cfRule type="expression" dxfId="641" priority="31">
      <formula>J46&gt;0</formula>
    </cfRule>
    <cfRule type="expression" dxfId="640" priority="32">
      <formula>J46&lt;0</formula>
    </cfRule>
  </conditionalFormatting>
  <conditionalFormatting sqref="K37">
    <cfRule type="expression" dxfId="639" priority="29">
      <formula>K37&gt;0</formula>
    </cfRule>
    <cfRule type="expression" dxfId="638" priority="30">
      <formula>K37&lt;0</formula>
    </cfRule>
  </conditionalFormatting>
  <conditionalFormatting sqref="K43:K44">
    <cfRule type="expression" dxfId="637" priority="27">
      <formula>K43&gt;0</formula>
    </cfRule>
    <cfRule type="expression" dxfId="636" priority="28">
      <formula>K43&lt;0</formula>
    </cfRule>
  </conditionalFormatting>
  <conditionalFormatting sqref="K45">
    <cfRule type="expression" dxfId="635" priority="25">
      <formula>K45&gt;0</formula>
    </cfRule>
    <cfRule type="expression" dxfId="634" priority="26">
      <formula>K45&lt;0</formula>
    </cfRule>
  </conditionalFormatting>
  <conditionalFormatting sqref="K46:K53">
    <cfRule type="expression" dxfId="633" priority="23">
      <formula>K46&gt;0</formula>
    </cfRule>
    <cfRule type="expression" dxfId="632" priority="24">
      <formula>K46&lt;0</formula>
    </cfRule>
  </conditionalFormatting>
  <conditionalFormatting sqref="L37">
    <cfRule type="expression" dxfId="631" priority="21">
      <formula>L37&gt;0</formula>
    </cfRule>
    <cfRule type="expression" dxfId="630" priority="22">
      <formula>L37&lt;0</formula>
    </cfRule>
  </conditionalFormatting>
  <conditionalFormatting sqref="L43:L44">
    <cfRule type="expression" dxfId="629" priority="19">
      <formula>L43&gt;0</formula>
    </cfRule>
    <cfRule type="expression" dxfId="628" priority="20">
      <formula>L43&lt;0</formula>
    </cfRule>
  </conditionalFormatting>
  <conditionalFormatting sqref="L45">
    <cfRule type="expression" dxfId="627" priority="17">
      <formula>L45&gt;0</formula>
    </cfRule>
    <cfRule type="expression" dxfId="626" priority="18">
      <formula>L45&lt;0</formula>
    </cfRule>
  </conditionalFormatting>
  <conditionalFormatting sqref="L46:L53">
    <cfRule type="expression" dxfId="625" priority="15">
      <formula>L46&gt;0</formula>
    </cfRule>
    <cfRule type="expression" dxfId="624" priority="16">
      <formula>L46&lt;0</formula>
    </cfRule>
  </conditionalFormatting>
  <conditionalFormatting sqref="K54">
    <cfRule type="expression" dxfId="623" priority="13">
      <formula>K54&gt;0</formula>
    </cfRule>
    <cfRule type="expression" dxfId="622" priority="14">
      <formula>K54&lt;0</formula>
    </cfRule>
  </conditionalFormatting>
  <conditionalFormatting sqref="L54:L60">
    <cfRule type="expression" dxfId="621" priority="11">
      <formula>L54&gt;0</formula>
    </cfRule>
    <cfRule type="expression" dxfId="620" priority="12">
      <formula>L54&lt;0</formula>
    </cfRule>
  </conditionalFormatting>
  <conditionalFormatting sqref="K55">
    <cfRule type="expression" dxfId="619" priority="9">
      <formula>K55&gt;0</formula>
    </cfRule>
    <cfRule type="expression" dxfId="618" priority="10">
      <formula>K55&lt;0</formula>
    </cfRule>
  </conditionalFormatting>
  <conditionalFormatting sqref="K56">
    <cfRule type="expression" dxfId="617" priority="3">
      <formula>K56&gt;0</formula>
    </cfRule>
    <cfRule type="expression" dxfId="616" priority="4">
      <formula>K56&lt;0</formula>
    </cfRule>
  </conditionalFormatting>
  <conditionalFormatting sqref="K57:K67">
    <cfRule type="expression" dxfId="615" priority="1">
      <formula>K57&gt;0</formula>
    </cfRule>
    <cfRule type="expression" dxfId="614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52.88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52.88</v>
      </c>
      <c r="R4" s="516">
        <v>-3.3999999999999998E-3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4" t="s">
        <v>78</v>
      </c>
      <c r="P40" s="704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58.168000000000006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57.63920000000001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57.110400000000006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56.581600000000009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56.052800000000005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55.524000000000008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54.995200000000004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54.466400000000007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53.937600000000003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53.408800000000006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52.88</v>
      </c>
      <c r="Q51" s="2"/>
      <c r="T51" s="86" t="s">
        <v>104</v>
      </c>
      <c r="U51" s="87" t="s">
        <v>681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52.351199999999999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51.822400000000002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51.293599999999998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50.764800000000001</v>
      </c>
      <c r="T55" s="86" t="s">
        <v>107</v>
      </c>
      <c r="U55" s="87" t="s">
        <v>682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50.235999999999997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49.7072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49.178400000000003</v>
      </c>
      <c r="T58" s="86" t="s">
        <v>108</v>
      </c>
      <c r="U58" s="87" t="s">
        <v>596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48.649600000000007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48.120800000000003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47.592000000000006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35.82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35.82</v>
      </c>
      <c r="R4" s="516">
        <v>5.3E-3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4" t="s">
        <v>78</v>
      </c>
      <c r="P40" s="704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39.402000000000001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39.043800000000005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38.685600000000001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38.327400000000004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37.969200000000001</v>
      </c>
      <c r="Q45" s="2"/>
      <c r="T45" s="86" t="s">
        <v>99</v>
      </c>
      <c r="U45" s="87" t="s">
        <v>683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37.611000000000004</v>
      </c>
      <c r="Q46" s="2"/>
      <c r="T46" s="86" t="s">
        <v>100</v>
      </c>
      <c r="U46" s="87" t="s">
        <v>684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37.252800000000001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36.894600000000004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36.5364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36.178200000000004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35.82</v>
      </c>
      <c r="Q51" s="2"/>
      <c r="T51" s="86" t="s">
        <v>104</v>
      </c>
      <c r="U51" s="87" t="s">
        <v>685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35.461799999999997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35.1036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34.745399999999997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34.3872</v>
      </c>
      <c r="T55" s="86" t="s">
        <v>107</v>
      </c>
      <c r="U55" s="87" t="s">
        <v>686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34.028999999999996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33.6708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33.312600000000003</v>
      </c>
      <c r="T58" s="86" t="s">
        <v>108</v>
      </c>
      <c r="U58" s="87" t="s">
        <v>597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32.9544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32.596200000000003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32.238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48.78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48.78</v>
      </c>
      <c r="R4" s="498">
        <v>-1.8700000000000001E-2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4" t="s">
        <v>78</v>
      </c>
      <c r="P44" s="704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53.658000000000008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53.170200000000008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52.682400000000001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52.194600000000001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51.706800000000001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51.219000000000001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50.731200000000001</v>
      </c>
      <c r="Q51" s="2"/>
      <c r="R51" s="34"/>
      <c r="T51" s="107" t="s">
        <v>104</v>
      </c>
      <c r="U51" s="105" t="s">
        <v>687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50.243400000000001</v>
      </c>
      <c r="Q52" s="2"/>
      <c r="R52" s="34"/>
      <c r="T52" s="107" t="s">
        <v>105</v>
      </c>
      <c r="U52" s="105" t="s">
        <v>572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49.755600000000001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49.267800000000001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48.78</v>
      </c>
      <c r="Q55" s="2"/>
      <c r="R55" s="34"/>
      <c r="T55" s="107" t="s">
        <v>107</v>
      </c>
      <c r="U55" s="105" t="s">
        <v>688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48.292200000000001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47.804400000000001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47.316600000000001</v>
      </c>
      <c r="Q58" s="2"/>
      <c r="R58" s="34"/>
      <c r="T58" s="107" t="s">
        <v>108</v>
      </c>
      <c r="U58" s="105" t="s">
        <v>598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46.828800000000001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46.341000000000001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45.853200000000001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45.365400000000001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44.877600000000001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44.389800000000001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43.902000000000001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</v>
      </c>
      <c r="R4" s="516">
        <v>-2.5000000000000001E-3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4" t="s">
        <v>78</v>
      </c>
      <c r="P46" s="704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122.10000000000001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120.99000000000001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119.88000000000001</v>
      </c>
      <c r="Q49" s="34"/>
      <c r="R49"/>
      <c r="T49" s="86" t="s">
        <v>103</v>
      </c>
      <c r="U49" s="93" t="s">
        <v>689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118.77000000000001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117.66000000000001</v>
      </c>
      <c r="Q51" s="82"/>
      <c r="R51"/>
      <c r="T51" s="86" t="s">
        <v>104</v>
      </c>
      <c r="U51" s="129" t="s">
        <v>690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116.55000000000001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115.44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114.33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113.22</v>
      </c>
      <c r="Q55" s="82"/>
      <c r="R55"/>
      <c r="T55" s="86" t="s">
        <v>107</v>
      </c>
      <c r="U55" s="129" t="s">
        <v>691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112.11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109.89</v>
      </c>
      <c r="Q58" s="82"/>
      <c r="R58"/>
      <c r="T58" s="86" t="s">
        <v>108</v>
      </c>
      <c r="U58" s="129" t="s">
        <v>599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108.78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107.67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106.56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105.44999999999999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104.33999999999999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103.23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102.12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50.31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50.31</v>
      </c>
      <c r="R4" s="517">
        <v>-2.3099999999999999E-2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55.341000000000008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54.837900000000005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54.334800000000008</v>
      </c>
      <c r="R42" s="34"/>
      <c r="T42" s="86" t="s">
        <v>99</v>
      </c>
      <c r="U42" s="129" t="s">
        <v>692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53.831700000000005</v>
      </c>
      <c r="R43" s="82"/>
      <c r="T43" s="86" t="s">
        <v>100</v>
      </c>
      <c r="U43" s="129" t="s">
        <v>693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53.328600000000002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52.825500000000005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52.322400000000002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51.819300000000005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51.316200000000002</v>
      </c>
      <c r="R48" s="82"/>
      <c r="T48" s="86" t="s">
        <v>104</v>
      </c>
      <c r="U48" s="129" t="s">
        <v>694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50.813100000000006</v>
      </c>
      <c r="R49" s="82"/>
      <c r="T49" s="86" t="s">
        <v>105</v>
      </c>
      <c r="U49" s="129" t="s">
        <v>600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50.31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49.806899999999999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49.303800000000003</v>
      </c>
      <c r="R52" s="82"/>
      <c r="T52" s="86" t="s">
        <v>107</v>
      </c>
      <c r="U52" s="129" t="s">
        <v>695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48.800699999999999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48.297600000000003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47.794499999999999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47.291400000000003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46.788300000000007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46.285200000000003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45.782100000000007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45.279000000000003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240.08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240.08</v>
      </c>
      <c r="R4" s="498">
        <v>-8.9999999999999998E-4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264.08800000000002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261.68720000000002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259.28640000000001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256.88560000000001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254.48480000000004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252.08400000000003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249.68320000000003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247.28240000000002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244.88160000000002</v>
      </c>
      <c r="R48" s="82"/>
      <c r="T48" s="86" t="s">
        <v>104</v>
      </c>
      <c r="U48" s="129" t="s">
        <v>696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242.48080000000002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240.08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237.67920000000001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235.2784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232.8776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230.4768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228.07599999999999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225.67519999999999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223.27440000000001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220.87360000000001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218.47280000000001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216.072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105.5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105.5</v>
      </c>
      <c r="R4" s="498">
        <v>1.6799999999999999E-2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116.05000000000001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114.995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113.94000000000001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112.88500000000001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111.83000000000001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110.77500000000001</v>
      </c>
      <c r="R42" s="82"/>
      <c r="T42" s="86" t="s">
        <v>99</v>
      </c>
      <c r="U42" s="129" t="s">
        <v>697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109.72</v>
      </c>
      <c r="R43" s="82"/>
      <c r="T43" s="86" t="s">
        <v>100</v>
      </c>
      <c r="U43" s="129" t="s">
        <v>698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108.66500000000001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107.61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106.55500000000001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105.5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104.44499999999999</v>
      </c>
      <c r="R48" s="82"/>
      <c r="T48" s="86" t="s">
        <v>104</v>
      </c>
      <c r="U48" s="129" t="s">
        <v>699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103.39</v>
      </c>
      <c r="R49" s="82"/>
      <c r="T49" s="86" t="s">
        <v>105</v>
      </c>
      <c r="U49" s="129" t="s">
        <v>700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102.33499999999999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101.28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100.22499999999999</v>
      </c>
      <c r="R52" s="82"/>
      <c r="T52" s="86" t="s">
        <v>107</v>
      </c>
      <c r="U52" s="129" t="s">
        <v>701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99.169999999999987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98.115000000000009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97.06</v>
      </c>
      <c r="R55" s="82"/>
      <c r="T55" s="86" t="s">
        <v>108</v>
      </c>
      <c r="U55" s="129" t="s">
        <v>585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96.00500000000001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94.95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75.31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75.31</v>
      </c>
      <c r="R4" s="498">
        <v>-2E-3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82.841000000000008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82.087900000000005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81.334800000000001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80.581700000000012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79.828600000000009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79.075500000000005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78.322400000000002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77.569299999999998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76.816200000000009</v>
      </c>
      <c r="Q51" s="2"/>
      <c r="T51" s="107" t="s">
        <v>104</v>
      </c>
      <c r="U51" s="105" t="s">
        <v>702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76.063100000000006</v>
      </c>
      <c r="Q52" s="2"/>
      <c r="T52" s="107" t="s">
        <v>105</v>
      </c>
      <c r="U52" s="105" t="s">
        <v>703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75.31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74.556899999999999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73.803799999999995</v>
      </c>
      <c r="T55" s="107" t="s">
        <v>107</v>
      </c>
      <c r="U55" s="105" t="s">
        <v>704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73.050700000000006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72.297600000000003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71.544499999999999</v>
      </c>
      <c r="T58" s="107" t="s">
        <v>108</v>
      </c>
      <c r="U58" s="105" t="s">
        <v>566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70.791399999999996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70.038300000000007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69.285200000000003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68.5321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67.779000000000011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53.26</v>
      </c>
      <c r="R4" s="498">
        <v>-1.1000000000000001E-3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6391.2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846.88000000000102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-358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-5.3043323653173713E-2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760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4" t="s">
        <v>78</v>
      </c>
      <c r="Q39" s="704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58.586000000000006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58.053400000000003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57.520800000000001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56.988199999999999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56.455600000000004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55.923000000000002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55.3904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54.857799999999997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54.325200000000002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53.7926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53.26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52.727399999999996</v>
      </c>
      <c r="R51" s="82"/>
      <c r="T51" s="86" t="s">
        <v>104</v>
      </c>
      <c r="U51" s="87" t="s">
        <v>705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52.194799999999994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51.662199999999999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51.129599999999996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50.596999999999994</v>
      </c>
      <c r="R55" s="82"/>
      <c r="T55" s="86" t="s">
        <v>107</v>
      </c>
      <c r="U55" s="87" t="s">
        <v>706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50.064399999999992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49.531800000000004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48.999200000000002</v>
      </c>
      <c r="R58" s="82"/>
      <c r="T58" s="86" t="s">
        <v>108</v>
      </c>
      <c r="U58" s="87" t="s">
        <v>601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48.4666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47.933999999999997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32.159999999999997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32.159999999999997</v>
      </c>
      <c r="R4" s="498">
        <v>4.1000000000000003E-3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35.375999999999998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35.054400000000001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34.732799999999997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34.411200000000001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34.089599999999997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33.768000000000001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33.446399999999997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33.1248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32.803199999999997</v>
      </c>
      <c r="R48" s="82"/>
      <c r="T48" s="86" t="s">
        <v>104</v>
      </c>
      <c r="U48" s="87" t="s">
        <v>707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32.4816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32.159999999999997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31.838399999999996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31.516799999999996</v>
      </c>
      <c r="R52" s="82"/>
      <c r="T52" s="86" t="s">
        <v>107</v>
      </c>
      <c r="U52" s="87" t="s">
        <v>708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31.195199999999996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30.873599999999996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30.551999999999996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30.230399999999996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29.908799999999999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29.587199999999999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29.265599999999999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28.943999999999999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28.07</v>
      </c>
      <c r="R4" s="519">
        <v>1.1900000000000001E-2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7017.5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2410.4399999999932</v>
      </c>
      <c r="R7">
        <v>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-900.03000000000065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-0.11367560337630556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765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766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4" t="s">
        <v>78</v>
      </c>
      <c r="P53" s="704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30.877000000000002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30.596300000000003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30.315600000000003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30.0349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29.754200000000001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29.473500000000001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29.192800000000002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28.912100000000002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28.631399999999999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28.3507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28.07</v>
      </c>
      <c r="Q64" s="2"/>
      <c r="T64" s="92" t="s">
        <v>104</v>
      </c>
      <c r="U64" s="129" t="s">
        <v>709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27.789300000000001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27.508600000000001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27.227899999999998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26.947199999999999</v>
      </c>
      <c r="T68" s="92" t="s">
        <v>107</v>
      </c>
      <c r="U68" s="129" t="s">
        <v>710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26.666499999999999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26.3858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26.1051</v>
      </c>
      <c r="T71" s="92" t="s">
        <v>108</v>
      </c>
      <c r="U71" s="129" t="s">
        <v>602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25.824400000000001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25.543700000000001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25.263000000000002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54.53</v>
      </c>
      <c r="R4" s="519">
        <v>-1.4800000000000001E-2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7088.9000000000005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-193.19999999999982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-193.19999999999982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-2.6530808420647863E-2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:F37" si="24">C36*(E36-D36)</f>
        <v>-74.799999999999613</v>
      </c>
      <c r="G36" s="10">
        <f t="shared" ref="G36:G37" si="25">D36*C36</f>
        <v>4559.5999999999995</v>
      </c>
      <c r="H36" s="160">
        <f t="shared" ref="H36:H37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4" t="s">
        <v>78</v>
      </c>
      <c r="P40" s="704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59.983000000000004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59.437700000000007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58.892400000000002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58.347100000000005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57.801800000000007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57.256500000000003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56.711200000000005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56.165900000000001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55.620600000000003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55.075299999999999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54.53</v>
      </c>
      <c r="Q51" s="2"/>
      <c r="T51" s="92" t="s">
        <v>104</v>
      </c>
      <c r="U51" s="129" t="s">
        <v>711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53.984700000000004</v>
      </c>
      <c r="Q52" s="2"/>
      <c r="T52" s="92" t="s">
        <v>105</v>
      </c>
      <c r="U52" s="129" t="s">
        <v>712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53.439399999999999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52.894100000000002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52.348799999999997</v>
      </c>
      <c r="T55" s="92" t="s">
        <v>107</v>
      </c>
      <c r="U55" s="129" t="s">
        <v>713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51.8035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51.258199999999995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50.712900000000005</v>
      </c>
      <c r="T58" s="92" t="s">
        <v>108</v>
      </c>
      <c r="U58" s="129" t="s">
        <v>603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50.1676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49.622300000000003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49.077000000000005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53.07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53.07</v>
      </c>
      <c r="R4" s="498">
        <v>1.2999999999999999E-3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58.377000000000002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57.846300000000006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57.315600000000003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56.7849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56.254200000000004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55.723500000000001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55.192800000000005</v>
      </c>
      <c r="Q49" s="82"/>
      <c r="R49" s="34"/>
      <c r="T49" s="92" t="s">
        <v>103</v>
      </c>
      <c r="U49" s="87" t="s">
        <v>604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54.662100000000002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54.131399999999999</v>
      </c>
      <c r="Q51" s="82"/>
      <c r="R51" s="34"/>
      <c r="T51" s="92" t="s">
        <v>104</v>
      </c>
      <c r="U51" s="87" t="s">
        <v>714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53.600700000000003</v>
      </c>
      <c r="Q52" s="82"/>
      <c r="R52" s="34"/>
      <c r="T52" s="92" t="s">
        <v>105</v>
      </c>
      <c r="U52" s="87" t="s">
        <v>576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53.07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52.539299999999997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52.008600000000001</v>
      </c>
      <c r="Q55" s="82"/>
      <c r="T55" s="92" t="s">
        <v>107</v>
      </c>
      <c r="U55" s="87" t="s">
        <v>715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51.477899999999998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50.947199999999995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50.416499999999999</v>
      </c>
      <c r="Q58" s="82"/>
      <c r="T58" s="92" t="s">
        <v>108</v>
      </c>
      <c r="U58" s="87" t="s">
        <v>605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49.885799999999996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49.3551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48.824400000000004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48.293700000000001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47.762999999999998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35.950000000000003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35.950000000000003</v>
      </c>
      <c r="R4" s="498">
        <v>-1.43E-2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39.545000000000009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39.185500000000005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38.826000000000008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38.466500000000003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38.107000000000006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37.747500000000002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37.388000000000005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37.028500000000001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36.669000000000004</v>
      </c>
      <c r="Q51" s="82"/>
      <c r="R51" s="34"/>
      <c r="T51" s="92" t="s">
        <v>104</v>
      </c>
      <c r="U51" s="87" t="s">
        <v>716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36.3095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35.950000000000003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35.590500000000006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35.231000000000002</v>
      </c>
      <c r="Q55" s="82"/>
      <c r="R55" s="34"/>
      <c r="T55" s="92" t="s">
        <v>107</v>
      </c>
      <c r="U55" s="87" t="s">
        <v>717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34.871500000000005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34.512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34.152500000000003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33.792999999999999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33.433500000000002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33.074000000000005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32.714500000000001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32.355000000000004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84.33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84.33</v>
      </c>
      <c r="R4" s="498">
        <v>-2.3999999999999998E-3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4" t="s">
        <v>78</v>
      </c>
      <c r="P35" s="704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92.763000000000005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91.919700000000006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91.076400000000007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90.233100000000007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89.389800000000008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88.546500000000009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87.703199999999995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86.859899999999996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86.016599999999997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85.173299999999998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84.33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83.486699999999999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82.6434</v>
      </c>
      <c r="Q48" s="2"/>
      <c r="T48" s="112" t="s">
        <v>104</v>
      </c>
      <c r="U48" s="105" t="s">
        <v>718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81.8001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80.956800000000001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80.113499999999988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79.270199999999988</v>
      </c>
      <c r="T52" s="112" t="s">
        <v>107</v>
      </c>
      <c r="U52" s="105" t="s">
        <v>719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78.426900000000003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77.583600000000004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76.740300000000005</v>
      </c>
      <c r="T55" s="112" t="s">
        <v>108</v>
      </c>
      <c r="U55" s="105" t="s">
        <v>606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75.897000000000006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116.86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116.86</v>
      </c>
      <c r="R4" s="498">
        <v>-2.3E-3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128.54600000000002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127.37740000000001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126.20880000000001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125.04020000000001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123.8716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122.703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121.53440000000001</v>
      </c>
      <c r="Q49" s="2"/>
      <c r="R49" s="34"/>
      <c r="T49" s="10" t="s">
        <v>103</v>
      </c>
      <c r="U49" s="87" t="s">
        <v>689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120.36580000000001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119.1972</v>
      </c>
      <c r="Q51" s="2"/>
      <c r="R51" s="34"/>
      <c r="T51" s="10" t="s">
        <v>104</v>
      </c>
      <c r="U51" s="87" t="s">
        <v>690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118.0286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116.86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115.6914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114.5228</v>
      </c>
      <c r="Q55" s="2"/>
      <c r="R55" s="34"/>
      <c r="T55" s="10" t="s">
        <v>107</v>
      </c>
      <c r="U55" s="87" t="s">
        <v>691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113.35419999999999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112.18559999999999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111.017</v>
      </c>
      <c r="T58" s="10" t="s">
        <v>108</v>
      </c>
      <c r="U58" s="87" t="s">
        <v>599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109.8484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108.6798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107.5112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106.3426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105.17400000000001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240.68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240.68</v>
      </c>
      <c r="R4" s="498">
        <v>6.8999999999999999E-3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4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4" t="s">
        <v>78</v>
      </c>
      <c r="P41" s="704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264.74800000000005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262.34120000000001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259.93440000000004</v>
      </c>
      <c r="Q44" s="2"/>
      <c r="T44" s="134" t="s">
        <v>99</v>
      </c>
      <c r="U44" s="87" t="s">
        <v>720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257.52760000000001</v>
      </c>
      <c r="Q45" s="2"/>
      <c r="T45" s="134" t="s">
        <v>100</v>
      </c>
      <c r="U45" s="87" t="s">
        <v>721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255.12080000000003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252.71400000000003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250.30720000000002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247.90040000000002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245.49360000000001</v>
      </c>
      <c r="Q50" s="2"/>
      <c r="T50" s="134" t="s">
        <v>104</v>
      </c>
      <c r="U50" s="87" t="s">
        <v>722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243.08680000000001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240.68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238.2732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235.8664</v>
      </c>
      <c r="Q54" s="2"/>
      <c r="T54" s="134" t="s">
        <v>107</v>
      </c>
      <c r="U54" s="87" t="s">
        <v>723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233.45959999999999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231.05279999999999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228.64599999999999</v>
      </c>
      <c r="T57" s="134" t="s">
        <v>108</v>
      </c>
      <c r="U57" s="87" t="s">
        <v>607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226.23919999999998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223.83240000000001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221.4256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219.01880000000003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216.61200000000002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79.06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79.06</v>
      </c>
      <c r="R4" s="498">
        <v>1.6299999999999999E-2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4" t="s">
        <v>78</v>
      </c>
      <c r="P40" s="704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86.966000000000008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86.17540000000001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85.384800000000013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84.594200000000001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83.803600000000003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83.013000000000005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82.222400000000007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81.43180000000001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80.641199999999998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79.8506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79.06</v>
      </c>
      <c r="Q51" s="2"/>
      <c r="T51" s="92" t="s">
        <v>104</v>
      </c>
      <c r="U51" s="87" t="s">
        <v>758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78.269400000000005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77.478800000000007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76.688199999999995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75.897599999999997</v>
      </c>
      <c r="T55" s="92" t="s">
        <v>107</v>
      </c>
      <c r="U55" s="87" t="s">
        <v>759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75.106999999999999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74.316400000000002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73.525800000000004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72.735200000000006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71.944600000000008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71.154000000000011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72.63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72.63</v>
      </c>
      <c r="R4" s="518">
        <v>-4.4999999999999997E-3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79.893000000000001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79.166700000000006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78.440399999999997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77.714100000000002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76.987799999999993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76.261499999999998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75.535200000000003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74.808899999999994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74.082599999999999</v>
      </c>
      <c r="Q49" s="2"/>
      <c r="T49" s="92" t="s">
        <v>103</v>
      </c>
      <c r="U49" s="87" t="s">
        <v>724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73.35629999999999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72.63</v>
      </c>
      <c r="Q51" s="2"/>
      <c r="T51" s="92" t="s">
        <v>104</v>
      </c>
      <c r="U51" s="87" t="s">
        <v>725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71.903700000000001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71.177399999999992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70.451099999999997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69.724799999999988</v>
      </c>
      <c r="T55" s="92" t="s">
        <v>107</v>
      </c>
      <c r="U55" s="87" t="s">
        <v>726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68.998499999999993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68.272199999999998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67.545900000000003</v>
      </c>
      <c r="T58" s="92" t="s">
        <v>108</v>
      </c>
      <c r="U58" s="87" t="s">
        <v>608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66.819599999999994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66.093299999999999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65.367000000000004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49.51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49.51</v>
      </c>
      <c r="R4" s="520">
        <v>0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4" t="s">
        <v>78</v>
      </c>
      <c r="P42" s="704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54.461000000000006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53.965900000000005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53.470800000000004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52.975700000000003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52.480600000000003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51.985500000000002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51.490400000000001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50.9953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50.5002</v>
      </c>
      <c r="Q51" s="2"/>
      <c r="T51" s="92" t="s">
        <v>104</v>
      </c>
      <c r="U51" s="87" t="s">
        <v>727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50.005099999999999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49.51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49.014899999999997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48.519799999999996</v>
      </c>
      <c r="T55" s="92" t="s">
        <v>107</v>
      </c>
      <c r="U55" s="87" t="s">
        <v>646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48.024699999999996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47.529599999999995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47.034499999999994</v>
      </c>
      <c r="T58" s="92" t="s">
        <v>108</v>
      </c>
      <c r="U58" s="87" t="s">
        <v>609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46.539399999999993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46.0443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45.549199999999999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45.054099999999998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44.558999999999997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31.78</v>
      </c>
      <c r="R4" s="498">
        <v>-1.6400000000000001E-2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2542.4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9.510000000000673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9.510000000000673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3.7546044241955532E-3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34.958000000000006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34.640200000000007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34.322400000000002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34.004600000000003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33.686800000000005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33.369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33.051200000000001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32.733400000000003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32.415600000000005</v>
      </c>
      <c r="Q51" s="82"/>
      <c r="R51" s="34"/>
      <c r="T51" s="92" t="s">
        <v>104</v>
      </c>
      <c r="U51" s="87" t="s">
        <v>728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32.097799999999999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31.78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31.462199999999999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31.144400000000001</v>
      </c>
      <c r="Q55" s="82"/>
      <c r="T55" s="92" t="s">
        <v>107</v>
      </c>
      <c r="U55" s="87" t="s">
        <v>729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30.826599999999999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30.508800000000001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30.190999999999999</v>
      </c>
      <c r="Q58" s="82"/>
      <c r="T58" s="92" t="s">
        <v>108</v>
      </c>
      <c r="U58" s="87" t="s">
        <v>610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29.873200000000001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29.555400000000002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29.237600000000004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28.919800000000002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28.602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107.98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107.98</v>
      </c>
      <c r="R4" s="498">
        <v>-1.0500000000000001E-2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4" t="s">
        <v>78</v>
      </c>
      <c r="P40" s="704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118.77800000000002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117.69820000000001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116.61840000000001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115.53860000000002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114.45880000000001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113.379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112.29920000000001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111.21940000000001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110.1396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109.05980000000001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107.98</v>
      </c>
      <c r="Q51" s="2"/>
      <c r="T51" s="92" t="s">
        <v>104</v>
      </c>
      <c r="U51" s="87" t="s">
        <v>730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106.9002</v>
      </c>
      <c r="Q52" s="2"/>
      <c r="T52" s="92" t="s">
        <v>105</v>
      </c>
      <c r="U52" s="87" t="s">
        <v>731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105.82040000000001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104.7406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103.66079999999999</v>
      </c>
      <c r="T55" s="92" t="s">
        <v>107</v>
      </c>
      <c r="U55" s="87" t="s">
        <v>732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102.581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101.5012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100.42140000000001</v>
      </c>
      <c r="T58" s="92" t="s">
        <v>108</v>
      </c>
      <c r="U58" s="87" t="s">
        <v>586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99.341600000000014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98.261800000000008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97.182000000000002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763</v>
      </c>
      <c r="O4" s="11" t="s">
        <v>66</v>
      </c>
      <c r="Q4" s="199">
        <v>1.35</v>
      </c>
      <c r="R4" s="498">
        <v>4.65E-2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5400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-4989.4199999999983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-5424.3499999999985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-0.50112477885508133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4" t="s">
        <v>78</v>
      </c>
      <c r="P40" s="704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1.4850000000000003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1.4715000000000003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1.4580000000000002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1.4445000000000001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1.4310000000000003</v>
      </c>
      <c r="Q45" s="2"/>
      <c r="T45" s="92" t="s">
        <v>99</v>
      </c>
      <c r="U45" s="87" t="s">
        <v>733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1.4175000000000002</v>
      </c>
      <c r="Q46" s="2"/>
      <c r="T46" s="92" t="s">
        <v>100</v>
      </c>
      <c r="U46" s="87" t="s">
        <v>734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1.4040000000000001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1.3905000000000001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1.3770000000000002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1.3635000000000002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1.35</v>
      </c>
      <c r="Q51" s="2"/>
      <c r="T51" s="92" t="s">
        <v>104</v>
      </c>
      <c r="U51" s="87" t="s">
        <v>735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1.3365</v>
      </c>
      <c r="Q52" s="2"/>
      <c r="T52" s="92" t="s">
        <v>105</v>
      </c>
      <c r="U52" s="87" t="s">
        <v>567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1.323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1.3095000000000001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1.296</v>
      </c>
      <c r="T55" s="92" t="s">
        <v>107</v>
      </c>
      <c r="U55" s="87" t="s">
        <v>736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1.2825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1.2689999999999999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1.2555000000000001</v>
      </c>
      <c r="T58" s="92" t="s">
        <v>108</v>
      </c>
      <c r="U58" s="87" t="s">
        <v>611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1.2420000000000002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1.2285000000000001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1.2150000000000001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65.72</v>
      </c>
      <c r="R4" s="498">
        <v>-3.5000000000000001E-3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16430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-3110.9900000000052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-3110.9900000000052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-0.15920329522710999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87" t="s">
        <v>534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4" t="s">
        <v>78</v>
      </c>
      <c r="P42" s="704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72.292000000000002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71.634799999999998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70.97760000000001</v>
      </c>
      <c r="Q45" s="2"/>
      <c r="T45" s="92" t="s">
        <v>99</v>
      </c>
      <c r="U45" s="87" t="s">
        <v>737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70.320400000000006</v>
      </c>
      <c r="Q46" s="2"/>
      <c r="T46" s="92" t="s">
        <v>100</v>
      </c>
      <c r="U46" s="87" t="s">
        <v>738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69.663200000000003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69.006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68.348799999999997</v>
      </c>
      <c r="Q49" s="2"/>
      <c r="T49" s="92" t="s">
        <v>103</v>
      </c>
      <c r="U49" s="87" t="s">
        <v>612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67.691599999999994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67.034400000000005</v>
      </c>
      <c r="Q51" s="2"/>
      <c r="T51" s="92" t="s">
        <v>104</v>
      </c>
      <c r="U51" s="87" t="s">
        <v>739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66.377200000000002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65.72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65.062799999999996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64.405599999999993</v>
      </c>
      <c r="Q55" s="2"/>
      <c r="T55" s="92" t="s">
        <v>107</v>
      </c>
      <c r="U55" s="87" t="s">
        <v>740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63.748399999999997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63.091199999999994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62.433999999999997</v>
      </c>
      <c r="T58" s="92" t="s">
        <v>108</v>
      </c>
      <c r="U58" s="87" t="s">
        <v>613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61.776799999999994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61.119600000000005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60.462400000000002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59.805199999999999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59.148000000000003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67.37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67.37</v>
      </c>
      <c r="R4" s="498">
        <v>1E-4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4" t="s">
        <v>78</v>
      </c>
      <c r="P42" s="704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74.107000000000014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73.433300000000017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72.759600000000006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72.085900000000009</v>
      </c>
      <c r="Q46" s="82"/>
      <c r="T46" s="92" t="s">
        <v>100</v>
      </c>
      <c r="U46" s="87" t="s">
        <v>741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71.412200000000013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70.738500000000002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70.064800000000005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69.391100000000009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68.717400000000012</v>
      </c>
      <c r="Q51" s="82"/>
      <c r="T51" s="92" t="s">
        <v>104</v>
      </c>
      <c r="U51" s="87" t="s">
        <v>742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68.043700000000001</v>
      </c>
      <c r="Q52" s="82"/>
      <c r="T52" s="92" t="s">
        <v>105</v>
      </c>
      <c r="U52" s="87" t="s">
        <v>743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67.37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66.696300000000008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66.022599999999997</v>
      </c>
      <c r="Q55" s="82"/>
      <c r="T55" s="92" t="s">
        <v>107</v>
      </c>
      <c r="U55" s="87" t="s">
        <v>744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65.3489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64.675200000000004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64.001500000000007</v>
      </c>
      <c r="Q58" s="82"/>
      <c r="T58" s="92" t="s">
        <v>108</v>
      </c>
      <c r="U58" s="87" t="s">
        <v>577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63.327800000000003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62.654100000000007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61.98040000000001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61.306700000000006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60.633000000000003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56.09</v>
      </c>
      <c r="R4" s="498">
        <v>-4.7999999999999996E-3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11218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-511.34000000000106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-561.29000000000087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-4.765057995855445E-2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4" t="s">
        <v>78</v>
      </c>
      <c r="P41" s="704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61.699000000000012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61.138100000000009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60.577200000000005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60.016300000000008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59.455400000000004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58.894500000000008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58.333600000000004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57.772700000000007</v>
      </c>
      <c r="Q49" s="2"/>
      <c r="T49" s="92" t="s">
        <v>121</v>
      </c>
      <c r="U49" s="129" t="s">
        <v>573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57.211800000000004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56.650900000000007</v>
      </c>
      <c r="Q51" s="2"/>
      <c r="T51" s="92" t="s">
        <v>104</v>
      </c>
      <c r="U51" s="129" t="s">
        <v>745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56.09</v>
      </c>
      <c r="Q52" s="2"/>
      <c r="T52" s="92" t="s">
        <v>105</v>
      </c>
      <c r="U52" s="129" t="s">
        <v>746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55.5291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54.968200000000003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54.407299999999999</v>
      </c>
      <c r="T55" s="92" t="s">
        <v>107</v>
      </c>
      <c r="U55" s="129" t="s">
        <v>747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53.846400000000003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53.285499999999999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52.724600000000002</v>
      </c>
      <c r="T58" s="92" t="s">
        <v>108</v>
      </c>
      <c r="U58" s="129" t="s">
        <v>614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52.163700000000006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51.602800000000002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51.041900000000005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50.481000000000002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33.42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33.42</v>
      </c>
      <c r="R4" s="498">
        <v>-1.18E-2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5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5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4" t="s">
        <v>78</v>
      </c>
      <c r="P41" s="704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36.762000000000008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36.427800000000005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36.093600000000002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35.759400000000007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35.425200000000004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35.091000000000001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34.756800000000005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34.422600000000003</v>
      </c>
      <c r="Q49" s="2"/>
      <c r="T49" s="10" t="s">
        <v>103</v>
      </c>
      <c r="U49" s="10" t="s">
        <v>578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34.0884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33.754200000000004</v>
      </c>
      <c r="Q51" s="2"/>
      <c r="T51" s="10" t="s">
        <v>104</v>
      </c>
      <c r="U51" s="10" t="s">
        <v>748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33.42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33.085799999999999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32.751600000000003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32.417400000000001</v>
      </c>
      <c r="T55" s="10" t="s">
        <v>107</v>
      </c>
      <c r="U55" s="10" t="s">
        <v>749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32.083199999999998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31.748999999999999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31.4148</v>
      </c>
      <c r="T58" s="10" t="s">
        <v>108</v>
      </c>
      <c r="U58" s="10" t="s">
        <v>615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31.080600000000004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30.746400000000001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30.412200000000002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30.078000000000003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172.27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172.27</v>
      </c>
      <c r="R4" s="498">
        <v>1E-4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4" t="s">
        <v>78</v>
      </c>
      <c r="P45" s="704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189.49700000000001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187.77430000000001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186.05160000000004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184.32890000000003</v>
      </c>
      <c r="Q49" s="2"/>
      <c r="T49" s="92" t="s">
        <v>103</v>
      </c>
      <c r="U49" s="431" t="s">
        <v>616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182.60620000000003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180.88350000000003</v>
      </c>
      <c r="Q51" s="2"/>
      <c r="T51" s="92" t="s">
        <v>104</v>
      </c>
      <c r="U51" s="431" t="s">
        <v>750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179.16080000000002</v>
      </c>
      <c r="Q52" s="2"/>
      <c r="T52" s="92" t="s">
        <v>105</v>
      </c>
      <c r="U52" s="431" t="s">
        <v>579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177.43810000000002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175.71540000000002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173.99270000000001</v>
      </c>
      <c r="Q55" s="2"/>
      <c r="T55" s="92" t="s">
        <v>107</v>
      </c>
      <c r="U55" s="431" t="s">
        <v>751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172.27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170.54730000000001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168.8246</v>
      </c>
      <c r="Q58" s="2"/>
      <c r="T58" s="92" t="s">
        <v>108</v>
      </c>
      <c r="U58" s="431" t="s">
        <v>568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167.1019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165.3792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163.65649999999999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161.93379999999999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160.21110000000002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158.48840000000001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156.76570000000001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155.04300000000001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49.25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49.25</v>
      </c>
      <c r="R4" s="498">
        <v>8.2000000000000007E-3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54.175000000000004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53.682500000000005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53.190000000000005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52.697500000000005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52.205000000000005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51.712500000000006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51.22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50.727499999999999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50.234999999999999</v>
      </c>
      <c r="Q51" s="2"/>
      <c r="T51" s="92" t="s">
        <v>104</v>
      </c>
      <c r="U51" s="431" t="s">
        <v>752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49.7425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49.25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48.7575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48.265000000000001</v>
      </c>
      <c r="Q55" s="2"/>
      <c r="T55" s="92" t="s">
        <v>107</v>
      </c>
      <c r="U55" s="431" t="s">
        <v>753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47.772500000000001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47.28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46.787499999999994</v>
      </c>
      <c r="Q58" s="2"/>
      <c r="T58" s="92" t="s">
        <v>108</v>
      </c>
      <c r="U58" s="431" t="s">
        <v>617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46.294999999999995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45.802500000000002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45.31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44.817500000000003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44.325000000000003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121.4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121.4</v>
      </c>
      <c r="R4" s="498">
        <v>4.0000000000000001E-3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4" t="s">
        <v>78</v>
      </c>
      <c r="Q39" s="704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133.54000000000002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132.32600000000002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131.11200000000002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129.89800000000002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128.68400000000003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127.47000000000001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126.25600000000001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125.04200000000002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123.828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122.614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121.4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120.18600000000001</v>
      </c>
      <c r="T51" s="92" t="s">
        <v>104</v>
      </c>
      <c r="U51" s="87" t="s">
        <v>754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118.97200000000001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117.758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116.544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115.33</v>
      </c>
      <c r="T55" s="92" t="s">
        <v>107</v>
      </c>
      <c r="U55" s="87" t="s">
        <v>755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114.116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112.90200000000002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111.68800000000002</v>
      </c>
      <c r="T58" s="92" t="s">
        <v>108</v>
      </c>
      <c r="U58" s="87" t="s">
        <v>618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110.474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109.26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168.12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168.12</v>
      </c>
      <c r="R4" s="498">
        <v>-1.9900000000000001E-2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4" t="s">
        <v>78</v>
      </c>
      <c r="P41" s="704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184.93200000000002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183.25080000000003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181.56960000000001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179.88840000000002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178.2072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176.52600000000001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174.84480000000002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173.1636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171.48240000000001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169.80119999999999</v>
      </c>
      <c r="Q51" s="82"/>
      <c r="T51" s="92" t="s">
        <v>104</v>
      </c>
      <c r="U51" s="87" t="s">
        <v>756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168.12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166.43880000000001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164.7576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163.07640000000001</v>
      </c>
      <c r="Q55" s="82"/>
      <c r="T55" s="92" t="s">
        <v>107</v>
      </c>
      <c r="U55" s="87" t="s">
        <v>757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161.39519999999999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159.714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158.03280000000001</v>
      </c>
      <c r="Q58" s="82"/>
      <c r="T58" s="92" t="s">
        <v>108</v>
      </c>
      <c r="U58" s="87" t="s">
        <v>619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156.35160000000002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154.6704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152.98920000000001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151.30800000000002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109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2017-05-17T00:42:08Z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