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bo\stock\"/>
    </mc:Choice>
  </mc:AlternateContent>
  <bookViews>
    <workbookView xWindow="0" yWindow="0" windowWidth="19665" windowHeight="7890" tabRatio="892" activeTab="1"/>
  </bookViews>
  <sheets>
    <sheet name="Completed" sheetId="1" r:id="rId1"/>
    <sheet name="MRO" sheetId="25" r:id="rId2"/>
    <sheet name="HES" sheetId="10" r:id="rId3"/>
    <sheet name="CPN" sheetId="7" r:id="rId4"/>
    <sheet name="MU" sheetId="17" r:id="rId5"/>
    <sheet name="BLUE" sheetId="4" r:id="rId6"/>
    <sheet name="UNP" sheetId="20" r:id="rId7"/>
    <sheet name="PINC" sheetId="11" r:id="rId8"/>
    <sheet name="ONCS" sheetId="12" r:id="rId9"/>
    <sheet name="INTC" sheetId="13" r:id="rId10"/>
    <sheet name="KATE" sheetId="5" r:id="rId11"/>
    <sheet name="AA" sheetId="3" r:id="rId12"/>
    <sheet name="ALL" sheetId="22" r:id="rId13"/>
    <sheet name="KORS" sheetId="16" r:id="rId14"/>
    <sheet name="NSC" sheetId="24" r:id="rId15"/>
    <sheet name="AAVL" sheetId="8" r:id="rId16"/>
    <sheet name="CAH" sheetId="27" r:id="rId17"/>
    <sheet name="GILD" sheetId="31" r:id="rId18"/>
    <sheet name="WWD" sheetId="28" r:id="rId19"/>
    <sheet name="GM" sheetId="29" r:id="rId20"/>
    <sheet name="TKR" sheetId="32" r:id="rId21"/>
    <sheet name="UTX" sheetId="30" r:id="rId22"/>
    <sheet name="UNH" sheetId="26" r:id="rId23"/>
    <sheet name="SCTY" sheetId="18" r:id="rId24"/>
    <sheet name="ATE" sheetId="14" r:id="rId25"/>
    <sheet name="TCO" sheetId="21" r:id="rId26"/>
    <sheet name="AVGO" sheetId="15" r:id="rId27"/>
    <sheet name="CTWS" sheetId="9" r:id="rId28"/>
    <sheet name="BIIB" sheetId="33" r:id="rId29"/>
    <sheet name="DIS" sheetId="34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7" l="1"/>
  <c r="D31" i="7"/>
  <c r="D30" i="7"/>
  <c r="P2" i="1" l="1"/>
  <c r="I3" i="22"/>
  <c r="E25" i="17"/>
  <c r="E26" i="17" s="1"/>
  <c r="C26" i="17"/>
  <c r="E23" i="25"/>
  <c r="E24" i="25"/>
  <c r="C24" i="25"/>
  <c r="E8" i="4"/>
  <c r="E9" i="4"/>
  <c r="C9" i="4"/>
  <c r="I3" i="7"/>
  <c r="E22" i="25"/>
  <c r="E24" i="17"/>
  <c r="N129" i="1"/>
  <c r="M129" i="1"/>
  <c r="G129" i="1"/>
  <c r="C129" i="1"/>
  <c r="E128" i="1"/>
  <c r="I127" i="1"/>
  <c r="E127" i="1"/>
  <c r="E129" i="1" s="1"/>
  <c r="I126" i="1"/>
  <c r="I129" i="1" s="1"/>
  <c r="E126" i="1"/>
  <c r="E23" i="17"/>
  <c r="E22" i="17"/>
  <c r="I3" i="3"/>
  <c r="I25" i="7"/>
  <c r="G25" i="7"/>
  <c r="I2" i="7"/>
  <c r="E7" i="14"/>
  <c r="C7" i="14"/>
  <c r="I3" i="18" l="1"/>
  <c r="E24" i="7"/>
  <c r="E25" i="7"/>
  <c r="C25" i="7"/>
  <c r="E21" i="25" l="1"/>
  <c r="E20" i="25"/>
  <c r="I6" i="17"/>
  <c r="E6" i="14"/>
  <c r="E5" i="14"/>
  <c r="E4" i="14"/>
  <c r="E3" i="14"/>
  <c r="E2" i="14"/>
  <c r="G7" i="14"/>
  <c r="D12" i="14"/>
  <c r="I2" i="14"/>
  <c r="I7" i="14" s="1"/>
  <c r="E6" i="18"/>
  <c r="E7" i="18"/>
  <c r="C7" i="18"/>
  <c r="E5" i="18"/>
  <c r="G5" i="28"/>
  <c r="C5" i="28"/>
  <c r="E3" i="28"/>
  <c r="I2" i="28"/>
  <c r="I5" i="28" s="1"/>
  <c r="E2" i="28"/>
  <c r="D10" i="29"/>
  <c r="G5" i="29"/>
  <c r="E5" i="29"/>
  <c r="C5" i="29"/>
  <c r="I2" i="29"/>
  <c r="I5" i="29" s="1"/>
  <c r="D11" i="29" s="1"/>
  <c r="E3" i="29"/>
  <c r="E4" i="29"/>
  <c r="E2" i="29"/>
  <c r="E23" i="7"/>
  <c r="E11" i="3"/>
  <c r="E12" i="3" s="1"/>
  <c r="C12" i="3"/>
  <c r="D13" i="14" l="1"/>
  <c r="D10" i="28"/>
  <c r="E5" i="28"/>
  <c r="E10" i="3"/>
  <c r="I6" i="11"/>
  <c r="D11" i="11" s="1"/>
  <c r="I3" i="11"/>
  <c r="D10" i="11"/>
  <c r="G6" i="11"/>
  <c r="E6" i="11"/>
  <c r="C6" i="11"/>
  <c r="I2" i="11"/>
  <c r="E3" i="11"/>
  <c r="E4" i="11"/>
  <c r="E5" i="11"/>
  <c r="E2" i="11"/>
  <c r="E21" i="17"/>
  <c r="E20" i="17"/>
  <c r="D10" i="21"/>
  <c r="D9" i="21"/>
  <c r="I4" i="21"/>
  <c r="G4" i="21"/>
  <c r="I2" i="21"/>
  <c r="E22" i="7"/>
  <c r="E19" i="17"/>
  <c r="N124" i="1"/>
  <c r="M124" i="1"/>
  <c r="M3" i="1"/>
  <c r="M16" i="1"/>
  <c r="M22" i="1"/>
  <c r="M31" i="1"/>
  <c r="M38" i="1"/>
  <c r="M44" i="1"/>
  <c r="M47" i="1"/>
  <c r="M54" i="1"/>
  <c r="M58" i="1"/>
  <c r="M63" i="1"/>
  <c r="M66" i="1"/>
  <c r="M69" i="1"/>
  <c r="M73" i="1"/>
  <c r="M77" i="1"/>
  <c r="M80" i="1"/>
  <c r="M83" i="1"/>
  <c r="M86" i="1"/>
  <c r="M89" i="1"/>
  <c r="M92" i="1"/>
  <c r="K124" i="1"/>
  <c r="G124" i="1"/>
  <c r="C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I124" i="1" s="1"/>
  <c r="E94" i="1"/>
  <c r="E124" i="1" s="1"/>
  <c r="D12" i="18"/>
  <c r="I7" i="18"/>
  <c r="G7" i="18"/>
  <c r="E3" i="18"/>
  <c r="E4" i="18"/>
  <c r="I2" i="18"/>
  <c r="E2" i="18"/>
  <c r="D13" i="18" l="1"/>
  <c r="D11" i="28"/>
  <c r="D12" i="9"/>
  <c r="J8" i="9"/>
  <c r="J2" i="9"/>
  <c r="H8" i="9"/>
  <c r="I8" i="9"/>
  <c r="M8" i="9"/>
  <c r="E8" i="9"/>
  <c r="E3" i="9"/>
  <c r="E4" i="9"/>
  <c r="E5" i="9"/>
  <c r="E2" i="9"/>
  <c r="D11" i="9"/>
  <c r="C8" i="9"/>
  <c r="E19" i="25" l="1"/>
  <c r="E21" i="7"/>
  <c r="E18" i="25"/>
  <c r="I3" i="16"/>
  <c r="I5" i="25"/>
  <c r="E18" i="17"/>
  <c r="E6" i="34"/>
  <c r="C6" i="34"/>
  <c r="E5" i="34"/>
  <c r="I4" i="25"/>
  <c r="E3" i="34"/>
  <c r="E4" i="34"/>
  <c r="G6" i="34"/>
  <c r="D9" i="34"/>
  <c r="I2" i="34"/>
  <c r="I6" i="34" s="1"/>
  <c r="E2" i="34"/>
  <c r="E12" i="10"/>
  <c r="E13" i="10"/>
  <c r="C13" i="10"/>
  <c r="E17" i="25"/>
  <c r="E11" i="10"/>
  <c r="E16" i="25"/>
  <c r="E15" i="25"/>
  <c r="E10" i="20"/>
  <c r="C11" i="20"/>
  <c r="E6" i="15"/>
  <c r="E5" i="15"/>
  <c r="C6" i="15"/>
  <c r="D9" i="15" s="1"/>
  <c r="D10" i="15" s="1"/>
  <c r="D12" i="12"/>
  <c r="D11" i="12"/>
  <c r="I6" i="12"/>
  <c r="G6" i="12"/>
  <c r="E6" i="12"/>
  <c r="C6" i="12"/>
  <c r="I2" i="12"/>
  <c r="E3" i="12"/>
  <c r="E4" i="12"/>
  <c r="E5" i="12"/>
  <c r="E2" i="12"/>
  <c r="G12" i="5"/>
  <c r="E12" i="5"/>
  <c r="D15" i="5"/>
  <c r="E3" i="5"/>
  <c r="E4" i="5"/>
  <c r="E5" i="5"/>
  <c r="E6" i="5"/>
  <c r="E7" i="5"/>
  <c r="E8" i="5"/>
  <c r="E9" i="5"/>
  <c r="E10" i="5"/>
  <c r="E11" i="5"/>
  <c r="I2" i="5"/>
  <c r="I12" i="5" s="1"/>
  <c r="E2" i="5"/>
  <c r="C12" i="5"/>
  <c r="D15" i="13"/>
  <c r="D14" i="13"/>
  <c r="C10" i="13"/>
  <c r="E10" i="13"/>
  <c r="E3" i="13"/>
  <c r="E4" i="13"/>
  <c r="E5" i="13"/>
  <c r="E6" i="13"/>
  <c r="E7" i="13"/>
  <c r="E8" i="13"/>
  <c r="E9" i="13"/>
  <c r="I2" i="13"/>
  <c r="E2" i="13"/>
  <c r="D17" i="16"/>
  <c r="I10" i="16"/>
  <c r="G10" i="16"/>
  <c r="E10" i="16"/>
  <c r="E3" i="16"/>
  <c r="E4" i="16"/>
  <c r="E5" i="16"/>
  <c r="E6" i="16"/>
  <c r="E7" i="16"/>
  <c r="E8" i="16"/>
  <c r="E9" i="16"/>
  <c r="I2" i="16"/>
  <c r="E2" i="16"/>
  <c r="C10" i="16"/>
  <c r="G12" i="3"/>
  <c r="D15" i="3" s="1"/>
  <c r="D16" i="3" s="1"/>
  <c r="I12" i="3"/>
  <c r="E3" i="3"/>
  <c r="E4" i="3"/>
  <c r="E5" i="3"/>
  <c r="E6" i="3"/>
  <c r="E7" i="3"/>
  <c r="E8" i="3"/>
  <c r="E9" i="3"/>
  <c r="I2" i="3"/>
  <c r="E2" i="3"/>
  <c r="E8" i="27"/>
  <c r="E9" i="27" s="1"/>
  <c r="C9" i="27"/>
  <c r="E8" i="22"/>
  <c r="E5" i="22"/>
  <c r="E6" i="22"/>
  <c r="E7" i="22"/>
  <c r="C8" i="22"/>
  <c r="E20" i="7"/>
  <c r="I6" i="15"/>
  <c r="I2" i="15"/>
  <c r="E3" i="15"/>
  <c r="E4" i="15"/>
  <c r="E2" i="15"/>
  <c r="G6" i="15"/>
  <c r="G8" i="22"/>
  <c r="E4" i="22"/>
  <c r="E17" i="17"/>
  <c r="E3" i="22"/>
  <c r="I2" i="22"/>
  <c r="I8" i="22" s="1"/>
  <c r="E2" i="22"/>
  <c r="D28" i="7"/>
  <c r="E19" i="7"/>
  <c r="E18" i="7"/>
  <c r="E14" i="25"/>
  <c r="D18" i="16" l="1"/>
  <c r="D10" i="34"/>
  <c r="D16" i="5"/>
  <c r="D29" i="7"/>
  <c r="D15" i="22"/>
  <c r="D16" i="22" s="1"/>
  <c r="I13" i="10"/>
  <c r="D17" i="10"/>
  <c r="D18" i="10" s="1"/>
  <c r="I3" i="10"/>
  <c r="E3" i="10"/>
  <c r="E4" i="10"/>
  <c r="E5" i="10"/>
  <c r="E6" i="10"/>
  <c r="E7" i="10"/>
  <c r="E8" i="10"/>
  <c r="E9" i="10"/>
  <c r="E10" i="10"/>
  <c r="I2" i="10"/>
  <c r="E2" i="10"/>
  <c r="G13" i="10"/>
  <c r="E13" i="7"/>
  <c r="E17" i="7"/>
  <c r="E16" i="7"/>
  <c r="E3" i="27" l="1"/>
  <c r="I9" i="27"/>
  <c r="G9" i="27"/>
  <c r="D13" i="27"/>
  <c r="I2" i="27"/>
  <c r="E4" i="27"/>
  <c r="E5" i="27"/>
  <c r="E6" i="27"/>
  <c r="E7" i="27"/>
  <c r="E2" i="27"/>
  <c r="E16" i="17"/>
  <c r="E13" i="25"/>
  <c r="E15" i="17"/>
  <c r="E14" i="17"/>
  <c r="D15" i="27" l="1"/>
  <c r="D14" i="27"/>
  <c r="G26" i="17"/>
  <c r="D30" i="17" s="1"/>
  <c r="I26" i="17"/>
  <c r="I3" i="17"/>
  <c r="I4" i="17"/>
  <c r="I5" i="17"/>
  <c r="E3" i="17"/>
  <c r="E4" i="17"/>
  <c r="E5" i="17"/>
  <c r="E6" i="17"/>
  <c r="E7" i="17"/>
  <c r="E8" i="17"/>
  <c r="E9" i="17"/>
  <c r="E10" i="17"/>
  <c r="E11" i="17"/>
  <c r="E12" i="17"/>
  <c r="E13" i="17"/>
  <c r="I2" i="17"/>
  <c r="E2" i="17"/>
  <c r="N92" i="1"/>
  <c r="I92" i="1"/>
  <c r="E92" i="1"/>
  <c r="I91" i="1"/>
  <c r="E91" i="1"/>
  <c r="G92" i="1"/>
  <c r="C92" i="1"/>
  <c r="E9" i="20"/>
  <c r="D14" i="20"/>
  <c r="E8" i="20"/>
  <c r="I11" i="20"/>
  <c r="G11" i="20"/>
  <c r="I3" i="20"/>
  <c r="E3" i="20"/>
  <c r="E4" i="20"/>
  <c r="E5" i="20"/>
  <c r="E6" i="20"/>
  <c r="E7" i="20"/>
  <c r="I2" i="20"/>
  <c r="E2" i="20"/>
  <c r="D12" i="4"/>
  <c r="D13" i="4" s="1"/>
  <c r="G9" i="4"/>
  <c r="I3" i="4"/>
  <c r="I9" i="4" s="1"/>
  <c r="I4" i="4"/>
  <c r="I2" i="4"/>
  <c r="E3" i="4"/>
  <c r="E4" i="4"/>
  <c r="E5" i="4"/>
  <c r="E6" i="4"/>
  <c r="E7" i="4"/>
  <c r="E2" i="4"/>
  <c r="E3" i="7"/>
  <c r="E4" i="7"/>
  <c r="E5" i="7"/>
  <c r="E6" i="7"/>
  <c r="E7" i="7"/>
  <c r="E8" i="7"/>
  <c r="E9" i="7"/>
  <c r="E10" i="7"/>
  <c r="E11" i="7"/>
  <c r="E12" i="7"/>
  <c r="E14" i="7"/>
  <c r="E15" i="7"/>
  <c r="E2" i="7"/>
  <c r="N69" i="1"/>
  <c r="E89" i="1"/>
  <c r="G89" i="1"/>
  <c r="C89" i="1"/>
  <c r="G86" i="1"/>
  <c r="C86" i="1"/>
  <c r="G83" i="1"/>
  <c r="C83" i="1"/>
  <c r="G80" i="1"/>
  <c r="C80" i="1"/>
  <c r="E3" i="32"/>
  <c r="E2" i="32"/>
  <c r="G77" i="1"/>
  <c r="C77" i="1"/>
  <c r="G73" i="1"/>
  <c r="C73" i="1"/>
  <c r="G69" i="1"/>
  <c r="C69" i="1"/>
  <c r="G66" i="1"/>
  <c r="C66" i="1"/>
  <c r="D63" i="1"/>
  <c r="F63" i="1"/>
  <c r="G63" i="1"/>
  <c r="H63" i="1"/>
  <c r="E62" i="1"/>
  <c r="C63" i="1"/>
  <c r="G58" i="1"/>
  <c r="C58" i="1"/>
  <c r="G54" i="1"/>
  <c r="K54" i="1"/>
  <c r="C54" i="1"/>
  <c r="G47" i="1"/>
  <c r="C47" i="1"/>
  <c r="G44" i="1"/>
  <c r="C44" i="1"/>
  <c r="G38" i="1"/>
  <c r="C38" i="1"/>
  <c r="G31" i="1"/>
  <c r="C31" i="1"/>
  <c r="F22" i="1"/>
  <c r="H22" i="1"/>
  <c r="C22" i="1"/>
  <c r="E13" i="1"/>
  <c r="G16" i="1"/>
  <c r="C16" i="1"/>
  <c r="G3" i="1"/>
  <c r="C3" i="1"/>
  <c r="K16" i="1"/>
  <c r="K3" i="1"/>
  <c r="I5" i="1"/>
  <c r="I6" i="1"/>
  <c r="I18" i="1"/>
  <c r="I19" i="1"/>
  <c r="I20" i="1"/>
  <c r="I21" i="1"/>
  <c r="I24" i="1"/>
  <c r="I25" i="1"/>
  <c r="I33" i="1"/>
  <c r="I34" i="1"/>
  <c r="I35" i="1"/>
  <c r="I40" i="1"/>
  <c r="I41" i="1"/>
  <c r="I42" i="1"/>
  <c r="I43" i="1"/>
  <c r="I46" i="1"/>
  <c r="I47" i="1" s="1"/>
  <c r="I49" i="1"/>
  <c r="I51" i="1"/>
  <c r="I52" i="1"/>
  <c r="I53" i="1"/>
  <c r="I56" i="1"/>
  <c r="I57" i="1"/>
  <c r="I60" i="1"/>
  <c r="I63" i="1" s="1"/>
  <c r="I65" i="1"/>
  <c r="I66" i="1" s="1"/>
  <c r="I68" i="1"/>
  <c r="I69" i="1" s="1"/>
  <c r="I71" i="1"/>
  <c r="I73" i="1" s="1"/>
  <c r="I75" i="1"/>
  <c r="I76" i="1"/>
  <c r="I79" i="1"/>
  <c r="I80" i="1" s="1"/>
  <c r="N80" i="1" s="1"/>
  <c r="I82" i="1"/>
  <c r="I83" i="1" s="1"/>
  <c r="N83" i="1" s="1"/>
  <c r="I85" i="1"/>
  <c r="I86" i="1" s="1"/>
  <c r="N86" i="1" s="1"/>
  <c r="I88" i="1"/>
  <c r="I89" i="1" s="1"/>
  <c r="N89" i="1" s="1"/>
  <c r="I2" i="1"/>
  <c r="I3" i="1" s="1"/>
  <c r="E5" i="1"/>
  <c r="E6" i="1"/>
  <c r="E7" i="1"/>
  <c r="E8" i="1"/>
  <c r="E9" i="1"/>
  <c r="E10" i="1"/>
  <c r="E11" i="1"/>
  <c r="E12" i="1"/>
  <c r="E14" i="1"/>
  <c r="E15" i="1"/>
  <c r="E18" i="1"/>
  <c r="E19" i="1"/>
  <c r="E20" i="1"/>
  <c r="E21" i="1"/>
  <c r="E24" i="1"/>
  <c r="E25" i="1"/>
  <c r="E26" i="1"/>
  <c r="E27" i="1"/>
  <c r="E28" i="1"/>
  <c r="E29" i="1"/>
  <c r="E30" i="1"/>
  <c r="E49" i="1"/>
  <c r="E33" i="1"/>
  <c r="E34" i="1"/>
  <c r="E35" i="1"/>
  <c r="E36" i="1"/>
  <c r="E37" i="1"/>
  <c r="E40" i="1"/>
  <c r="E41" i="1"/>
  <c r="E42" i="1"/>
  <c r="E43" i="1"/>
  <c r="E46" i="1"/>
  <c r="E47" i="1" s="1"/>
  <c r="E50" i="1"/>
  <c r="E51" i="1"/>
  <c r="E52" i="1"/>
  <c r="E53" i="1"/>
  <c r="E56" i="1"/>
  <c r="E57" i="1"/>
  <c r="E60" i="1"/>
  <c r="E61" i="1"/>
  <c r="E65" i="1"/>
  <c r="E66" i="1" s="1"/>
  <c r="N66" i="1" s="1"/>
  <c r="E68" i="1"/>
  <c r="E69" i="1" s="1"/>
  <c r="E71" i="1"/>
  <c r="E72" i="1"/>
  <c r="E75" i="1"/>
  <c r="E76" i="1"/>
  <c r="E79" i="1"/>
  <c r="E80" i="1" s="1"/>
  <c r="E82" i="1"/>
  <c r="E83" i="1" s="1"/>
  <c r="E85" i="1"/>
  <c r="E86" i="1" s="1"/>
  <c r="E88" i="1"/>
  <c r="E2" i="1"/>
  <c r="E3" i="1" s="1"/>
  <c r="E4" i="21"/>
  <c r="E3" i="21"/>
  <c r="E2" i="21"/>
  <c r="C4" i="21"/>
  <c r="I24" i="25"/>
  <c r="G24" i="25"/>
  <c r="E31" i="25" s="1"/>
  <c r="I3" i="25"/>
  <c r="I2" i="25"/>
  <c r="E3" i="25"/>
  <c r="E4" i="25"/>
  <c r="E5" i="25"/>
  <c r="E6" i="25"/>
  <c r="E7" i="25"/>
  <c r="E8" i="25"/>
  <c r="E9" i="25"/>
  <c r="E10" i="25"/>
  <c r="E11" i="25"/>
  <c r="E12" i="25"/>
  <c r="E2" i="25"/>
  <c r="D31" i="17" l="1"/>
  <c r="E32" i="25"/>
  <c r="E11" i="20"/>
  <c r="D15" i="20"/>
  <c r="I77" i="1"/>
  <c r="E73" i="1"/>
  <c r="N73" i="1" s="1"/>
  <c r="E77" i="1"/>
  <c r="E63" i="1"/>
  <c r="N63" i="1" s="1"/>
  <c r="I58" i="1"/>
  <c r="I54" i="1"/>
  <c r="E58" i="1"/>
  <c r="N47" i="1"/>
  <c r="E54" i="1"/>
  <c r="E44" i="1"/>
  <c r="I38" i="1"/>
  <c r="I44" i="1"/>
  <c r="E38" i="1"/>
  <c r="N3" i="1"/>
  <c r="I31" i="1"/>
  <c r="E31" i="1"/>
  <c r="E22" i="1"/>
  <c r="I22" i="1"/>
  <c r="I16" i="1"/>
  <c r="E16" i="1"/>
  <c r="N77" i="1" l="1"/>
  <c r="N44" i="1"/>
  <c r="N58" i="1"/>
  <c r="N54" i="1"/>
  <c r="N31" i="1"/>
  <c r="N38" i="1"/>
  <c r="N22" i="1"/>
  <c r="N16" i="1"/>
</calcChain>
</file>

<file path=xl/sharedStrings.xml><?xml version="1.0" encoding="utf-8"?>
<sst xmlns="http://schemas.openxmlformats.org/spreadsheetml/2006/main" count="393" uniqueCount="69">
  <si>
    <t>TMO</t>
  </si>
  <si>
    <t>Symbol</t>
  </si>
  <si>
    <t>Buy Date</t>
  </si>
  <si>
    <t>Sell Date</t>
  </si>
  <si>
    <t>Buy Amount</t>
  </si>
  <si>
    <t>Buy Price</t>
  </si>
  <si>
    <t>Sell Amount</t>
  </si>
  <si>
    <t>Sell Price</t>
  </si>
  <si>
    <t>CNI</t>
  </si>
  <si>
    <t>FTR</t>
  </si>
  <si>
    <t>AA</t>
  </si>
  <si>
    <t>BLUE</t>
  </si>
  <si>
    <t>AAL</t>
  </si>
  <si>
    <t>UAL</t>
  </si>
  <si>
    <t>MO</t>
  </si>
  <si>
    <t>KATE</t>
  </si>
  <si>
    <t>DEPO</t>
  </si>
  <si>
    <t>CPN</t>
  </si>
  <si>
    <t>AAVL</t>
  </si>
  <si>
    <t>CTWS</t>
  </si>
  <si>
    <t>VTL</t>
  </si>
  <si>
    <t>FGEN</t>
  </si>
  <si>
    <t>HES</t>
  </si>
  <si>
    <t>PINC</t>
  </si>
  <si>
    <t>KORS</t>
  </si>
  <si>
    <t>LH</t>
  </si>
  <si>
    <t>ONCS</t>
  </si>
  <si>
    <t>INTC</t>
  </si>
  <si>
    <t>SNE</t>
  </si>
  <si>
    <t>BKH</t>
  </si>
  <si>
    <t>BRKB</t>
  </si>
  <si>
    <t>WMT</t>
  </si>
  <si>
    <t>DAL</t>
  </si>
  <si>
    <t>AVGO</t>
  </si>
  <si>
    <t>MU</t>
  </si>
  <si>
    <t>SCTY</t>
  </si>
  <si>
    <t>LUV</t>
  </si>
  <si>
    <t>D Date</t>
  </si>
  <si>
    <t>Dividend</t>
  </si>
  <si>
    <t>TKR</t>
  </si>
  <si>
    <t>CP</t>
  </si>
  <si>
    <t>PKG</t>
  </si>
  <si>
    <t>UNP</t>
  </si>
  <si>
    <t>D  Date</t>
  </si>
  <si>
    <t>TCO</t>
  </si>
  <si>
    <t>ALL</t>
  </si>
  <si>
    <t>SLCA</t>
  </si>
  <si>
    <t>NSC</t>
  </si>
  <si>
    <t>ACE</t>
  </si>
  <si>
    <t>TRN</t>
  </si>
  <si>
    <t>MRO</t>
  </si>
  <si>
    <t>UNH</t>
  </si>
  <si>
    <t>CAH</t>
  </si>
  <si>
    <t>WWD</t>
  </si>
  <si>
    <t>UTX</t>
  </si>
  <si>
    <t>GILD</t>
  </si>
  <si>
    <t>GM</t>
  </si>
  <si>
    <t>Shares</t>
  </si>
  <si>
    <t>Average Price</t>
  </si>
  <si>
    <t>Gain/Loss</t>
  </si>
  <si>
    <t>Buy Value</t>
  </si>
  <si>
    <t>Sell Value</t>
  </si>
  <si>
    <t>2% Target Price</t>
  </si>
  <si>
    <t>BIIB</t>
  </si>
  <si>
    <t>DIS</t>
  </si>
  <si>
    <t>value</t>
  </si>
  <si>
    <t>market value</t>
  </si>
  <si>
    <t>total cost</t>
  </si>
  <si>
    <t>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</si>
</sst>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2" borderId="0" xfId="0" applyFill="1"/>
    <xf numFmtId="16" fontId="0" fillId="2" borderId="0" xfId="0" applyNumberFormat="1" applyFill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2" borderId="0" xfId="0" applyFill="1" applyBorder="1"/>
    <xf numFmtId="16" fontId="0" fillId="2" borderId="0" xfId="0" applyNumberFormat="1" applyFill="1" applyBorder="1"/>
    <xf numFmtId="0" fontId="0" fillId="0" borderId="0" xfId="0" applyBorder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2" fillId="0" borderId="0" xfId="0" applyFont="1"/>
    <xf numFmtId="10" fontId="2" fillId="2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/>
    <xf numFmtId="0" fontId="0" fillId="0" borderId="3" xfId="0" applyBorder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pane ySplit="1" topLeftCell="A92" activePane="bottomLeft" state="frozen"/>
      <selection activeCell="E5" sqref="E5"/>
      <selection pane="bottomLeft" activeCell="P2" sqref="P2"/>
    </sheetView>
  </sheetViews>
  <sheetFormatPr defaultRowHeight="15" x14ac:dyDescent="0.25"/>
  <cols>
    <col min="1" max="1" width="9.140625" style="14"/>
    <col min="2" max="2" width="11.28515625" customWidth="1"/>
    <col min="3" max="3" width="13.85546875" customWidth="1"/>
    <col min="4" max="5" width="12.5703125" customWidth="1"/>
    <col min="6" max="6" width="13.7109375" customWidth="1"/>
    <col min="7" max="7" width="11.7109375" customWidth="1"/>
    <col min="8" max="9" width="12.42578125" customWidth="1"/>
    <col min="14" max="14" width="9.140625" style="17"/>
  </cols>
  <sheetData>
    <row r="1" spans="1:16" x14ac:dyDescent="0.25">
      <c r="A1" s="14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  <c r="M1" t="s">
        <v>59</v>
      </c>
    </row>
    <row r="2" spans="1:16" x14ac:dyDescent="0.25">
      <c r="A2" s="14" t="s">
        <v>0</v>
      </c>
      <c r="B2" s="1">
        <v>42144</v>
      </c>
      <c r="C2">
        <v>50</v>
      </c>
      <c r="D2">
        <v>130.16999999999999</v>
      </c>
      <c r="E2">
        <f>C2*D2</f>
        <v>6508.4999999999991</v>
      </c>
      <c r="F2" s="1">
        <v>42186</v>
      </c>
      <c r="G2">
        <v>50</v>
      </c>
      <c r="H2">
        <v>133.5</v>
      </c>
      <c r="I2" s="2">
        <f>G2*H2</f>
        <v>6675</v>
      </c>
      <c r="J2" s="1">
        <v>42200</v>
      </c>
      <c r="K2">
        <v>7.5</v>
      </c>
      <c r="P2">
        <f>SUM(M2:M129)</f>
        <v>5385.4200000000019</v>
      </c>
    </row>
    <row r="3" spans="1:16" x14ac:dyDescent="0.25">
      <c r="A3" s="15"/>
      <c r="B3" s="7"/>
      <c r="C3" s="6">
        <f>SUM(C2)</f>
        <v>50</v>
      </c>
      <c r="D3" s="6"/>
      <c r="E3" s="6">
        <f>SUM(E2)</f>
        <v>6508.4999999999991</v>
      </c>
      <c r="F3" s="6"/>
      <c r="G3" s="6">
        <f>SUM(G2)</f>
        <v>50</v>
      </c>
      <c r="H3" s="6"/>
      <c r="I3" s="8">
        <f>SUM(I2)</f>
        <v>6675</v>
      </c>
      <c r="J3" s="6"/>
      <c r="K3" s="6">
        <f>SUM(K2)</f>
        <v>7.5</v>
      </c>
      <c r="L3" s="6"/>
      <c r="M3" s="8">
        <f>I3-E3</f>
        <v>166.50000000000091</v>
      </c>
      <c r="N3" s="18">
        <f>(M3+K3)/E3</f>
        <v>2.6734270569255734E-2</v>
      </c>
    </row>
    <row r="4" spans="1:16" x14ac:dyDescent="0.25">
      <c r="B4" s="1"/>
      <c r="I4" s="2"/>
      <c r="M4" s="9"/>
      <c r="N4" s="19"/>
    </row>
    <row r="5" spans="1:16" x14ac:dyDescent="0.25">
      <c r="A5" s="14" t="s">
        <v>8</v>
      </c>
      <c r="B5" s="1">
        <v>42145</v>
      </c>
      <c r="C5">
        <v>50</v>
      </c>
      <c r="D5">
        <v>61.7</v>
      </c>
      <c r="E5">
        <f t="shared" ref="E5:E15" si="0">C5*D5</f>
        <v>3085</v>
      </c>
      <c r="F5" s="1">
        <v>42187</v>
      </c>
      <c r="G5">
        <v>300</v>
      </c>
      <c r="H5">
        <v>57.78</v>
      </c>
      <c r="I5" s="2">
        <f>G5*H5</f>
        <v>17334</v>
      </c>
      <c r="J5" s="1">
        <v>42185</v>
      </c>
      <c r="K5">
        <v>44.61</v>
      </c>
      <c r="M5" s="9"/>
      <c r="N5" s="19"/>
    </row>
    <row r="6" spans="1:16" x14ac:dyDescent="0.25">
      <c r="B6" s="1">
        <v>42146</v>
      </c>
      <c r="C6">
        <v>10</v>
      </c>
      <c r="D6">
        <v>61.37</v>
      </c>
      <c r="E6">
        <f t="shared" si="0"/>
        <v>613.69999999999993</v>
      </c>
      <c r="F6" s="1">
        <v>42216</v>
      </c>
      <c r="G6">
        <v>300</v>
      </c>
      <c r="H6">
        <v>62</v>
      </c>
      <c r="I6" s="2">
        <f>G6*H6</f>
        <v>18600</v>
      </c>
      <c r="M6" s="9"/>
      <c r="N6" s="19"/>
    </row>
    <row r="7" spans="1:16" x14ac:dyDescent="0.25">
      <c r="B7" s="1">
        <v>42146</v>
      </c>
      <c r="C7">
        <v>20</v>
      </c>
      <c r="D7">
        <v>61.12</v>
      </c>
      <c r="E7">
        <f t="shared" si="0"/>
        <v>1222.3999999999999</v>
      </c>
      <c r="I7" s="2"/>
      <c r="M7" s="9"/>
      <c r="N7" s="19"/>
    </row>
    <row r="8" spans="1:16" x14ac:dyDescent="0.25">
      <c r="B8" s="1">
        <v>42146</v>
      </c>
      <c r="C8">
        <v>20</v>
      </c>
      <c r="D8">
        <v>61.1</v>
      </c>
      <c r="E8">
        <f t="shared" si="0"/>
        <v>1222</v>
      </c>
      <c r="I8" s="2"/>
      <c r="M8" s="9"/>
      <c r="N8" s="19"/>
    </row>
    <row r="9" spans="1:16" x14ac:dyDescent="0.25">
      <c r="B9" s="1">
        <v>42146</v>
      </c>
      <c r="C9">
        <v>10</v>
      </c>
      <c r="D9">
        <v>60.8</v>
      </c>
      <c r="E9">
        <f t="shared" si="0"/>
        <v>608</v>
      </c>
      <c r="G9" s="13"/>
      <c r="I9" s="2"/>
      <c r="M9" s="9"/>
      <c r="N9" s="19"/>
    </row>
    <row r="10" spans="1:16" x14ac:dyDescent="0.25">
      <c r="B10" s="1">
        <v>42146</v>
      </c>
      <c r="C10">
        <v>20</v>
      </c>
      <c r="D10">
        <v>60.7</v>
      </c>
      <c r="E10">
        <f t="shared" si="0"/>
        <v>1214</v>
      </c>
      <c r="G10" s="13"/>
      <c r="I10" s="2"/>
      <c r="M10" s="9"/>
      <c r="N10" s="19"/>
    </row>
    <row r="11" spans="1:16" x14ac:dyDescent="0.25">
      <c r="B11" s="1">
        <v>42150</v>
      </c>
      <c r="C11">
        <v>20</v>
      </c>
      <c r="D11">
        <v>60.6</v>
      </c>
      <c r="E11">
        <f t="shared" si="0"/>
        <v>1212</v>
      </c>
      <c r="I11" s="2"/>
      <c r="M11" s="9"/>
      <c r="N11" s="19"/>
    </row>
    <row r="12" spans="1:16" x14ac:dyDescent="0.25">
      <c r="B12" s="1">
        <v>42152</v>
      </c>
      <c r="C12">
        <v>30</v>
      </c>
      <c r="D12">
        <v>60.33</v>
      </c>
      <c r="E12">
        <f t="shared" si="0"/>
        <v>1809.8999999999999</v>
      </c>
      <c r="I12" s="2"/>
      <c r="M12" s="9"/>
      <c r="N12" s="19"/>
    </row>
    <row r="13" spans="1:16" x14ac:dyDescent="0.25">
      <c r="B13" s="1">
        <v>42152</v>
      </c>
      <c r="C13">
        <v>30</v>
      </c>
      <c r="D13">
        <v>60.39</v>
      </c>
      <c r="E13">
        <f t="shared" si="0"/>
        <v>1811.7</v>
      </c>
      <c r="I13" s="2"/>
      <c r="M13" s="9"/>
      <c r="N13" s="19"/>
    </row>
    <row r="14" spans="1:16" x14ac:dyDescent="0.25">
      <c r="B14" s="1">
        <v>42166</v>
      </c>
      <c r="C14">
        <v>100</v>
      </c>
      <c r="D14">
        <v>58</v>
      </c>
      <c r="E14">
        <f t="shared" si="0"/>
        <v>5800</v>
      </c>
      <c r="I14" s="2"/>
      <c r="M14" s="9"/>
      <c r="N14" s="19"/>
    </row>
    <row r="15" spans="1:16" x14ac:dyDescent="0.25">
      <c r="B15" s="1">
        <v>42187</v>
      </c>
      <c r="C15">
        <v>290</v>
      </c>
      <c r="D15">
        <v>57.85</v>
      </c>
      <c r="E15">
        <f t="shared" si="0"/>
        <v>16776.5</v>
      </c>
      <c r="I15" s="2"/>
      <c r="M15" s="9"/>
      <c r="N15" s="19"/>
    </row>
    <row r="16" spans="1:16" x14ac:dyDescent="0.25">
      <c r="A16" s="15"/>
      <c r="B16" s="7"/>
      <c r="C16" s="6">
        <f>SUM(C5:C15)</f>
        <v>600</v>
      </c>
      <c r="D16" s="6"/>
      <c r="E16" s="6">
        <f>SUM(E5:E15)</f>
        <v>35375.199999999997</v>
      </c>
      <c r="F16" s="6"/>
      <c r="G16" s="6">
        <f>SUM(G5:G15)</f>
        <v>600</v>
      </c>
      <c r="H16" s="6"/>
      <c r="I16" s="8">
        <f>SUM(I5:I15)</f>
        <v>35934</v>
      </c>
      <c r="J16" s="6"/>
      <c r="K16" s="6">
        <f>SUM(K5:K15)</f>
        <v>44.61</v>
      </c>
      <c r="L16" s="6"/>
      <c r="M16" s="8">
        <f>I16-E16</f>
        <v>558.80000000000291</v>
      </c>
      <c r="N16" s="18">
        <f>(M16+K16)/E16</f>
        <v>1.7057430063999721E-2</v>
      </c>
    </row>
    <row r="17" spans="1:14" x14ac:dyDescent="0.25">
      <c r="I17" s="2"/>
      <c r="M17" s="9"/>
      <c r="N17" s="19"/>
    </row>
    <row r="18" spans="1:14" x14ac:dyDescent="0.25">
      <c r="A18" s="14" t="s">
        <v>12</v>
      </c>
      <c r="B18" s="1">
        <v>42151</v>
      </c>
      <c r="C18">
        <v>5</v>
      </c>
      <c r="D18">
        <v>42.7</v>
      </c>
      <c r="E18">
        <f>C18*D18</f>
        <v>213.5</v>
      </c>
      <c r="F18" s="1">
        <v>42181</v>
      </c>
      <c r="G18">
        <v>5</v>
      </c>
      <c r="H18">
        <v>43.35</v>
      </c>
      <c r="I18" s="2">
        <f>G18*H18</f>
        <v>216.75</v>
      </c>
      <c r="M18" s="9"/>
      <c r="N18" s="19"/>
    </row>
    <row r="19" spans="1:14" x14ac:dyDescent="0.25">
      <c r="B19" s="1">
        <v>42153</v>
      </c>
      <c r="C19">
        <v>25</v>
      </c>
      <c r="D19">
        <v>41.6</v>
      </c>
      <c r="E19">
        <f>C19*D19</f>
        <v>1040</v>
      </c>
      <c r="F19" s="1">
        <v>42200</v>
      </c>
      <c r="G19">
        <v>10</v>
      </c>
      <c r="H19">
        <v>41.64</v>
      </c>
      <c r="I19" s="2">
        <f>G19*H19</f>
        <v>416.4</v>
      </c>
      <c r="M19" s="9"/>
      <c r="N19" s="19"/>
    </row>
    <row r="20" spans="1:14" x14ac:dyDescent="0.25">
      <c r="B20" s="1">
        <v>42166</v>
      </c>
      <c r="C20">
        <v>10</v>
      </c>
      <c r="D20">
        <v>40</v>
      </c>
      <c r="E20">
        <f>C20*D20</f>
        <v>400</v>
      </c>
      <c r="F20" s="1">
        <v>42201</v>
      </c>
      <c r="G20">
        <v>125</v>
      </c>
      <c r="H20">
        <v>42.6</v>
      </c>
      <c r="I20" s="2">
        <f>G20*H20</f>
        <v>5325</v>
      </c>
      <c r="M20" s="9"/>
      <c r="N20" s="19"/>
    </row>
    <row r="21" spans="1:14" x14ac:dyDescent="0.25">
      <c r="B21" s="1">
        <v>42166</v>
      </c>
      <c r="C21">
        <v>100</v>
      </c>
      <c r="D21">
        <v>39.799999999999997</v>
      </c>
      <c r="E21">
        <f>C21*D21</f>
        <v>3979.9999999999995</v>
      </c>
      <c r="I21" s="2">
        <f>G21*H21</f>
        <v>0</v>
      </c>
      <c r="M21" s="9"/>
      <c r="N21" s="19"/>
    </row>
    <row r="22" spans="1:14" x14ac:dyDescent="0.25">
      <c r="A22" s="15"/>
      <c r="B22" s="7"/>
      <c r="C22" s="6">
        <f>SUM(C18:C21)</f>
        <v>140</v>
      </c>
      <c r="D22" s="6"/>
      <c r="E22" s="6">
        <f>SUM(E18:E21)</f>
        <v>5633.5</v>
      </c>
      <c r="F22" s="6">
        <f>SUM(F18:F21)</f>
        <v>126582</v>
      </c>
      <c r="G22" s="6"/>
      <c r="H22" s="6">
        <f>SUM(H18:H21)</f>
        <v>127.59</v>
      </c>
      <c r="I22" s="6">
        <f>SUM(I18:I21)</f>
        <v>5958.15</v>
      </c>
      <c r="J22" s="6"/>
      <c r="K22" s="6"/>
      <c r="L22" s="6"/>
      <c r="M22" s="8">
        <f>I22-E22</f>
        <v>324.64999999999964</v>
      </c>
      <c r="N22" s="18">
        <f>(M22+K22)/E22</f>
        <v>5.7628472530398447E-2</v>
      </c>
    </row>
    <row r="23" spans="1:14" x14ac:dyDescent="0.25">
      <c r="I23" s="2"/>
      <c r="M23" s="9"/>
      <c r="N23" s="19"/>
    </row>
    <row r="24" spans="1:14" x14ac:dyDescent="0.25">
      <c r="A24" s="14" t="s">
        <v>13</v>
      </c>
      <c r="B24" s="1">
        <v>42151</v>
      </c>
      <c r="C24">
        <v>5</v>
      </c>
      <c r="D24">
        <v>54.2</v>
      </c>
      <c r="E24">
        <f t="shared" ref="E24:E30" si="1">C24*D24</f>
        <v>271</v>
      </c>
      <c r="F24" s="1">
        <v>42181</v>
      </c>
      <c r="G24">
        <v>25</v>
      </c>
      <c r="H24">
        <v>55.4</v>
      </c>
      <c r="I24" s="2">
        <f>G24*H24</f>
        <v>1385</v>
      </c>
      <c r="M24" s="9"/>
      <c r="N24" s="19"/>
    </row>
    <row r="25" spans="1:14" x14ac:dyDescent="0.25">
      <c r="B25" s="1">
        <v>42152</v>
      </c>
      <c r="C25">
        <v>20</v>
      </c>
      <c r="D25">
        <v>53.35</v>
      </c>
      <c r="E25">
        <f t="shared" si="1"/>
        <v>1067</v>
      </c>
      <c r="F25" s="1">
        <v>42200</v>
      </c>
      <c r="G25">
        <v>225</v>
      </c>
      <c r="H25">
        <v>55.56</v>
      </c>
      <c r="I25" s="2">
        <f>G25*H25</f>
        <v>12501</v>
      </c>
      <c r="M25" s="9"/>
      <c r="N25" s="19"/>
    </row>
    <row r="26" spans="1:14" x14ac:dyDescent="0.25">
      <c r="B26" s="1">
        <v>42153</v>
      </c>
      <c r="C26">
        <v>25</v>
      </c>
      <c r="D26">
        <v>52.35</v>
      </c>
      <c r="E26">
        <f t="shared" si="1"/>
        <v>1308.75</v>
      </c>
      <c r="I26" s="2"/>
      <c r="M26" s="9"/>
      <c r="N26" s="19"/>
    </row>
    <row r="27" spans="1:14" x14ac:dyDescent="0.25">
      <c r="B27" s="1">
        <v>42153</v>
      </c>
      <c r="C27">
        <v>25</v>
      </c>
      <c r="D27">
        <v>51.75</v>
      </c>
      <c r="E27">
        <f t="shared" si="1"/>
        <v>1293.75</v>
      </c>
      <c r="I27" s="2"/>
      <c r="M27" s="9"/>
      <c r="N27" s="19"/>
    </row>
    <row r="28" spans="1:14" x14ac:dyDescent="0.25">
      <c r="B28" s="1">
        <v>42166</v>
      </c>
      <c r="C28">
        <v>25</v>
      </c>
      <c r="D28">
        <v>52.1</v>
      </c>
      <c r="E28">
        <f t="shared" si="1"/>
        <v>1302.5</v>
      </c>
      <c r="I28" s="2"/>
      <c r="M28" s="9"/>
      <c r="N28" s="19"/>
    </row>
    <row r="29" spans="1:14" x14ac:dyDescent="0.25">
      <c r="B29" s="1">
        <v>42166</v>
      </c>
      <c r="C29">
        <v>50</v>
      </c>
      <c r="D29">
        <v>51.5</v>
      </c>
      <c r="E29">
        <f t="shared" si="1"/>
        <v>2575</v>
      </c>
      <c r="I29" s="2"/>
      <c r="M29" s="9"/>
      <c r="N29" s="19"/>
    </row>
    <row r="30" spans="1:14" x14ac:dyDescent="0.25">
      <c r="B30" s="1">
        <v>42166</v>
      </c>
      <c r="C30">
        <v>100</v>
      </c>
      <c r="D30">
        <v>51.35</v>
      </c>
      <c r="E30">
        <f t="shared" si="1"/>
        <v>5135</v>
      </c>
      <c r="I30" s="2"/>
      <c r="M30" s="9"/>
      <c r="N30" s="19"/>
    </row>
    <row r="31" spans="1:14" x14ac:dyDescent="0.25">
      <c r="A31" s="15"/>
      <c r="B31" s="7"/>
      <c r="C31" s="6">
        <f>SUM(C24:C30)</f>
        <v>250</v>
      </c>
      <c r="D31" s="6"/>
      <c r="E31" s="6">
        <f>SUM(E24:E30)</f>
        <v>12953</v>
      </c>
      <c r="F31" s="6"/>
      <c r="G31" s="6">
        <f>SUM(G24:G30)</f>
        <v>250</v>
      </c>
      <c r="H31" s="6"/>
      <c r="I31" s="6">
        <f>SUM(I24:I30)</f>
        <v>13886</v>
      </c>
      <c r="J31" s="6"/>
      <c r="K31" s="6"/>
      <c r="L31" s="6"/>
      <c r="M31" s="8">
        <f>I31-E31</f>
        <v>933</v>
      </c>
      <c r="N31" s="18">
        <f>(M31+K31)/E31</f>
        <v>7.202964564193623E-2</v>
      </c>
    </row>
    <row r="32" spans="1:14" x14ac:dyDescent="0.25">
      <c r="I32" s="2"/>
      <c r="M32" s="9"/>
      <c r="N32" s="19"/>
    </row>
    <row r="33" spans="1:14" x14ac:dyDescent="0.25">
      <c r="A33" s="14" t="s">
        <v>20</v>
      </c>
      <c r="B33" s="1">
        <v>42153</v>
      </c>
      <c r="C33">
        <v>50</v>
      </c>
      <c r="D33">
        <v>20.99</v>
      </c>
      <c r="E33">
        <f>C33*D33</f>
        <v>1049.5</v>
      </c>
      <c r="F33" s="1">
        <v>42186</v>
      </c>
      <c r="G33">
        <v>297</v>
      </c>
      <c r="H33">
        <v>19.399999999999999</v>
      </c>
      <c r="I33" s="2">
        <f>G33*H33</f>
        <v>5761.7999999999993</v>
      </c>
      <c r="M33" s="9"/>
      <c r="N33" s="19"/>
    </row>
    <row r="34" spans="1:14" x14ac:dyDescent="0.25">
      <c r="B34" s="1">
        <v>42185</v>
      </c>
      <c r="C34">
        <v>100</v>
      </c>
      <c r="D34">
        <v>20.6</v>
      </c>
      <c r="E34">
        <f>C34*D34</f>
        <v>2060</v>
      </c>
      <c r="F34" s="1">
        <v>42186</v>
      </c>
      <c r="G34">
        <v>300</v>
      </c>
      <c r="H34">
        <v>20.28</v>
      </c>
      <c r="I34" s="2">
        <f>G34*H34</f>
        <v>6084</v>
      </c>
      <c r="M34" s="9"/>
      <c r="N34" s="19"/>
    </row>
    <row r="35" spans="1:14" x14ac:dyDescent="0.25">
      <c r="B35" s="1">
        <v>42186</v>
      </c>
      <c r="C35">
        <v>150</v>
      </c>
      <c r="D35">
        <v>19.95</v>
      </c>
      <c r="E35">
        <f>C35*D35</f>
        <v>2992.5</v>
      </c>
      <c r="F35" s="1">
        <v>42186</v>
      </c>
      <c r="G35">
        <v>300</v>
      </c>
      <c r="H35">
        <v>19.75</v>
      </c>
      <c r="I35" s="2">
        <f>G35*H35</f>
        <v>5925</v>
      </c>
      <c r="M35" s="9"/>
      <c r="N35" s="19"/>
    </row>
    <row r="36" spans="1:14" x14ac:dyDescent="0.25">
      <c r="B36" s="1">
        <v>42186</v>
      </c>
      <c r="C36">
        <v>300</v>
      </c>
      <c r="D36">
        <v>19.7</v>
      </c>
      <c r="E36">
        <f>C36*D36</f>
        <v>5910</v>
      </c>
      <c r="I36" s="2"/>
      <c r="M36" s="9"/>
      <c r="N36" s="19"/>
    </row>
    <row r="37" spans="1:14" x14ac:dyDescent="0.25">
      <c r="B37" s="1">
        <v>42186</v>
      </c>
      <c r="C37">
        <v>297</v>
      </c>
      <c r="D37">
        <v>19.13</v>
      </c>
      <c r="E37">
        <f>C37*D37</f>
        <v>5681.61</v>
      </c>
      <c r="I37" s="2"/>
      <c r="M37" s="9"/>
      <c r="N37" s="19"/>
    </row>
    <row r="38" spans="1:14" x14ac:dyDescent="0.25">
      <c r="A38" s="15"/>
      <c r="B38" s="7"/>
      <c r="C38" s="6">
        <f>SUM(C33:C37)</f>
        <v>897</v>
      </c>
      <c r="D38" s="6"/>
      <c r="E38" s="6">
        <f>SUM(E33:E37)</f>
        <v>17693.61</v>
      </c>
      <c r="F38" s="6"/>
      <c r="G38" s="6">
        <f>SUM(G33:G37)</f>
        <v>897</v>
      </c>
      <c r="H38" s="6"/>
      <c r="I38" s="6">
        <f>SUM(I33:I37)</f>
        <v>17770.8</v>
      </c>
      <c r="J38" s="6"/>
      <c r="K38" s="6"/>
      <c r="L38" s="6"/>
      <c r="M38" s="8">
        <f>I38-E38</f>
        <v>77.18999999999869</v>
      </c>
      <c r="N38" s="18">
        <f>(M38+K38)/E38</f>
        <v>4.362591918777383E-3</v>
      </c>
    </row>
    <row r="39" spans="1:14" x14ac:dyDescent="0.25">
      <c r="I39" s="2"/>
      <c r="M39" s="9"/>
      <c r="N39" s="19"/>
    </row>
    <row r="40" spans="1:14" x14ac:dyDescent="0.25">
      <c r="A40" s="14" t="s">
        <v>21</v>
      </c>
      <c r="B40" s="1">
        <v>42153</v>
      </c>
      <c r="C40">
        <v>10</v>
      </c>
      <c r="D40">
        <v>17.399999999999999</v>
      </c>
      <c r="E40">
        <f>C40*D40</f>
        <v>174</v>
      </c>
      <c r="F40" s="1">
        <v>42186</v>
      </c>
      <c r="G40">
        <v>10</v>
      </c>
      <c r="H40">
        <v>24.2</v>
      </c>
      <c r="I40" s="2">
        <f>G40*H40</f>
        <v>242</v>
      </c>
      <c r="M40" s="9"/>
      <c r="N40" s="19"/>
    </row>
    <row r="41" spans="1:14" x14ac:dyDescent="0.25">
      <c r="B41" s="1">
        <v>42187</v>
      </c>
      <c r="C41">
        <v>1000</v>
      </c>
      <c r="D41">
        <v>22.12</v>
      </c>
      <c r="E41">
        <f>C41*D41</f>
        <v>22120</v>
      </c>
      <c r="F41" s="1">
        <v>42187</v>
      </c>
      <c r="G41">
        <v>4000</v>
      </c>
      <c r="H41">
        <v>21.81</v>
      </c>
      <c r="I41" s="2">
        <f>G41*H41</f>
        <v>87240</v>
      </c>
      <c r="M41" s="9"/>
      <c r="N41" s="19"/>
    </row>
    <row r="42" spans="1:14" x14ac:dyDescent="0.25">
      <c r="B42" s="1">
        <v>42187</v>
      </c>
      <c r="C42">
        <v>1000</v>
      </c>
      <c r="D42">
        <v>21.7</v>
      </c>
      <c r="E42">
        <f>C42*D42</f>
        <v>21700</v>
      </c>
      <c r="F42" s="1"/>
      <c r="I42" s="2">
        <f>G42*H42</f>
        <v>0</v>
      </c>
      <c r="M42" s="9"/>
      <c r="N42" s="19"/>
    </row>
    <row r="43" spans="1:14" x14ac:dyDescent="0.25">
      <c r="B43" s="1">
        <v>42187</v>
      </c>
      <c r="C43">
        <v>2000</v>
      </c>
      <c r="D43">
        <v>21.49</v>
      </c>
      <c r="E43">
        <f>C43*D43</f>
        <v>42980</v>
      </c>
      <c r="F43" s="1"/>
      <c r="I43" s="2">
        <f>G43*H43</f>
        <v>0</v>
      </c>
      <c r="M43" s="9"/>
      <c r="N43" s="19"/>
    </row>
    <row r="44" spans="1:14" x14ac:dyDescent="0.25">
      <c r="A44" s="15"/>
      <c r="B44" s="7"/>
      <c r="C44" s="6">
        <f>SUM(C40:C43)</f>
        <v>4010</v>
      </c>
      <c r="D44" s="6"/>
      <c r="E44" s="6">
        <f>SUM(E40:E43)</f>
        <v>86974</v>
      </c>
      <c r="F44" s="6"/>
      <c r="G44" s="6">
        <f>SUM(G40:G43)</f>
        <v>4010</v>
      </c>
      <c r="H44" s="6"/>
      <c r="I44" s="6">
        <f>SUM(I40:I43)</f>
        <v>87482</v>
      </c>
      <c r="J44" s="6"/>
      <c r="K44" s="6"/>
      <c r="L44" s="6"/>
      <c r="M44" s="8">
        <f>I44-E44</f>
        <v>508</v>
      </c>
      <c r="N44" s="18">
        <f>(M44+K44)/E44</f>
        <v>5.8408259939752112E-3</v>
      </c>
    </row>
    <row r="45" spans="1:14" x14ac:dyDescent="0.25">
      <c r="I45" s="2"/>
      <c r="M45" s="9"/>
      <c r="N45" s="19"/>
    </row>
    <row r="46" spans="1:14" x14ac:dyDescent="0.25">
      <c r="A46" s="14" t="s">
        <v>25</v>
      </c>
      <c r="B46" s="1">
        <v>42163</v>
      </c>
      <c r="C46">
        <v>1</v>
      </c>
      <c r="D46">
        <v>117.3</v>
      </c>
      <c r="E46">
        <f>C46*D46</f>
        <v>117.3</v>
      </c>
      <c r="F46" s="1">
        <v>42186</v>
      </c>
      <c r="G46">
        <v>1</v>
      </c>
      <c r="H46">
        <v>121.6</v>
      </c>
      <c r="I46" s="2">
        <f>G46*H46</f>
        <v>121.6</v>
      </c>
      <c r="M46" s="9"/>
      <c r="N46" s="19"/>
    </row>
    <row r="47" spans="1:14" x14ac:dyDescent="0.25">
      <c r="A47" s="15"/>
      <c r="B47" s="7"/>
      <c r="C47" s="6">
        <f>SUM(C46)</f>
        <v>1</v>
      </c>
      <c r="D47" s="6"/>
      <c r="E47" s="6">
        <f>SUM(E46)</f>
        <v>117.3</v>
      </c>
      <c r="F47" s="6"/>
      <c r="G47" s="6">
        <f>SUM(G46)</f>
        <v>1</v>
      </c>
      <c r="H47" s="6"/>
      <c r="I47" s="6">
        <f>SUM(I46)</f>
        <v>121.6</v>
      </c>
      <c r="J47" s="6"/>
      <c r="K47" s="6"/>
      <c r="L47" s="6"/>
      <c r="M47" s="8">
        <f>I47-E47</f>
        <v>4.2999999999999972</v>
      </c>
      <c r="N47" s="18">
        <f>(M47+K47)/E47</f>
        <v>3.6658141517476532E-2</v>
      </c>
    </row>
    <row r="48" spans="1:14" x14ac:dyDescent="0.25">
      <c r="I48" s="2"/>
      <c r="M48" s="9"/>
      <c r="N48" s="19"/>
    </row>
    <row r="49" spans="1:16" x14ac:dyDescent="0.25">
      <c r="A49" s="14" t="s">
        <v>14</v>
      </c>
      <c r="B49" s="1">
        <v>42152</v>
      </c>
      <c r="C49">
        <v>2</v>
      </c>
      <c r="D49">
        <v>51.22</v>
      </c>
      <c r="E49">
        <f>C49*D49</f>
        <v>102.44</v>
      </c>
      <c r="F49" s="1">
        <v>42187</v>
      </c>
      <c r="G49">
        <v>150</v>
      </c>
      <c r="H49">
        <v>48.92</v>
      </c>
      <c r="I49" s="2">
        <f>G49*H49</f>
        <v>7338</v>
      </c>
      <c r="J49" s="1">
        <v>42195</v>
      </c>
      <c r="K49">
        <v>52</v>
      </c>
      <c r="M49" s="9"/>
      <c r="N49" s="19"/>
    </row>
    <row r="50" spans="1:16" x14ac:dyDescent="0.25">
      <c r="B50" s="1">
        <v>42164</v>
      </c>
      <c r="C50">
        <v>48</v>
      </c>
      <c r="D50">
        <v>49.9</v>
      </c>
      <c r="E50">
        <f>C50*D50</f>
        <v>2395.1999999999998</v>
      </c>
      <c r="M50" s="9"/>
      <c r="N50" s="19"/>
    </row>
    <row r="51" spans="1:16" x14ac:dyDescent="0.25">
      <c r="B51" s="1">
        <v>42165</v>
      </c>
      <c r="C51">
        <v>50</v>
      </c>
      <c r="D51">
        <v>48.6</v>
      </c>
      <c r="E51">
        <f>C51*D51</f>
        <v>2430</v>
      </c>
      <c r="I51" s="2">
        <f>G51*H51</f>
        <v>0</v>
      </c>
      <c r="M51" s="9"/>
      <c r="N51" s="19"/>
    </row>
    <row r="52" spans="1:16" x14ac:dyDescent="0.25">
      <c r="B52" s="1">
        <v>42173</v>
      </c>
      <c r="C52">
        <v>25</v>
      </c>
      <c r="D52">
        <v>47.62</v>
      </c>
      <c r="E52">
        <f>C52*D52</f>
        <v>1190.5</v>
      </c>
      <c r="I52" s="2">
        <f>G52*H52</f>
        <v>0</v>
      </c>
      <c r="M52" s="9"/>
      <c r="N52" s="19"/>
    </row>
    <row r="53" spans="1:16" x14ac:dyDescent="0.25">
      <c r="B53" s="1">
        <v>42173</v>
      </c>
      <c r="C53">
        <v>25</v>
      </c>
      <c r="D53">
        <v>47.54</v>
      </c>
      <c r="E53">
        <f>C53*D53</f>
        <v>1188.5</v>
      </c>
      <c r="I53" s="2">
        <f>G53*H53</f>
        <v>0</v>
      </c>
      <c r="M53" s="9"/>
      <c r="N53" s="19"/>
    </row>
    <row r="54" spans="1:16" x14ac:dyDescent="0.25">
      <c r="A54" s="15"/>
      <c r="B54" s="7"/>
      <c r="C54" s="6">
        <f>SUM(C49:C53)</f>
        <v>150</v>
      </c>
      <c r="D54" s="6"/>
      <c r="E54" s="6">
        <f t="shared" ref="E54:K54" si="2">SUM(E49:E53)</f>
        <v>7306.6399999999994</v>
      </c>
      <c r="F54" s="6"/>
      <c r="G54" s="6">
        <f t="shared" si="2"/>
        <v>150</v>
      </c>
      <c r="H54" s="6"/>
      <c r="I54" s="6">
        <f t="shared" si="2"/>
        <v>7338</v>
      </c>
      <c r="J54" s="6"/>
      <c r="K54" s="6">
        <f t="shared" si="2"/>
        <v>52</v>
      </c>
      <c r="L54" s="6"/>
      <c r="M54" s="8">
        <f>I54-E54</f>
        <v>31.360000000000582</v>
      </c>
      <c r="N54" s="18">
        <f>(M54+K54)/E54</f>
        <v>1.1408800762046657E-2</v>
      </c>
    </row>
    <row r="55" spans="1:16" x14ac:dyDescent="0.25">
      <c r="I55" s="2"/>
      <c r="M55" s="9"/>
      <c r="N55" s="19"/>
    </row>
    <row r="56" spans="1:16" x14ac:dyDescent="0.25">
      <c r="A56" s="14" t="s">
        <v>28</v>
      </c>
      <c r="B56" s="1">
        <v>42164</v>
      </c>
      <c r="C56">
        <v>20</v>
      </c>
      <c r="D56">
        <v>29.9</v>
      </c>
      <c r="E56">
        <f>C56*D56</f>
        <v>598</v>
      </c>
      <c r="F56" s="1">
        <v>42187</v>
      </c>
      <c r="G56">
        <v>40</v>
      </c>
      <c r="H56">
        <v>30.4</v>
      </c>
      <c r="I56" s="2">
        <f>G56*H56</f>
        <v>1216</v>
      </c>
      <c r="M56" s="9"/>
      <c r="N56" s="19"/>
    </row>
    <row r="57" spans="1:16" x14ac:dyDescent="0.25">
      <c r="B57" s="1">
        <v>42166</v>
      </c>
      <c r="C57">
        <v>20</v>
      </c>
      <c r="D57">
        <v>29.3</v>
      </c>
      <c r="E57">
        <f>C57*D57</f>
        <v>586</v>
      </c>
      <c r="I57" s="2">
        <f>G57*H57</f>
        <v>0</v>
      </c>
      <c r="M57" s="9"/>
      <c r="N57" s="19"/>
    </row>
    <row r="58" spans="1:16" x14ac:dyDescent="0.25">
      <c r="A58" s="16"/>
      <c r="B58" s="12"/>
      <c r="C58" s="11">
        <f>SUM(C56:C57)</f>
        <v>40</v>
      </c>
      <c r="D58" s="11"/>
      <c r="E58" s="11">
        <f>SUM(E56:E57)</f>
        <v>1184</v>
      </c>
      <c r="F58" s="11"/>
      <c r="G58" s="11">
        <f>SUM(G56:G57)</f>
        <v>40</v>
      </c>
      <c r="H58" s="11"/>
      <c r="I58" s="11">
        <f>SUM(I56:I57)</f>
        <v>1216</v>
      </c>
      <c r="J58" s="11"/>
      <c r="K58" s="11"/>
      <c r="L58" s="11"/>
      <c r="M58" s="8">
        <f>I58-E58</f>
        <v>32</v>
      </c>
      <c r="N58" s="18">
        <f>(M58+K58)/E58</f>
        <v>2.7027027027027029E-2</v>
      </c>
    </row>
    <row r="59" spans="1:16" x14ac:dyDescent="0.25">
      <c r="I59" s="2"/>
      <c r="M59" s="9"/>
      <c r="N59" s="19"/>
      <c r="O59" s="10"/>
      <c r="P59" s="10"/>
    </row>
    <row r="60" spans="1:16" x14ac:dyDescent="0.25">
      <c r="A60" s="14" t="s">
        <v>29</v>
      </c>
      <c r="B60" s="1">
        <v>42164</v>
      </c>
      <c r="C60">
        <v>5</v>
      </c>
      <c r="D60">
        <v>45.9</v>
      </c>
      <c r="E60">
        <f>C60*D60</f>
        <v>229.5</v>
      </c>
      <c r="F60" s="1">
        <v>42195</v>
      </c>
      <c r="G60">
        <v>20</v>
      </c>
      <c r="H60">
        <v>46.15</v>
      </c>
      <c r="I60" s="2">
        <f>G60*H60</f>
        <v>923</v>
      </c>
      <c r="M60" s="9"/>
      <c r="N60" s="19"/>
      <c r="O60" s="10"/>
      <c r="P60" s="10"/>
    </row>
    <row r="61" spans="1:16" x14ac:dyDescent="0.25">
      <c r="B61" s="1">
        <v>42184</v>
      </c>
      <c r="C61">
        <v>5</v>
      </c>
      <c r="D61">
        <v>44.5</v>
      </c>
      <c r="E61">
        <f>C61*D61</f>
        <v>222.5</v>
      </c>
      <c r="I61" s="2"/>
      <c r="M61" s="9"/>
      <c r="N61" s="19"/>
      <c r="O61" s="10"/>
      <c r="P61" s="10"/>
    </row>
    <row r="62" spans="1:16" x14ac:dyDescent="0.25">
      <c r="B62" s="1">
        <v>42184</v>
      </c>
      <c r="C62">
        <v>10</v>
      </c>
      <c r="D62">
        <v>44.35</v>
      </c>
      <c r="E62">
        <f>C62*D62</f>
        <v>443.5</v>
      </c>
      <c r="I62" s="2"/>
      <c r="M62" s="9"/>
      <c r="N62" s="19"/>
      <c r="O62" s="10"/>
      <c r="P62" s="10"/>
    </row>
    <row r="63" spans="1:16" x14ac:dyDescent="0.25">
      <c r="A63" s="15"/>
      <c r="B63" s="7"/>
      <c r="C63" s="6">
        <f>SUM(C60:C62)</f>
        <v>20</v>
      </c>
      <c r="D63" s="6">
        <f t="shared" ref="D63:I63" si="3">SUM(D60:D62)</f>
        <v>134.75</v>
      </c>
      <c r="E63" s="6">
        <f t="shared" si="3"/>
        <v>895.5</v>
      </c>
      <c r="F63" s="6">
        <f t="shared" si="3"/>
        <v>42195</v>
      </c>
      <c r="G63" s="6">
        <f t="shared" si="3"/>
        <v>20</v>
      </c>
      <c r="H63" s="6">
        <f t="shared" si="3"/>
        <v>46.15</v>
      </c>
      <c r="I63" s="6">
        <f t="shared" si="3"/>
        <v>923</v>
      </c>
      <c r="J63" s="6"/>
      <c r="K63" s="6"/>
      <c r="L63" s="6"/>
      <c r="M63" s="8">
        <f>I63-E63</f>
        <v>27.5</v>
      </c>
      <c r="N63" s="18">
        <f>(M63+K63)/E63</f>
        <v>3.0709101060859854E-2</v>
      </c>
      <c r="O63" s="10"/>
      <c r="P63" s="10"/>
    </row>
    <row r="64" spans="1:16" x14ac:dyDescent="0.25">
      <c r="I64" s="2"/>
      <c r="M64" s="9"/>
      <c r="N64" s="19"/>
      <c r="O64" s="10"/>
      <c r="P64" s="10"/>
    </row>
    <row r="65" spans="1:16" x14ac:dyDescent="0.25">
      <c r="A65" s="14" t="s">
        <v>30</v>
      </c>
      <c r="B65" s="1">
        <v>42164</v>
      </c>
      <c r="C65">
        <v>10</v>
      </c>
      <c r="D65">
        <v>141.4</v>
      </c>
      <c r="E65">
        <f>C65*D65</f>
        <v>1414</v>
      </c>
      <c r="F65" s="1">
        <v>42216</v>
      </c>
      <c r="G65">
        <v>10</v>
      </c>
      <c r="H65">
        <v>143.35</v>
      </c>
      <c r="I65" s="2">
        <f>G65*H65</f>
        <v>1433.5</v>
      </c>
      <c r="M65" s="9"/>
      <c r="N65" s="19"/>
      <c r="O65" s="10"/>
      <c r="P65" s="10"/>
    </row>
    <row r="66" spans="1:16" x14ac:dyDescent="0.25">
      <c r="A66" s="15"/>
      <c r="B66" s="7"/>
      <c r="C66" s="6">
        <f>SUM(C65)</f>
        <v>10</v>
      </c>
      <c r="D66" s="6"/>
      <c r="E66" s="6">
        <f>SUM(E65)</f>
        <v>1414</v>
      </c>
      <c r="F66" s="6"/>
      <c r="G66" s="6">
        <f>SUM(G65)</f>
        <v>10</v>
      </c>
      <c r="H66" s="6"/>
      <c r="I66" s="6">
        <f>SUM(I65)</f>
        <v>1433.5</v>
      </c>
      <c r="J66" s="6"/>
      <c r="K66" s="6"/>
      <c r="L66" s="6"/>
      <c r="M66" s="8">
        <f>I66-E66</f>
        <v>19.5</v>
      </c>
      <c r="N66" s="18">
        <f>(M66+K66)/E66</f>
        <v>1.3790664780763792E-2</v>
      </c>
      <c r="O66" s="10"/>
      <c r="P66" s="10"/>
    </row>
    <row r="67" spans="1:16" x14ac:dyDescent="0.25">
      <c r="I67" s="2"/>
      <c r="M67" s="9"/>
      <c r="N67" s="19"/>
      <c r="O67" s="10"/>
      <c r="P67" s="10"/>
    </row>
    <row r="68" spans="1:16" x14ac:dyDescent="0.25">
      <c r="A68" s="14" t="s">
        <v>31</v>
      </c>
      <c r="B68" s="1">
        <v>42165</v>
      </c>
      <c r="C68">
        <v>1</v>
      </c>
      <c r="D68">
        <v>73.03</v>
      </c>
      <c r="E68">
        <f>C68*D68</f>
        <v>73.03</v>
      </c>
      <c r="F68" s="1">
        <v>42195</v>
      </c>
      <c r="G68">
        <v>1</v>
      </c>
      <c r="H68">
        <v>73.5</v>
      </c>
      <c r="I68" s="2">
        <f>G68*H68</f>
        <v>73.5</v>
      </c>
      <c r="M68" s="9"/>
      <c r="N68" s="19"/>
      <c r="O68" s="10"/>
      <c r="P68" s="10"/>
    </row>
    <row r="69" spans="1:16" x14ac:dyDescent="0.25">
      <c r="A69" s="15"/>
      <c r="B69" s="7"/>
      <c r="C69" s="6">
        <f>SUM(C68)</f>
        <v>1</v>
      </c>
      <c r="D69" s="6"/>
      <c r="E69" s="6">
        <f>SUM(E68)</f>
        <v>73.03</v>
      </c>
      <c r="F69" s="6"/>
      <c r="G69" s="6">
        <f>SUM(G68)</f>
        <v>1</v>
      </c>
      <c r="H69" s="6"/>
      <c r="I69" s="6">
        <f>SUM(I68)</f>
        <v>73.5</v>
      </c>
      <c r="J69" s="6"/>
      <c r="K69" s="6"/>
      <c r="L69" s="6"/>
      <c r="M69" s="8">
        <f>I69-E69</f>
        <v>0.46999999999999886</v>
      </c>
      <c r="N69" s="18">
        <f>(M69+K69)/E69</f>
        <v>6.435711351499368E-3</v>
      </c>
      <c r="O69" s="10"/>
      <c r="P69" s="10"/>
    </row>
    <row r="70" spans="1:16" x14ac:dyDescent="0.25">
      <c r="I70" s="2"/>
      <c r="M70" s="9"/>
      <c r="N70" s="19"/>
      <c r="O70" s="10"/>
      <c r="P70" s="10"/>
    </row>
    <row r="71" spans="1:16" x14ac:dyDescent="0.25">
      <c r="A71" s="14" t="s">
        <v>32</v>
      </c>
      <c r="B71" s="1">
        <v>42166</v>
      </c>
      <c r="C71">
        <v>25</v>
      </c>
      <c r="D71">
        <v>41.2</v>
      </c>
      <c r="E71">
        <f>C71*D71</f>
        <v>1030</v>
      </c>
      <c r="F71" s="1">
        <v>42200</v>
      </c>
      <c r="G71">
        <v>50</v>
      </c>
      <c r="H71">
        <v>42.08</v>
      </c>
      <c r="I71" s="2">
        <f>G71*H71</f>
        <v>2104</v>
      </c>
      <c r="M71" s="9"/>
      <c r="N71" s="19"/>
      <c r="O71" s="10"/>
      <c r="P71" s="10"/>
    </row>
    <row r="72" spans="1:16" x14ac:dyDescent="0.25">
      <c r="B72" s="1">
        <v>42167</v>
      </c>
      <c r="C72">
        <v>25</v>
      </c>
      <c r="D72">
        <v>39.1</v>
      </c>
      <c r="E72">
        <f>C72*D72</f>
        <v>977.5</v>
      </c>
      <c r="I72" s="2"/>
      <c r="M72" s="9"/>
      <c r="N72" s="19"/>
      <c r="O72" s="10"/>
      <c r="P72" s="10"/>
    </row>
    <row r="73" spans="1:16" x14ac:dyDescent="0.25">
      <c r="A73" s="15"/>
      <c r="B73" s="7"/>
      <c r="C73" s="6">
        <f>SUM(C71:C72)</f>
        <v>50</v>
      </c>
      <c r="D73" s="6"/>
      <c r="E73" s="6">
        <f>SUM(E71:E72)</f>
        <v>2007.5</v>
      </c>
      <c r="F73" s="6"/>
      <c r="G73" s="6">
        <f>SUM(G71:G72)</f>
        <v>50</v>
      </c>
      <c r="H73" s="6"/>
      <c r="I73" s="6">
        <f>SUM(I71:I72)</f>
        <v>2104</v>
      </c>
      <c r="J73" s="6"/>
      <c r="K73" s="6"/>
      <c r="L73" s="6"/>
      <c r="M73" s="8">
        <f>I73-E73</f>
        <v>96.5</v>
      </c>
      <c r="N73" s="18">
        <f>(M73+K73)/E73</f>
        <v>4.8069738480697385E-2</v>
      </c>
      <c r="O73" s="10"/>
      <c r="P73" s="10"/>
    </row>
    <row r="74" spans="1:16" x14ac:dyDescent="0.25">
      <c r="I74" s="2"/>
      <c r="M74" s="9"/>
      <c r="N74" s="19"/>
      <c r="O74" s="10"/>
      <c r="P74" s="10"/>
    </row>
    <row r="75" spans="1:16" x14ac:dyDescent="0.25">
      <c r="A75" s="14" t="s">
        <v>36</v>
      </c>
      <c r="B75" s="1">
        <v>42167</v>
      </c>
      <c r="C75">
        <v>25</v>
      </c>
      <c r="D75">
        <v>34.15</v>
      </c>
      <c r="E75">
        <f>C75*D75</f>
        <v>853.75</v>
      </c>
      <c r="F75" s="1">
        <v>42186</v>
      </c>
      <c r="G75">
        <v>35</v>
      </c>
      <c r="H75">
        <v>34.799999999999997</v>
      </c>
      <c r="I75" s="2">
        <f>G75*H75</f>
        <v>1218</v>
      </c>
      <c r="M75" s="9"/>
      <c r="N75" s="19"/>
      <c r="O75" s="10"/>
      <c r="P75" s="10"/>
    </row>
    <row r="76" spans="1:16" x14ac:dyDescent="0.25">
      <c r="B76" s="1">
        <v>42178</v>
      </c>
      <c r="C76">
        <v>10</v>
      </c>
      <c r="D76">
        <v>33.119999999999997</v>
      </c>
      <c r="E76">
        <f>C76*D76</f>
        <v>331.2</v>
      </c>
      <c r="I76" s="2">
        <f>G76*H76</f>
        <v>0</v>
      </c>
      <c r="M76" s="9"/>
      <c r="N76" s="19"/>
      <c r="O76" s="10"/>
      <c r="P76" s="10"/>
    </row>
    <row r="77" spans="1:16" x14ac:dyDescent="0.25">
      <c r="A77" s="15"/>
      <c r="B77" s="7"/>
      <c r="C77" s="6">
        <f>SUM(C75:C76)</f>
        <v>35</v>
      </c>
      <c r="D77" s="6"/>
      <c r="E77" s="6">
        <f>SUM(E75:E76)</f>
        <v>1184.95</v>
      </c>
      <c r="F77" s="6"/>
      <c r="G77" s="6">
        <f>SUM(G75:G76)</f>
        <v>35</v>
      </c>
      <c r="H77" s="6"/>
      <c r="I77" s="6">
        <f>SUM(I75:I76)</f>
        <v>1218</v>
      </c>
      <c r="J77" s="6"/>
      <c r="K77" s="6"/>
      <c r="L77" s="6"/>
      <c r="M77" s="8">
        <f>I77-E77</f>
        <v>33.049999999999955</v>
      </c>
      <c r="N77" s="18">
        <f>(M77+K77)/E77</f>
        <v>2.7891472214017429E-2</v>
      </c>
      <c r="O77" s="10"/>
      <c r="P77" s="10"/>
    </row>
    <row r="78" spans="1:16" x14ac:dyDescent="0.25">
      <c r="I78" s="2"/>
      <c r="M78" s="9"/>
      <c r="N78" s="19"/>
      <c r="O78" s="10"/>
      <c r="P78" s="10"/>
    </row>
    <row r="79" spans="1:16" x14ac:dyDescent="0.25">
      <c r="A79" s="14" t="s">
        <v>41</v>
      </c>
      <c r="B79" s="1">
        <v>42184</v>
      </c>
      <c r="C79">
        <v>10</v>
      </c>
      <c r="D79">
        <v>66</v>
      </c>
      <c r="E79">
        <f>C79*D79</f>
        <v>660</v>
      </c>
      <c r="F79" s="1">
        <v>42219</v>
      </c>
      <c r="G79">
        <v>10</v>
      </c>
      <c r="H79">
        <v>70.45</v>
      </c>
      <c r="I79" s="2">
        <f>G79*H79</f>
        <v>704.5</v>
      </c>
      <c r="M79" s="9"/>
      <c r="N79" s="19"/>
      <c r="O79" s="10"/>
      <c r="P79" s="10"/>
    </row>
    <row r="80" spans="1:16" x14ac:dyDescent="0.25">
      <c r="A80" s="15"/>
      <c r="B80" s="7"/>
      <c r="C80" s="6">
        <f>SUM(C79)</f>
        <v>10</v>
      </c>
      <c r="D80" s="6"/>
      <c r="E80" s="6">
        <f>SUM(E79)</f>
        <v>660</v>
      </c>
      <c r="F80" s="6"/>
      <c r="G80" s="6">
        <f>SUM(G79)</f>
        <v>10</v>
      </c>
      <c r="H80" s="6"/>
      <c r="I80" s="6">
        <f>SUM(I79)</f>
        <v>704.5</v>
      </c>
      <c r="J80" s="6"/>
      <c r="K80" s="6"/>
      <c r="L80" s="6"/>
      <c r="M80" s="8">
        <f>I80-E80</f>
        <v>44.5</v>
      </c>
      <c r="N80" s="18">
        <f>(M80+K80)/E80</f>
        <v>6.7424242424242428E-2</v>
      </c>
      <c r="O80" s="10"/>
      <c r="P80" s="10"/>
    </row>
    <row r="81" spans="1:16" x14ac:dyDescent="0.25">
      <c r="I81" s="2"/>
      <c r="M81" s="9"/>
      <c r="N81" s="19"/>
      <c r="O81" s="10"/>
      <c r="P81" s="10"/>
    </row>
    <row r="82" spans="1:16" x14ac:dyDescent="0.25">
      <c r="A82" s="14" t="s">
        <v>48</v>
      </c>
      <c r="B82" s="1">
        <v>42186</v>
      </c>
      <c r="C82">
        <v>10</v>
      </c>
      <c r="D82">
        <v>101.7</v>
      </c>
      <c r="E82">
        <f>C82*D82</f>
        <v>1017</v>
      </c>
      <c r="F82" s="1">
        <v>42186</v>
      </c>
      <c r="G82">
        <v>10</v>
      </c>
      <c r="H82">
        <v>103</v>
      </c>
      <c r="I82" s="2">
        <f>G82*H82</f>
        <v>1030</v>
      </c>
      <c r="M82" s="9"/>
      <c r="N82" s="19"/>
      <c r="O82" s="10"/>
      <c r="P82" s="10"/>
    </row>
    <row r="83" spans="1:16" x14ac:dyDescent="0.25">
      <c r="A83" s="15"/>
      <c r="B83" s="7"/>
      <c r="C83" s="6">
        <f>SUM(C82)</f>
        <v>10</v>
      </c>
      <c r="D83" s="6"/>
      <c r="E83" s="6">
        <f>SUM(E82)</f>
        <v>1017</v>
      </c>
      <c r="F83" s="6"/>
      <c r="G83" s="6">
        <f>SUM(G82)</f>
        <v>10</v>
      </c>
      <c r="H83" s="6"/>
      <c r="I83" s="6">
        <f>SUM(I82)</f>
        <v>1030</v>
      </c>
      <c r="J83" s="6"/>
      <c r="K83" s="6"/>
      <c r="L83" s="6"/>
      <c r="M83" s="8">
        <f>I83-E83</f>
        <v>13</v>
      </c>
      <c r="N83" s="18">
        <f>(M83+K83)/E83</f>
        <v>1.2782694198623401E-2</v>
      </c>
      <c r="O83" s="10"/>
      <c r="P83" s="10"/>
    </row>
    <row r="84" spans="1:16" x14ac:dyDescent="0.25">
      <c r="I84" s="2"/>
      <c r="M84" s="9"/>
      <c r="N84" s="19"/>
      <c r="O84" s="10"/>
      <c r="P84" s="10"/>
    </row>
    <row r="85" spans="1:16" x14ac:dyDescent="0.25">
      <c r="A85" s="14" t="s">
        <v>49</v>
      </c>
      <c r="B85" s="1">
        <v>42186</v>
      </c>
      <c r="C85">
        <v>100</v>
      </c>
      <c r="D85">
        <v>27.5</v>
      </c>
      <c r="E85">
        <f>C85*D85</f>
        <v>2750</v>
      </c>
      <c r="F85" s="1">
        <v>42219</v>
      </c>
      <c r="G85">
        <v>100</v>
      </c>
      <c r="H85">
        <v>29.5</v>
      </c>
      <c r="I85" s="2">
        <f>G85*H85</f>
        <v>2950</v>
      </c>
      <c r="M85" s="9"/>
      <c r="N85" s="19"/>
      <c r="O85" s="10"/>
      <c r="P85" s="10"/>
    </row>
    <row r="86" spans="1:16" x14ac:dyDescent="0.25">
      <c r="A86" s="15"/>
      <c r="B86" s="7"/>
      <c r="C86" s="6">
        <f>SUM(C85)</f>
        <v>100</v>
      </c>
      <c r="D86" s="6"/>
      <c r="E86" s="6">
        <f>SUM(E85)</f>
        <v>2750</v>
      </c>
      <c r="F86" s="6"/>
      <c r="G86" s="6">
        <f>SUM(G85)</f>
        <v>100</v>
      </c>
      <c r="H86" s="6"/>
      <c r="I86" s="6">
        <f>SUM(I85)</f>
        <v>2950</v>
      </c>
      <c r="J86" s="6"/>
      <c r="K86" s="6"/>
      <c r="L86" s="6"/>
      <c r="M86" s="8">
        <f>I86-E86</f>
        <v>200</v>
      </c>
      <c r="N86" s="18">
        <f>(M86+K86)/E86</f>
        <v>7.2727272727272724E-2</v>
      </c>
      <c r="O86" s="10"/>
      <c r="P86" s="10"/>
    </row>
    <row r="87" spans="1:16" x14ac:dyDescent="0.25">
      <c r="I87" s="2"/>
      <c r="M87" s="9"/>
      <c r="N87" s="19"/>
      <c r="O87" s="10"/>
      <c r="P87" s="10"/>
    </row>
    <row r="88" spans="1:16" x14ac:dyDescent="0.25">
      <c r="A88" s="14" t="s">
        <v>46</v>
      </c>
      <c r="B88" s="1">
        <v>42185</v>
      </c>
      <c r="C88">
        <v>20</v>
      </c>
      <c r="D88">
        <v>28.2</v>
      </c>
      <c r="E88">
        <f>C88*D88</f>
        <v>564</v>
      </c>
      <c r="F88" s="1">
        <v>42187</v>
      </c>
      <c r="G88">
        <v>20</v>
      </c>
      <c r="H88">
        <v>28.75</v>
      </c>
      <c r="I88" s="2">
        <f>G88*H88</f>
        <v>575</v>
      </c>
      <c r="M88" s="9"/>
      <c r="N88" s="19"/>
      <c r="O88" s="10"/>
      <c r="P88" s="10"/>
    </row>
    <row r="89" spans="1:16" x14ac:dyDescent="0.25">
      <c r="A89" s="15"/>
      <c r="B89" s="6"/>
      <c r="C89" s="6">
        <f>SUM(C88)</f>
        <v>20</v>
      </c>
      <c r="D89" s="6"/>
      <c r="E89" s="6">
        <f>SUM(E88)</f>
        <v>564</v>
      </c>
      <c r="F89" s="6"/>
      <c r="G89" s="6">
        <f>SUM(G88)</f>
        <v>20</v>
      </c>
      <c r="H89" s="6"/>
      <c r="I89" s="6">
        <f>SUM(I88)</f>
        <v>575</v>
      </c>
      <c r="J89" s="6"/>
      <c r="K89" s="6"/>
      <c r="L89" s="6"/>
      <c r="M89" s="8">
        <f>I89-E89</f>
        <v>11</v>
      </c>
      <c r="N89" s="18">
        <f>(M89+K89)/E89</f>
        <v>1.9503546099290781E-2</v>
      </c>
      <c r="O89" s="10"/>
      <c r="P89" s="10"/>
    </row>
    <row r="90" spans="1:16" x14ac:dyDescent="0.25">
      <c r="M90" s="9"/>
      <c r="N90" s="19"/>
      <c r="O90" s="10"/>
      <c r="P90" s="10"/>
    </row>
    <row r="91" spans="1:16" x14ac:dyDescent="0.25">
      <c r="A91" s="14" t="s">
        <v>16</v>
      </c>
      <c r="B91" s="1">
        <v>42153</v>
      </c>
      <c r="C91">
        <v>1</v>
      </c>
      <c r="D91">
        <v>20.3</v>
      </c>
      <c r="E91">
        <f>C91*D91</f>
        <v>20.3</v>
      </c>
      <c r="F91" s="1">
        <v>42187</v>
      </c>
      <c r="G91">
        <v>1</v>
      </c>
      <c r="H91">
        <v>28.5</v>
      </c>
      <c r="I91">
        <f>G91*H91</f>
        <v>28.5</v>
      </c>
      <c r="M91" s="9"/>
      <c r="N91" s="19"/>
      <c r="O91" s="10"/>
      <c r="P91" s="10"/>
    </row>
    <row r="92" spans="1:16" x14ac:dyDescent="0.25">
      <c r="A92" s="15"/>
      <c r="B92" s="6"/>
      <c r="C92" s="6">
        <f>SUM(C91)</f>
        <v>1</v>
      </c>
      <c r="D92" s="6"/>
      <c r="E92" s="6">
        <f>SUM(E91)</f>
        <v>20.3</v>
      </c>
      <c r="F92" s="6"/>
      <c r="G92" s="6">
        <f>SUM(G91)</f>
        <v>1</v>
      </c>
      <c r="H92" s="6"/>
      <c r="I92" s="6">
        <f>SUM(I91)</f>
        <v>28.5</v>
      </c>
      <c r="J92" s="6"/>
      <c r="K92" s="6"/>
      <c r="L92" s="6"/>
      <c r="M92" s="8">
        <f>I92-E92</f>
        <v>8.1999999999999993</v>
      </c>
      <c r="N92" s="18">
        <f>(M92+K92)/E92</f>
        <v>0.40394088669950734</v>
      </c>
      <c r="O92" s="10"/>
      <c r="P92" s="10"/>
    </row>
    <row r="93" spans="1:16" x14ac:dyDescent="0.25">
      <c r="M93" s="10"/>
      <c r="N93" s="20"/>
      <c r="O93" s="10"/>
      <c r="P93" s="10"/>
    </row>
    <row r="94" spans="1:16" x14ac:dyDescent="0.25">
      <c r="A94" s="14" t="s">
        <v>9</v>
      </c>
      <c r="B94" s="1">
        <v>42145</v>
      </c>
      <c r="C94">
        <v>100</v>
      </c>
      <c r="D94">
        <v>5.55</v>
      </c>
      <c r="E94">
        <f>C94*D94</f>
        <v>555</v>
      </c>
      <c r="F94" s="1">
        <v>42187</v>
      </c>
      <c r="G94">
        <v>4200</v>
      </c>
      <c r="H94">
        <v>5.0199999999999996</v>
      </c>
      <c r="I94">
        <f>G94*H94</f>
        <v>21084</v>
      </c>
      <c r="J94" s="1">
        <v>42185</v>
      </c>
      <c r="K94">
        <v>656.25</v>
      </c>
      <c r="M94" s="10"/>
      <c r="N94" s="20"/>
      <c r="O94" s="10"/>
      <c r="P94" s="10"/>
    </row>
    <row r="95" spans="1:16" x14ac:dyDescent="0.25">
      <c r="A95"/>
      <c r="B95" s="1">
        <v>42146</v>
      </c>
      <c r="C95">
        <v>100</v>
      </c>
      <c r="D95">
        <v>5.47</v>
      </c>
      <c r="E95">
        <f t="shared" ref="E95:E123" si="4">C95*D95</f>
        <v>547</v>
      </c>
      <c r="F95" s="1">
        <v>42207</v>
      </c>
      <c r="G95">
        <v>1000</v>
      </c>
      <c r="H95">
        <v>5.12</v>
      </c>
      <c r="I95">
        <f t="shared" ref="I95:I103" si="5">G95*H95</f>
        <v>5120</v>
      </c>
      <c r="M95" s="10"/>
      <c r="N95" s="20"/>
      <c r="O95" s="10"/>
      <c r="P95" s="10"/>
    </row>
    <row r="96" spans="1:16" x14ac:dyDescent="0.25">
      <c r="A96"/>
      <c r="B96" s="1">
        <v>42146</v>
      </c>
      <c r="C96">
        <v>100</v>
      </c>
      <c r="D96">
        <v>5.43</v>
      </c>
      <c r="E96">
        <f t="shared" si="4"/>
        <v>543</v>
      </c>
      <c r="F96" s="1">
        <v>42207</v>
      </c>
      <c r="G96">
        <v>2000</v>
      </c>
      <c r="H96">
        <v>5.16</v>
      </c>
      <c r="I96">
        <f t="shared" si="5"/>
        <v>10320</v>
      </c>
      <c r="M96" s="10"/>
      <c r="N96" s="20"/>
      <c r="O96" s="10"/>
      <c r="P96" s="10"/>
    </row>
    <row r="97" spans="1:16" x14ac:dyDescent="0.25">
      <c r="A97"/>
      <c r="B97" s="1">
        <v>42146</v>
      </c>
      <c r="C97">
        <v>100</v>
      </c>
      <c r="D97">
        <v>5.4</v>
      </c>
      <c r="E97">
        <f t="shared" si="4"/>
        <v>540</v>
      </c>
      <c r="F97" s="1">
        <v>42207</v>
      </c>
      <c r="G97">
        <v>1000</v>
      </c>
      <c r="H97">
        <v>5.07</v>
      </c>
      <c r="I97">
        <f t="shared" si="5"/>
        <v>5070</v>
      </c>
      <c r="M97" s="10"/>
      <c r="N97" s="20"/>
      <c r="O97" s="10"/>
      <c r="P97" s="10"/>
    </row>
    <row r="98" spans="1:16" x14ac:dyDescent="0.25">
      <c r="A98"/>
      <c r="B98" s="1">
        <v>42146</v>
      </c>
      <c r="C98">
        <v>200</v>
      </c>
      <c r="D98">
        <v>5.35</v>
      </c>
      <c r="E98">
        <f t="shared" si="4"/>
        <v>1070</v>
      </c>
      <c r="F98" s="1">
        <v>42207</v>
      </c>
      <c r="G98">
        <v>1000</v>
      </c>
      <c r="H98">
        <v>5.09</v>
      </c>
      <c r="I98">
        <f t="shared" si="5"/>
        <v>5090</v>
      </c>
    </row>
    <row r="99" spans="1:16" x14ac:dyDescent="0.25">
      <c r="A99"/>
      <c r="B99" s="1">
        <v>42152</v>
      </c>
      <c r="C99">
        <v>250</v>
      </c>
      <c r="D99">
        <v>5.3</v>
      </c>
      <c r="E99">
        <f t="shared" si="4"/>
        <v>1325</v>
      </c>
      <c r="F99" s="1">
        <v>42207</v>
      </c>
      <c r="G99">
        <v>2000</v>
      </c>
      <c r="H99">
        <v>5.23</v>
      </c>
      <c r="I99">
        <f t="shared" si="5"/>
        <v>10460</v>
      </c>
    </row>
    <row r="100" spans="1:16" x14ac:dyDescent="0.25">
      <c r="A100"/>
      <c r="B100" s="1">
        <v>42152</v>
      </c>
      <c r="C100">
        <v>200</v>
      </c>
      <c r="D100">
        <v>5.26</v>
      </c>
      <c r="E100">
        <f t="shared" si="4"/>
        <v>1052</v>
      </c>
      <c r="F100" s="1">
        <v>42222</v>
      </c>
      <c r="G100">
        <v>5000</v>
      </c>
      <c r="H100">
        <v>5.12</v>
      </c>
      <c r="I100">
        <f t="shared" si="5"/>
        <v>25600</v>
      </c>
    </row>
    <row r="101" spans="1:16" x14ac:dyDescent="0.25">
      <c r="A101"/>
      <c r="B101" s="1">
        <v>42152</v>
      </c>
      <c r="C101">
        <v>200</v>
      </c>
      <c r="D101">
        <v>5.22</v>
      </c>
      <c r="E101">
        <f t="shared" si="4"/>
        <v>1044</v>
      </c>
      <c r="F101" s="1">
        <v>42222</v>
      </c>
      <c r="G101">
        <v>1000</v>
      </c>
      <c r="H101">
        <v>5.1100000000000003</v>
      </c>
      <c r="I101">
        <f t="shared" si="5"/>
        <v>5110</v>
      </c>
    </row>
    <row r="102" spans="1:16" x14ac:dyDescent="0.25">
      <c r="A102"/>
      <c r="B102" s="1">
        <v>42152</v>
      </c>
      <c r="C102">
        <v>1000</v>
      </c>
      <c r="D102">
        <v>5.19</v>
      </c>
      <c r="E102">
        <f t="shared" si="4"/>
        <v>5190</v>
      </c>
      <c r="F102" s="1">
        <v>42223</v>
      </c>
      <c r="G102">
        <v>1950</v>
      </c>
      <c r="H102">
        <v>5.2</v>
      </c>
      <c r="I102">
        <f t="shared" si="5"/>
        <v>10140</v>
      </c>
    </row>
    <row r="103" spans="1:16" x14ac:dyDescent="0.25">
      <c r="A103"/>
      <c r="B103" s="1">
        <v>42152</v>
      </c>
      <c r="C103">
        <v>2000</v>
      </c>
      <c r="D103">
        <v>5.17</v>
      </c>
      <c r="E103">
        <f t="shared" si="4"/>
        <v>10340</v>
      </c>
      <c r="F103" s="1">
        <v>42229</v>
      </c>
      <c r="G103">
        <v>50</v>
      </c>
      <c r="H103">
        <v>5.28</v>
      </c>
      <c r="I103">
        <f t="shared" si="5"/>
        <v>264</v>
      </c>
    </row>
    <row r="104" spans="1:16" x14ac:dyDescent="0.25">
      <c r="A104"/>
      <c r="B104" s="1">
        <v>42152</v>
      </c>
      <c r="C104">
        <v>2000</v>
      </c>
      <c r="D104">
        <v>5.15</v>
      </c>
      <c r="E104">
        <f t="shared" si="4"/>
        <v>10300</v>
      </c>
    </row>
    <row r="105" spans="1:16" x14ac:dyDescent="0.25">
      <c r="A105"/>
      <c r="B105" s="1">
        <v>42158</v>
      </c>
      <c r="C105">
        <v>500</v>
      </c>
      <c r="D105">
        <v>5.09</v>
      </c>
      <c r="E105">
        <f t="shared" si="4"/>
        <v>2545</v>
      </c>
    </row>
    <row r="106" spans="1:16" x14ac:dyDescent="0.25">
      <c r="A106"/>
      <c r="B106" s="1">
        <v>42158</v>
      </c>
      <c r="C106">
        <v>1000</v>
      </c>
      <c r="D106">
        <v>5.04</v>
      </c>
      <c r="E106">
        <f t="shared" si="4"/>
        <v>5040</v>
      </c>
    </row>
    <row r="107" spans="1:16" x14ac:dyDescent="0.25">
      <c r="A107"/>
      <c r="B107" s="1">
        <v>42158</v>
      </c>
      <c r="C107">
        <v>200</v>
      </c>
      <c r="D107">
        <v>5.05</v>
      </c>
      <c r="E107">
        <f t="shared" si="4"/>
        <v>1010</v>
      </c>
    </row>
    <row r="108" spans="1:16" x14ac:dyDescent="0.25">
      <c r="A108"/>
      <c r="B108" s="1">
        <v>42164</v>
      </c>
      <c r="C108">
        <v>500</v>
      </c>
      <c r="D108">
        <v>5.07</v>
      </c>
      <c r="E108">
        <f t="shared" si="4"/>
        <v>2535</v>
      </c>
    </row>
    <row r="109" spans="1:16" x14ac:dyDescent="0.25">
      <c r="A109"/>
      <c r="B109" s="1">
        <v>42164</v>
      </c>
      <c r="C109">
        <v>1000</v>
      </c>
      <c r="D109">
        <v>5.04</v>
      </c>
      <c r="E109">
        <f t="shared" si="4"/>
        <v>5040</v>
      </c>
    </row>
    <row r="110" spans="1:16" x14ac:dyDescent="0.25">
      <c r="A110"/>
      <c r="B110" s="1">
        <v>42164</v>
      </c>
      <c r="C110">
        <v>1000</v>
      </c>
      <c r="D110">
        <v>5.01</v>
      </c>
      <c r="E110">
        <f t="shared" si="4"/>
        <v>5010</v>
      </c>
    </row>
    <row r="111" spans="1:16" x14ac:dyDescent="0.25">
      <c r="A111"/>
      <c r="B111" s="1">
        <v>42173</v>
      </c>
      <c r="C111">
        <v>500</v>
      </c>
      <c r="D111">
        <v>4.88</v>
      </c>
      <c r="E111">
        <f t="shared" si="4"/>
        <v>2440</v>
      </c>
    </row>
    <row r="112" spans="1:16" x14ac:dyDescent="0.25">
      <c r="A112"/>
      <c r="B112" s="1">
        <v>42187</v>
      </c>
      <c r="C112">
        <v>2000</v>
      </c>
      <c r="D112">
        <v>4.9800000000000004</v>
      </c>
      <c r="E112">
        <f t="shared" si="4"/>
        <v>9960</v>
      </c>
    </row>
    <row r="113" spans="1:14" x14ac:dyDescent="0.25">
      <c r="A113"/>
      <c r="B113" s="1">
        <v>42187</v>
      </c>
      <c r="C113">
        <v>100</v>
      </c>
      <c r="D113">
        <v>4.9800000000000004</v>
      </c>
      <c r="E113">
        <f t="shared" si="4"/>
        <v>498.00000000000006</v>
      </c>
    </row>
    <row r="114" spans="1:14" x14ac:dyDescent="0.25">
      <c r="A114"/>
      <c r="B114" s="1">
        <v>42187</v>
      </c>
      <c r="C114">
        <v>100</v>
      </c>
      <c r="D114">
        <v>4.9800000000000004</v>
      </c>
      <c r="E114">
        <f t="shared" si="4"/>
        <v>498.00000000000006</v>
      </c>
    </row>
    <row r="115" spans="1:14" x14ac:dyDescent="0.25">
      <c r="A115"/>
      <c r="B115" s="1">
        <v>42187</v>
      </c>
      <c r="C115">
        <v>2000</v>
      </c>
      <c r="D115">
        <v>4.97</v>
      </c>
      <c r="E115">
        <f t="shared" si="4"/>
        <v>9940</v>
      </c>
    </row>
    <row r="116" spans="1:14" x14ac:dyDescent="0.25">
      <c r="A116"/>
      <c r="B116" s="1">
        <v>42199</v>
      </c>
      <c r="C116">
        <v>500</v>
      </c>
      <c r="D116">
        <v>4.8</v>
      </c>
      <c r="E116">
        <f t="shared" si="4"/>
        <v>2400</v>
      </c>
    </row>
    <row r="117" spans="1:14" x14ac:dyDescent="0.25">
      <c r="A117"/>
      <c r="B117" s="1">
        <v>42212</v>
      </c>
      <c r="C117">
        <v>300</v>
      </c>
      <c r="D117">
        <v>4.76</v>
      </c>
      <c r="E117">
        <f t="shared" si="4"/>
        <v>1428</v>
      </c>
    </row>
    <row r="118" spans="1:14" x14ac:dyDescent="0.25">
      <c r="A118"/>
      <c r="B118" s="1">
        <v>42212</v>
      </c>
      <c r="C118">
        <v>1700</v>
      </c>
      <c r="D118">
        <v>4.76</v>
      </c>
      <c r="E118">
        <f t="shared" si="4"/>
        <v>8092</v>
      </c>
    </row>
    <row r="119" spans="1:14" x14ac:dyDescent="0.25">
      <c r="A119"/>
      <c r="B119" s="1">
        <v>42214</v>
      </c>
      <c r="C119">
        <v>500</v>
      </c>
      <c r="D119">
        <v>4.68</v>
      </c>
      <c r="E119">
        <f t="shared" si="4"/>
        <v>2340</v>
      </c>
    </row>
    <row r="120" spans="1:14" x14ac:dyDescent="0.25">
      <c r="A120"/>
      <c r="B120" s="1">
        <v>42214</v>
      </c>
      <c r="C120">
        <v>50</v>
      </c>
      <c r="D120">
        <v>4.6500000000000004</v>
      </c>
      <c r="E120">
        <f t="shared" si="4"/>
        <v>232.50000000000003</v>
      </c>
    </row>
    <row r="121" spans="1:14" x14ac:dyDescent="0.25">
      <c r="A121"/>
      <c r="B121" s="1">
        <v>42214</v>
      </c>
      <c r="C121">
        <v>200</v>
      </c>
      <c r="D121">
        <v>4.63</v>
      </c>
      <c r="E121">
        <f t="shared" si="4"/>
        <v>926</v>
      </c>
    </row>
    <row r="122" spans="1:14" x14ac:dyDescent="0.25">
      <c r="A122"/>
      <c r="B122" s="1">
        <v>42214</v>
      </c>
      <c r="C122">
        <v>300</v>
      </c>
      <c r="D122">
        <v>4.59</v>
      </c>
      <c r="E122">
        <f t="shared" si="4"/>
        <v>1377</v>
      </c>
    </row>
    <row r="123" spans="1:14" x14ac:dyDescent="0.25">
      <c r="A123"/>
      <c r="B123" s="1">
        <v>42214</v>
      </c>
      <c r="C123">
        <v>500</v>
      </c>
      <c r="D123">
        <v>4.54</v>
      </c>
      <c r="E123">
        <f t="shared" si="4"/>
        <v>2270</v>
      </c>
    </row>
    <row r="124" spans="1:14" x14ac:dyDescent="0.25">
      <c r="A124" s="6"/>
      <c r="B124" s="6"/>
      <c r="C124" s="6">
        <f>SUM(C94:C123)</f>
        <v>19200</v>
      </c>
      <c r="D124" s="6"/>
      <c r="E124" s="6">
        <f>SUM(E94:E123)</f>
        <v>96087.5</v>
      </c>
      <c r="F124" s="6"/>
      <c r="G124" s="6">
        <f>SUM(G94:G123)</f>
        <v>19200</v>
      </c>
      <c r="H124" s="6"/>
      <c r="I124" s="6">
        <f>SUM(I94:I123)</f>
        <v>98258</v>
      </c>
      <c r="J124" s="6"/>
      <c r="K124" s="6">
        <f>SUM(K94:K123)</f>
        <v>656.25</v>
      </c>
      <c r="L124" s="6"/>
      <c r="M124" s="8">
        <f>I124-E124</f>
        <v>2170.5</v>
      </c>
      <c r="N124" s="18">
        <f>(M124+K124)/E124</f>
        <v>2.9418498764147261E-2</v>
      </c>
    </row>
    <row r="125" spans="1:14" x14ac:dyDescent="0.25">
      <c r="M125" s="9"/>
    </row>
    <row r="126" spans="1:14" x14ac:dyDescent="0.25">
      <c r="A126" s="14" t="s">
        <v>40</v>
      </c>
      <c r="B126" s="1">
        <v>42184</v>
      </c>
      <c r="C126">
        <v>20</v>
      </c>
      <c r="D126">
        <v>164.18</v>
      </c>
      <c r="E126">
        <f>C126*D126</f>
        <v>3283.6000000000004</v>
      </c>
      <c r="F126" s="1">
        <v>42216</v>
      </c>
      <c r="G126">
        <v>20</v>
      </c>
      <c r="H126">
        <v>158</v>
      </c>
      <c r="I126">
        <f>G126*H126</f>
        <v>3160</v>
      </c>
      <c r="M126" s="9"/>
    </row>
    <row r="127" spans="1:14" x14ac:dyDescent="0.25">
      <c r="A127"/>
      <c r="B127" s="1">
        <v>42209</v>
      </c>
      <c r="C127">
        <v>10</v>
      </c>
      <c r="D127">
        <v>148</v>
      </c>
      <c r="E127">
        <f>C127*D127</f>
        <v>1480</v>
      </c>
      <c r="F127" s="1">
        <v>42235</v>
      </c>
      <c r="G127">
        <v>20</v>
      </c>
      <c r="H127">
        <v>159.80000000000001</v>
      </c>
      <c r="I127">
        <f>G127*H127</f>
        <v>3196</v>
      </c>
      <c r="M127" s="9"/>
    </row>
    <row r="128" spans="1:14" x14ac:dyDescent="0.25">
      <c r="A128"/>
      <c r="B128" s="1">
        <v>42209</v>
      </c>
      <c r="C128">
        <v>10</v>
      </c>
      <c r="D128">
        <v>146.69999999999999</v>
      </c>
      <c r="E128">
        <f>C128*D128</f>
        <v>1467</v>
      </c>
      <c r="M128" s="9"/>
    </row>
    <row r="129" spans="1:14" x14ac:dyDescent="0.25">
      <c r="A129" s="6"/>
      <c r="B129" s="6"/>
      <c r="C129" s="6">
        <f>SUM(C126:C128)</f>
        <v>40</v>
      </c>
      <c r="D129" s="6"/>
      <c r="E129" s="6">
        <f>SUM(E126:E128)</f>
        <v>6230.6</v>
      </c>
      <c r="F129" s="6"/>
      <c r="G129" s="6">
        <f>SUM(G126:G128)</f>
        <v>40</v>
      </c>
      <c r="H129" s="6"/>
      <c r="I129" s="6">
        <f>SUM(I126:I128)</f>
        <v>6356</v>
      </c>
      <c r="J129" s="6"/>
      <c r="K129" s="6"/>
      <c r="L129" s="6"/>
      <c r="M129" s="8">
        <f t="shared" ref="M129" si="6">I129-E129</f>
        <v>125.39999999999964</v>
      </c>
      <c r="N129" s="18">
        <f>(M129+K129)/E129</f>
        <v>2.012647257085989E-2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5" sqref="C5"/>
    </sheetView>
  </sheetViews>
  <sheetFormatPr defaultRowHeight="15" x14ac:dyDescent="0.25"/>
  <cols>
    <col min="5" max="5" width="10.5703125" customWidth="1"/>
  </cols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50</v>
      </c>
      <c r="B2" s="1">
        <v>42187</v>
      </c>
      <c r="C2" s="23">
        <v>1000</v>
      </c>
      <c r="D2" s="23">
        <v>27.25</v>
      </c>
      <c r="E2" s="2">
        <f>C2*D2</f>
        <v>27250</v>
      </c>
      <c r="F2" s="1">
        <v>42187</v>
      </c>
      <c r="G2" s="23">
        <v>2000</v>
      </c>
      <c r="H2" s="23">
        <v>27.34</v>
      </c>
      <c r="I2">
        <f>G2*H2</f>
        <v>54680</v>
      </c>
    </row>
    <row r="3" spans="1:11" x14ac:dyDescent="0.25">
      <c r="B3" s="1">
        <v>42187</v>
      </c>
      <c r="C3">
        <v>80</v>
      </c>
      <c r="D3">
        <v>27.15</v>
      </c>
      <c r="E3" s="2">
        <f t="shared" ref="E3:E23" si="0">C3*D3</f>
        <v>2172</v>
      </c>
      <c r="F3" s="1">
        <v>42199</v>
      </c>
      <c r="G3" s="24">
        <v>102</v>
      </c>
      <c r="H3" s="24">
        <v>25.28</v>
      </c>
      <c r="I3">
        <f>G3*H3</f>
        <v>2578.56</v>
      </c>
    </row>
    <row r="4" spans="1:11" x14ac:dyDescent="0.25">
      <c r="B4" s="1">
        <v>42187</v>
      </c>
      <c r="C4" s="23">
        <v>1000</v>
      </c>
      <c r="D4" s="23">
        <v>27.1</v>
      </c>
      <c r="E4" s="2">
        <f t="shared" si="0"/>
        <v>27100</v>
      </c>
      <c r="F4" s="1">
        <v>42227</v>
      </c>
      <c r="G4" s="25">
        <v>200</v>
      </c>
      <c r="H4" s="25">
        <v>19.649999999999999</v>
      </c>
      <c r="I4">
        <f>G4*H4</f>
        <v>3929.9999999999995</v>
      </c>
    </row>
    <row r="5" spans="1:11" x14ac:dyDescent="0.25">
      <c r="B5" s="1">
        <v>42187</v>
      </c>
      <c r="C5">
        <v>3000</v>
      </c>
      <c r="D5">
        <v>27.04</v>
      </c>
      <c r="E5" s="2">
        <f t="shared" si="0"/>
        <v>81120</v>
      </c>
      <c r="F5" s="1">
        <v>42227</v>
      </c>
      <c r="G5" s="25">
        <v>200</v>
      </c>
      <c r="H5" s="25">
        <v>18.7</v>
      </c>
      <c r="I5">
        <f>G5*H5</f>
        <v>3740</v>
      </c>
    </row>
    <row r="6" spans="1:11" x14ac:dyDescent="0.25">
      <c r="B6" s="1">
        <v>42198</v>
      </c>
      <c r="C6">
        <v>100</v>
      </c>
      <c r="D6">
        <v>24.77</v>
      </c>
      <c r="E6" s="2">
        <f t="shared" si="0"/>
        <v>2477</v>
      </c>
    </row>
    <row r="7" spans="1:11" x14ac:dyDescent="0.25">
      <c r="B7" s="1">
        <v>42205</v>
      </c>
      <c r="C7" s="24">
        <v>50</v>
      </c>
      <c r="D7" s="24">
        <v>24.35</v>
      </c>
      <c r="E7" s="2">
        <f t="shared" si="0"/>
        <v>1217.5</v>
      </c>
    </row>
    <row r="8" spans="1:11" x14ac:dyDescent="0.25">
      <c r="B8" s="1">
        <v>42207</v>
      </c>
      <c r="C8" s="24">
        <v>20</v>
      </c>
      <c r="D8" s="24">
        <v>24.02</v>
      </c>
      <c r="E8" s="2">
        <f t="shared" si="0"/>
        <v>480.4</v>
      </c>
    </row>
    <row r="9" spans="1:11" x14ac:dyDescent="0.25">
      <c r="B9" s="1">
        <v>42207</v>
      </c>
      <c r="C9" s="24">
        <v>20</v>
      </c>
      <c r="D9" s="24">
        <v>23.91</v>
      </c>
      <c r="E9" s="2">
        <f t="shared" si="0"/>
        <v>478.2</v>
      </c>
    </row>
    <row r="10" spans="1:11" x14ac:dyDescent="0.25">
      <c r="B10" s="1">
        <v>42207</v>
      </c>
      <c r="C10">
        <v>20</v>
      </c>
      <c r="D10">
        <v>23.7</v>
      </c>
      <c r="E10" s="2">
        <f t="shared" si="0"/>
        <v>474</v>
      </c>
    </row>
    <row r="11" spans="1:11" x14ac:dyDescent="0.25">
      <c r="B11" s="1">
        <v>42207</v>
      </c>
      <c r="C11">
        <v>20</v>
      </c>
      <c r="D11">
        <v>23.6</v>
      </c>
      <c r="E11" s="2">
        <f t="shared" si="0"/>
        <v>472</v>
      </c>
    </row>
    <row r="12" spans="1:11" x14ac:dyDescent="0.25">
      <c r="B12" s="1">
        <v>42209</v>
      </c>
      <c r="C12">
        <v>40</v>
      </c>
      <c r="D12">
        <v>22.3</v>
      </c>
      <c r="E12" s="2">
        <f t="shared" si="0"/>
        <v>892</v>
      </c>
    </row>
    <row r="13" spans="1:11" x14ac:dyDescent="0.25">
      <c r="B13" s="1">
        <v>42221</v>
      </c>
      <c r="C13" s="24">
        <v>12</v>
      </c>
      <c r="D13" s="24">
        <v>20.95</v>
      </c>
      <c r="E13" s="2">
        <f t="shared" si="0"/>
        <v>251.39999999999998</v>
      </c>
    </row>
    <row r="14" spans="1:11" x14ac:dyDescent="0.25">
      <c r="B14" s="1">
        <v>42223</v>
      </c>
      <c r="C14">
        <v>100</v>
      </c>
      <c r="D14">
        <v>20.399999999999999</v>
      </c>
      <c r="E14" s="2">
        <f t="shared" si="0"/>
        <v>2039.9999999999998</v>
      </c>
    </row>
    <row r="15" spans="1:11" x14ac:dyDescent="0.25">
      <c r="B15" s="1">
        <v>42226</v>
      </c>
      <c r="C15">
        <v>200</v>
      </c>
      <c r="D15">
        <v>19.95</v>
      </c>
      <c r="E15" s="2">
        <f t="shared" si="0"/>
        <v>3990</v>
      </c>
    </row>
    <row r="16" spans="1:11" x14ac:dyDescent="0.25">
      <c r="B16" s="1">
        <v>42226</v>
      </c>
      <c r="C16">
        <v>50</v>
      </c>
      <c r="D16">
        <v>20.010000000000002</v>
      </c>
      <c r="E16" s="2">
        <f t="shared" si="0"/>
        <v>1000.5000000000001</v>
      </c>
    </row>
    <row r="17" spans="1:11" x14ac:dyDescent="0.25">
      <c r="B17" s="1">
        <v>42226</v>
      </c>
      <c r="C17">
        <v>100</v>
      </c>
      <c r="D17">
        <v>20.2</v>
      </c>
      <c r="E17" s="2">
        <f t="shared" si="0"/>
        <v>2020</v>
      </c>
    </row>
    <row r="18" spans="1:11" x14ac:dyDescent="0.25">
      <c r="B18" s="1">
        <v>42227</v>
      </c>
      <c r="C18" s="25">
        <v>200</v>
      </c>
      <c r="D18" s="25">
        <v>18.399999999999999</v>
      </c>
      <c r="E18" s="2">
        <f t="shared" si="0"/>
        <v>3679.9999999999995</v>
      </c>
    </row>
    <row r="19" spans="1:11" x14ac:dyDescent="0.25">
      <c r="B19" s="1">
        <v>42227</v>
      </c>
      <c r="C19" s="25">
        <v>200</v>
      </c>
      <c r="D19" s="25">
        <v>19.55</v>
      </c>
      <c r="E19" s="2">
        <f t="shared" si="0"/>
        <v>3910</v>
      </c>
    </row>
    <row r="20" spans="1:11" x14ac:dyDescent="0.25">
      <c r="B20" s="1">
        <v>42234</v>
      </c>
      <c r="C20">
        <v>40</v>
      </c>
      <c r="D20">
        <v>18.149999999999999</v>
      </c>
      <c r="E20" s="2">
        <f t="shared" si="0"/>
        <v>726</v>
      </c>
    </row>
    <row r="21" spans="1:11" x14ac:dyDescent="0.25">
      <c r="B21" s="1">
        <v>42234</v>
      </c>
      <c r="C21">
        <v>100</v>
      </c>
      <c r="D21">
        <v>18</v>
      </c>
      <c r="E21" s="2">
        <f t="shared" si="0"/>
        <v>1800</v>
      </c>
    </row>
    <row r="22" spans="1:11" x14ac:dyDescent="0.25">
      <c r="B22" s="1">
        <v>42235</v>
      </c>
      <c r="C22">
        <v>100</v>
      </c>
      <c r="D22">
        <v>17.68</v>
      </c>
      <c r="E22" s="2">
        <f t="shared" si="0"/>
        <v>1768</v>
      </c>
    </row>
    <row r="23" spans="1:11" x14ac:dyDescent="0.25">
      <c r="B23" s="1">
        <v>42235</v>
      </c>
      <c r="C23">
        <v>100</v>
      </c>
      <c r="D23">
        <v>17.78</v>
      </c>
      <c r="E23" s="2">
        <f t="shared" si="0"/>
        <v>1778</v>
      </c>
    </row>
    <row r="24" spans="1:11" x14ac:dyDescent="0.25">
      <c r="A24" s="3"/>
      <c r="B24" s="3"/>
      <c r="C24" s="3">
        <f>SUM(C2:C23)</f>
        <v>6552</v>
      </c>
      <c r="D24" s="3"/>
      <c r="E24" s="4">
        <f>SUM(E2:E23)</f>
        <v>167097</v>
      </c>
      <c r="F24" s="3"/>
      <c r="G24" s="3">
        <f>SUM(G2:G12)</f>
        <v>2502</v>
      </c>
      <c r="H24" s="3"/>
      <c r="I24" s="3">
        <f>SUM(I2:I12)</f>
        <v>64928.56</v>
      </c>
      <c r="J24" s="3"/>
      <c r="K24" s="3"/>
    </row>
    <row r="31" spans="1:11" x14ac:dyDescent="0.25">
      <c r="C31" t="s">
        <v>57</v>
      </c>
      <c r="E31">
        <f>C24-G24</f>
        <v>4050</v>
      </c>
    </row>
    <row r="32" spans="1:11" x14ac:dyDescent="0.25">
      <c r="C32" t="s">
        <v>58</v>
      </c>
      <c r="E32">
        <f>(E24-I24)/E31</f>
        <v>25.226775308641976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31" sqref="F3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43</v>
      </c>
      <c r="K1" t="s">
        <v>38</v>
      </c>
    </row>
    <row r="2" spans="1:11" x14ac:dyDescent="0.25">
      <c r="A2" t="s">
        <v>22</v>
      </c>
      <c r="B2" s="1">
        <v>42153</v>
      </c>
      <c r="C2">
        <v>20</v>
      </c>
      <c r="D2">
        <v>67.3</v>
      </c>
      <c r="E2">
        <f>C2*D2</f>
        <v>1346</v>
      </c>
      <c r="F2" s="1">
        <v>42219</v>
      </c>
      <c r="G2">
        <v>25</v>
      </c>
      <c r="H2">
        <v>60.05</v>
      </c>
      <c r="I2">
        <f>G2*H2</f>
        <v>1501.25</v>
      </c>
      <c r="J2" s="1">
        <v>42185</v>
      </c>
      <c r="K2">
        <v>5</v>
      </c>
    </row>
    <row r="3" spans="1:11" x14ac:dyDescent="0.25">
      <c r="B3" s="1">
        <v>42205</v>
      </c>
      <c r="C3">
        <v>20</v>
      </c>
      <c r="D3">
        <v>63.4</v>
      </c>
      <c r="E3">
        <f t="shared" ref="E3:E12" si="0">C3*D3</f>
        <v>1268</v>
      </c>
      <c r="F3" s="1">
        <v>42219</v>
      </c>
      <c r="G3">
        <v>55</v>
      </c>
      <c r="H3">
        <v>59.75</v>
      </c>
      <c r="I3">
        <f>G3*H3</f>
        <v>3286.25</v>
      </c>
    </row>
    <row r="4" spans="1:11" x14ac:dyDescent="0.25">
      <c r="B4" s="1">
        <v>42205</v>
      </c>
      <c r="C4">
        <v>20</v>
      </c>
      <c r="D4">
        <v>63.15</v>
      </c>
      <c r="E4">
        <f t="shared" si="0"/>
        <v>1263</v>
      </c>
    </row>
    <row r="5" spans="1:11" x14ac:dyDescent="0.25">
      <c r="B5" s="1">
        <v>42207</v>
      </c>
      <c r="C5">
        <v>10</v>
      </c>
      <c r="D5">
        <v>62</v>
      </c>
      <c r="E5">
        <f t="shared" si="0"/>
        <v>620</v>
      </c>
    </row>
    <row r="6" spans="1:11" x14ac:dyDescent="0.25">
      <c r="B6" s="1">
        <v>42207</v>
      </c>
      <c r="C6">
        <v>5</v>
      </c>
      <c r="D6">
        <v>61.6</v>
      </c>
      <c r="E6">
        <f t="shared" si="0"/>
        <v>308</v>
      </c>
    </row>
    <row r="7" spans="1:11" x14ac:dyDescent="0.25">
      <c r="B7" s="1">
        <v>42207</v>
      </c>
      <c r="C7">
        <v>5</v>
      </c>
      <c r="D7">
        <v>61.3</v>
      </c>
      <c r="E7">
        <f t="shared" si="0"/>
        <v>306.5</v>
      </c>
    </row>
    <row r="8" spans="1:11" x14ac:dyDescent="0.25">
      <c r="B8" s="1">
        <v>42208</v>
      </c>
      <c r="C8">
        <v>20</v>
      </c>
      <c r="D8">
        <v>59.85</v>
      </c>
      <c r="E8">
        <f t="shared" si="0"/>
        <v>1197</v>
      </c>
    </row>
    <row r="9" spans="1:11" x14ac:dyDescent="0.25">
      <c r="B9" s="1">
        <v>42219</v>
      </c>
      <c r="C9">
        <v>25</v>
      </c>
      <c r="D9">
        <v>59.4</v>
      </c>
      <c r="E9">
        <f t="shared" si="0"/>
        <v>1485</v>
      </c>
    </row>
    <row r="10" spans="1:11" x14ac:dyDescent="0.25">
      <c r="B10" s="1">
        <v>42219</v>
      </c>
      <c r="C10">
        <v>50</v>
      </c>
      <c r="D10">
        <v>59.2</v>
      </c>
      <c r="E10">
        <f t="shared" si="0"/>
        <v>2960</v>
      </c>
    </row>
    <row r="11" spans="1:11" x14ac:dyDescent="0.25">
      <c r="B11" s="1">
        <v>42226</v>
      </c>
      <c r="C11">
        <v>5</v>
      </c>
      <c r="D11">
        <v>56.2</v>
      </c>
      <c r="E11">
        <f t="shared" si="0"/>
        <v>281</v>
      </c>
    </row>
    <row r="12" spans="1:11" x14ac:dyDescent="0.25">
      <c r="B12" s="1">
        <v>42226</v>
      </c>
      <c r="C12">
        <v>15</v>
      </c>
      <c r="D12">
        <v>56.5</v>
      </c>
      <c r="E12">
        <f t="shared" si="0"/>
        <v>847.5</v>
      </c>
    </row>
    <row r="13" spans="1:11" x14ac:dyDescent="0.25">
      <c r="A13" s="6"/>
      <c r="B13" s="6"/>
      <c r="C13" s="6">
        <f>SUM(C2:C12)</f>
        <v>195</v>
      </c>
      <c r="D13" s="6"/>
      <c r="E13" s="6">
        <f>SUM(E2:E12)</f>
        <v>11882</v>
      </c>
      <c r="F13" s="6"/>
      <c r="G13" s="6">
        <f>SUM(G2:G10)</f>
        <v>80</v>
      </c>
      <c r="H13" s="6"/>
      <c r="I13" s="6">
        <f>SUM(I2:I10)</f>
        <v>4787.5</v>
      </c>
      <c r="J13" s="6"/>
      <c r="K13" s="6"/>
    </row>
    <row r="17" spans="2:4" x14ac:dyDescent="0.25">
      <c r="B17" t="s">
        <v>57</v>
      </c>
      <c r="D17">
        <f>C13-G13</f>
        <v>115</v>
      </c>
    </row>
    <row r="18" spans="2:4" x14ac:dyDescent="0.25">
      <c r="B18" t="s">
        <v>58</v>
      </c>
      <c r="D18">
        <f>(E13-I13)/D17</f>
        <v>61.69130434782609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N18" sqref="N18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17</v>
      </c>
      <c r="B2" s="1">
        <v>42153</v>
      </c>
      <c r="C2">
        <v>1</v>
      </c>
      <c r="D2">
        <v>20.3</v>
      </c>
      <c r="E2">
        <f>C2*D2</f>
        <v>20.3</v>
      </c>
      <c r="F2" s="1">
        <v>42235</v>
      </c>
      <c r="G2">
        <v>600</v>
      </c>
      <c r="H2">
        <v>17.55</v>
      </c>
      <c r="I2">
        <f>G2*H2</f>
        <v>10530</v>
      </c>
    </row>
    <row r="3" spans="1:9" x14ac:dyDescent="0.25">
      <c r="B3" s="1">
        <v>42164</v>
      </c>
      <c r="C3">
        <v>10</v>
      </c>
      <c r="D3">
        <v>19.79</v>
      </c>
      <c r="E3">
        <f t="shared" ref="E3:E24" si="0">C3*D3</f>
        <v>197.89999999999998</v>
      </c>
      <c r="F3" s="1">
        <v>42235</v>
      </c>
      <c r="G3">
        <v>400</v>
      </c>
      <c r="H3">
        <v>17.559999999999999</v>
      </c>
      <c r="I3">
        <f>G3*H3</f>
        <v>7023.9999999999991</v>
      </c>
    </row>
    <row r="4" spans="1:9" x14ac:dyDescent="0.25">
      <c r="B4" s="1">
        <v>42164</v>
      </c>
      <c r="C4">
        <v>50</v>
      </c>
      <c r="D4">
        <v>19.7</v>
      </c>
      <c r="E4">
        <f t="shared" si="0"/>
        <v>985</v>
      </c>
    </row>
    <row r="5" spans="1:9" x14ac:dyDescent="0.25">
      <c r="B5" s="1">
        <v>42166</v>
      </c>
      <c r="C5">
        <v>39</v>
      </c>
      <c r="D5">
        <v>19.25</v>
      </c>
      <c r="E5">
        <f t="shared" si="0"/>
        <v>750.75</v>
      </c>
    </row>
    <row r="6" spans="1:9" x14ac:dyDescent="0.25">
      <c r="B6" s="1">
        <v>42174</v>
      </c>
      <c r="C6">
        <v>20</v>
      </c>
      <c r="D6">
        <v>19.059999999999999</v>
      </c>
      <c r="E6">
        <f t="shared" si="0"/>
        <v>381.2</v>
      </c>
    </row>
    <row r="7" spans="1:9" x14ac:dyDescent="0.25">
      <c r="B7" s="1">
        <v>42177</v>
      </c>
      <c r="C7">
        <v>20</v>
      </c>
      <c r="D7">
        <v>18.899999999999999</v>
      </c>
      <c r="E7">
        <f t="shared" si="0"/>
        <v>378</v>
      </c>
    </row>
    <row r="8" spans="1:9" x14ac:dyDescent="0.25">
      <c r="B8" s="1">
        <v>42185</v>
      </c>
      <c r="C8">
        <v>50</v>
      </c>
      <c r="D8">
        <v>18.72</v>
      </c>
      <c r="E8">
        <f t="shared" si="0"/>
        <v>936</v>
      </c>
    </row>
    <row r="9" spans="1:9" x14ac:dyDescent="0.25">
      <c r="B9" s="1">
        <v>42187</v>
      </c>
      <c r="C9">
        <v>1000</v>
      </c>
      <c r="D9">
        <v>18.45</v>
      </c>
      <c r="E9">
        <f t="shared" si="0"/>
        <v>18450</v>
      </c>
    </row>
    <row r="10" spans="1:9" x14ac:dyDescent="0.25">
      <c r="B10" s="1">
        <v>42187</v>
      </c>
      <c r="C10">
        <v>2000</v>
      </c>
      <c r="D10">
        <v>18.399999999999999</v>
      </c>
      <c r="E10">
        <f t="shared" si="0"/>
        <v>36800</v>
      </c>
    </row>
    <row r="11" spans="1:9" x14ac:dyDescent="0.25">
      <c r="B11" s="1">
        <v>42187</v>
      </c>
      <c r="C11">
        <v>210</v>
      </c>
      <c r="D11">
        <v>18.12</v>
      </c>
      <c r="E11">
        <f t="shared" si="0"/>
        <v>3805.2000000000003</v>
      </c>
    </row>
    <row r="12" spans="1:9" x14ac:dyDescent="0.25">
      <c r="B12" s="1">
        <v>42207</v>
      </c>
      <c r="C12">
        <v>30</v>
      </c>
      <c r="D12">
        <v>17.3</v>
      </c>
      <c r="E12">
        <f t="shared" si="0"/>
        <v>519</v>
      </c>
    </row>
    <row r="13" spans="1:9" x14ac:dyDescent="0.25">
      <c r="B13" s="1">
        <v>42207</v>
      </c>
      <c r="C13">
        <v>20</v>
      </c>
      <c r="D13">
        <v>17.399999999999999</v>
      </c>
      <c r="E13">
        <f t="shared" si="0"/>
        <v>348</v>
      </c>
    </row>
    <row r="14" spans="1:9" x14ac:dyDescent="0.25">
      <c r="B14" s="1">
        <v>42208</v>
      </c>
      <c r="C14">
        <v>100</v>
      </c>
      <c r="D14">
        <v>17.100000000000001</v>
      </c>
      <c r="E14">
        <f t="shared" si="0"/>
        <v>1710.0000000000002</v>
      </c>
    </row>
    <row r="15" spans="1:9" x14ac:dyDescent="0.25">
      <c r="B15" s="1">
        <v>42208</v>
      </c>
      <c r="C15">
        <v>50</v>
      </c>
      <c r="D15">
        <v>16.96</v>
      </c>
      <c r="E15">
        <f t="shared" si="0"/>
        <v>848</v>
      </c>
    </row>
    <row r="16" spans="1:9" x14ac:dyDescent="0.25">
      <c r="B16" s="1">
        <v>42222</v>
      </c>
      <c r="C16">
        <v>200</v>
      </c>
      <c r="D16">
        <v>17.739999999999998</v>
      </c>
      <c r="E16">
        <f t="shared" si="0"/>
        <v>3547.9999999999995</v>
      </c>
    </row>
    <row r="17" spans="1:9" x14ac:dyDescent="0.25">
      <c r="B17" s="1">
        <v>42222</v>
      </c>
      <c r="C17">
        <v>200</v>
      </c>
      <c r="D17">
        <v>17.850000000000001</v>
      </c>
      <c r="E17">
        <f t="shared" si="0"/>
        <v>3570.0000000000005</v>
      </c>
    </row>
    <row r="18" spans="1:9" x14ac:dyDescent="0.25">
      <c r="B18" s="1">
        <v>42223</v>
      </c>
      <c r="C18">
        <v>300</v>
      </c>
      <c r="D18">
        <v>17.149999999999999</v>
      </c>
      <c r="E18">
        <f t="shared" si="0"/>
        <v>5145</v>
      </c>
    </row>
    <row r="19" spans="1:9" x14ac:dyDescent="0.25">
      <c r="B19" s="1">
        <v>42223</v>
      </c>
      <c r="C19">
        <v>200</v>
      </c>
      <c r="D19">
        <v>17.170000000000002</v>
      </c>
      <c r="E19">
        <f t="shared" si="0"/>
        <v>3434.0000000000005</v>
      </c>
    </row>
    <row r="20" spans="1:9" x14ac:dyDescent="0.25">
      <c r="B20" s="1">
        <v>42223</v>
      </c>
      <c r="C20">
        <v>100</v>
      </c>
      <c r="D20">
        <v>17.37</v>
      </c>
      <c r="E20">
        <f t="shared" si="0"/>
        <v>1737</v>
      </c>
    </row>
    <row r="21" spans="1:9" x14ac:dyDescent="0.25">
      <c r="B21" s="1">
        <v>42227</v>
      </c>
      <c r="C21">
        <v>100</v>
      </c>
      <c r="D21">
        <v>17.100000000000001</v>
      </c>
      <c r="E21">
        <f t="shared" si="0"/>
        <v>1710.0000000000002</v>
      </c>
    </row>
    <row r="22" spans="1:9" x14ac:dyDescent="0.25">
      <c r="B22" s="1">
        <v>42229</v>
      </c>
      <c r="C22">
        <v>100</v>
      </c>
      <c r="D22">
        <v>16.89</v>
      </c>
      <c r="E22">
        <f t="shared" si="0"/>
        <v>1689</v>
      </c>
    </row>
    <row r="23" spans="1:9" x14ac:dyDescent="0.25">
      <c r="B23" s="1">
        <v>42233</v>
      </c>
      <c r="C23">
        <v>100</v>
      </c>
      <c r="D23">
        <v>16.5</v>
      </c>
      <c r="E23">
        <f t="shared" si="0"/>
        <v>1650</v>
      </c>
    </row>
    <row r="24" spans="1:9" x14ac:dyDescent="0.25">
      <c r="B24" s="1">
        <v>42234</v>
      </c>
      <c r="C24">
        <v>100</v>
      </c>
      <c r="D24">
        <v>16.600000000000001</v>
      </c>
      <c r="E24">
        <f t="shared" si="0"/>
        <v>1660.0000000000002</v>
      </c>
    </row>
    <row r="25" spans="1:9" x14ac:dyDescent="0.25">
      <c r="A25" s="3"/>
      <c r="B25" s="3"/>
      <c r="C25" s="3">
        <f>SUM(C2:C24)</f>
        <v>5000</v>
      </c>
      <c r="D25" s="3"/>
      <c r="E25" s="3">
        <f>SUM(E2:E24)</f>
        <v>90272.35</v>
      </c>
      <c r="F25" s="3"/>
      <c r="G25" s="3">
        <f>SUM(G2:G24)</f>
        <v>1000</v>
      </c>
      <c r="H25" s="3"/>
      <c r="I25" s="3">
        <f>SUM(I2:I24)</f>
        <v>17554</v>
      </c>
    </row>
    <row r="28" spans="1:9" x14ac:dyDescent="0.25">
      <c r="B28" t="s">
        <v>57</v>
      </c>
      <c r="D28">
        <f>C25-G25</f>
        <v>4000</v>
      </c>
    </row>
    <row r="29" spans="1:9" x14ac:dyDescent="0.25">
      <c r="B29" t="s">
        <v>58</v>
      </c>
      <c r="D29">
        <f>(E25-I25)/D28</f>
        <v>18.1795875</v>
      </c>
    </row>
    <row r="30" spans="1:9" x14ac:dyDescent="0.25">
      <c r="B30" t="s">
        <v>67</v>
      </c>
      <c r="D30">
        <f>D29*D28</f>
        <v>72718.350000000006</v>
      </c>
    </row>
    <row r="31" spans="1:9" x14ac:dyDescent="0.25">
      <c r="B31" t="s">
        <v>66</v>
      </c>
      <c r="D31">
        <f>D28*17.48</f>
        <v>69920</v>
      </c>
    </row>
    <row r="32" spans="1:9" x14ac:dyDescent="0.25">
      <c r="B32" t="s">
        <v>68</v>
      </c>
      <c r="D32" s="22">
        <f>D31-D30</f>
        <v>-2798.3500000000058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34" sqref="G34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34</v>
      </c>
      <c r="B2" s="1">
        <v>42166</v>
      </c>
      <c r="C2">
        <v>5</v>
      </c>
      <c r="D2">
        <v>26.04</v>
      </c>
      <c r="E2">
        <f>C2*D2</f>
        <v>130.19999999999999</v>
      </c>
      <c r="F2" s="1">
        <v>42186</v>
      </c>
      <c r="G2">
        <v>185</v>
      </c>
      <c r="H2">
        <v>19.75</v>
      </c>
      <c r="I2">
        <f>G2*H2</f>
        <v>3653.75</v>
      </c>
    </row>
    <row r="3" spans="1:9" x14ac:dyDescent="0.25">
      <c r="B3" s="1">
        <v>42167</v>
      </c>
      <c r="C3">
        <v>10</v>
      </c>
      <c r="D3">
        <v>25.1</v>
      </c>
      <c r="E3">
        <f t="shared" ref="E3:E25" si="0">C3*D3</f>
        <v>251</v>
      </c>
      <c r="F3" s="1">
        <v>42207</v>
      </c>
      <c r="G3">
        <v>20</v>
      </c>
      <c r="H3">
        <v>19.899999999999999</v>
      </c>
      <c r="I3">
        <f>G3*H3</f>
        <v>398</v>
      </c>
    </row>
    <row r="4" spans="1:9" x14ac:dyDescent="0.25">
      <c r="B4" s="1">
        <v>42179</v>
      </c>
      <c r="C4">
        <v>15</v>
      </c>
      <c r="D4">
        <v>24.51</v>
      </c>
      <c r="E4">
        <f t="shared" si="0"/>
        <v>367.65000000000003</v>
      </c>
      <c r="F4" s="1">
        <v>42207</v>
      </c>
      <c r="G4">
        <v>95</v>
      </c>
      <c r="H4">
        <v>20.02</v>
      </c>
      <c r="I4">
        <f>G4*H4</f>
        <v>1901.8999999999999</v>
      </c>
    </row>
    <row r="5" spans="1:9" x14ac:dyDescent="0.25">
      <c r="B5" s="1">
        <v>42180</v>
      </c>
      <c r="C5">
        <v>100</v>
      </c>
      <c r="D5">
        <v>23.92</v>
      </c>
      <c r="E5">
        <f t="shared" si="0"/>
        <v>2392</v>
      </c>
      <c r="F5" s="1">
        <v>42216</v>
      </c>
      <c r="G5">
        <v>165</v>
      </c>
      <c r="H5">
        <v>19.899999999999999</v>
      </c>
      <c r="I5">
        <f>G5*H5</f>
        <v>3283.4999999999995</v>
      </c>
    </row>
    <row r="6" spans="1:9" x14ac:dyDescent="0.25">
      <c r="B6" s="1">
        <v>42185</v>
      </c>
      <c r="C6">
        <v>50</v>
      </c>
      <c r="D6">
        <v>21.21</v>
      </c>
      <c r="E6">
        <f t="shared" si="0"/>
        <v>1060.5</v>
      </c>
      <c r="F6" s="1">
        <v>42234</v>
      </c>
      <c r="G6">
        <v>100</v>
      </c>
      <c r="H6">
        <v>17.75</v>
      </c>
      <c r="I6">
        <f>G6*H6</f>
        <v>1775</v>
      </c>
    </row>
    <row r="7" spans="1:9" x14ac:dyDescent="0.25">
      <c r="B7" s="1">
        <v>42186</v>
      </c>
      <c r="C7">
        <v>50</v>
      </c>
      <c r="D7">
        <v>20.5</v>
      </c>
      <c r="E7">
        <f t="shared" si="0"/>
        <v>1025</v>
      </c>
    </row>
    <row r="8" spans="1:9" x14ac:dyDescent="0.25">
      <c r="B8" s="1">
        <v>42186</v>
      </c>
      <c r="C8">
        <v>170</v>
      </c>
      <c r="D8">
        <v>19.600000000000001</v>
      </c>
      <c r="E8">
        <f t="shared" si="0"/>
        <v>3332.0000000000005</v>
      </c>
    </row>
    <row r="9" spans="1:9" x14ac:dyDescent="0.25">
      <c r="B9" s="1">
        <v>42187</v>
      </c>
      <c r="C9">
        <v>1000</v>
      </c>
      <c r="D9">
        <v>19.2</v>
      </c>
      <c r="E9">
        <f t="shared" si="0"/>
        <v>19200</v>
      </c>
    </row>
    <row r="10" spans="1:9" x14ac:dyDescent="0.25">
      <c r="B10" s="1">
        <v>42199</v>
      </c>
      <c r="C10">
        <v>100</v>
      </c>
      <c r="D10">
        <v>17.25</v>
      </c>
      <c r="E10">
        <f t="shared" si="0"/>
        <v>1725</v>
      </c>
    </row>
    <row r="11" spans="1:9" x14ac:dyDescent="0.25">
      <c r="B11" s="1">
        <v>42205</v>
      </c>
      <c r="C11">
        <v>20</v>
      </c>
      <c r="D11">
        <v>18.850000000000001</v>
      </c>
      <c r="E11">
        <f t="shared" si="0"/>
        <v>377</v>
      </c>
    </row>
    <row r="12" spans="1:9" x14ac:dyDescent="0.25">
      <c r="B12" s="1">
        <v>42208</v>
      </c>
      <c r="C12">
        <v>80</v>
      </c>
      <c r="D12">
        <v>18.95</v>
      </c>
      <c r="E12">
        <f t="shared" si="0"/>
        <v>1516</v>
      </c>
    </row>
    <row r="13" spans="1:9" x14ac:dyDescent="0.25">
      <c r="B13" s="1">
        <v>42212</v>
      </c>
      <c r="C13">
        <v>100</v>
      </c>
      <c r="D13">
        <v>17.95</v>
      </c>
      <c r="E13">
        <f t="shared" si="0"/>
        <v>1795</v>
      </c>
    </row>
    <row r="14" spans="1:9" x14ac:dyDescent="0.25">
      <c r="B14" s="1">
        <v>42221</v>
      </c>
      <c r="C14">
        <v>65</v>
      </c>
      <c r="D14">
        <v>19.100000000000001</v>
      </c>
      <c r="E14">
        <f t="shared" si="0"/>
        <v>1241.5</v>
      </c>
    </row>
    <row r="15" spans="1:9" x14ac:dyDescent="0.25">
      <c r="B15" s="1">
        <v>42221</v>
      </c>
      <c r="C15">
        <v>300</v>
      </c>
      <c r="D15">
        <v>18.600000000000001</v>
      </c>
      <c r="E15">
        <f t="shared" si="0"/>
        <v>5580</v>
      </c>
    </row>
    <row r="16" spans="1:9" x14ac:dyDescent="0.25">
      <c r="B16" s="1">
        <v>42221</v>
      </c>
      <c r="C16">
        <v>200</v>
      </c>
      <c r="D16">
        <v>18.5</v>
      </c>
      <c r="E16">
        <f t="shared" si="0"/>
        <v>3700</v>
      </c>
    </row>
    <row r="17" spans="1:9" x14ac:dyDescent="0.25">
      <c r="B17" s="1">
        <v>42223</v>
      </c>
      <c r="C17">
        <v>50</v>
      </c>
      <c r="D17">
        <v>18.75</v>
      </c>
      <c r="E17">
        <f t="shared" si="0"/>
        <v>937.5</v>
      </c>
    </row>
    <row r="18" spans="1:9" x14ac:dyDescent="0.25">
      <c r="B18" s="1">
        <v>42227</v>
      </c>
      <c r="C18">
        <v>50</v>
      </c>
      <c r="D18">
        <v>18.45</v>
      </c>
      <c r="E18">
        <f t="shared" si="0"/>
        <v>922.5</v>
      </c>
    </row>
    <row r="19" spans="1:9" x14ac:dyDescent="0.25">
      <c r="B19" s="1">
        <v>42229</v>
      </c>
      <c r="C19">
        <v>100</v>
      </c>
      <c r="D19">
        <v>18.329999999999998</v>
      </c>
      <c r="E19">
        <f t="shared" si="0"/>
        <v>1832.9999999999998</v>
      </c>
    </row>
    <row r="20" spans="1:9" x14ac:dyDescent="0.25">
      <c r="B20" s="1">
        <v>42230</v>
      </c>
      <c r="C20">
        <v>200</v>
      </c>
      <c r="D20">
        <v>17.78</v>
      </c>
      <c r="E20">
        <f t="shared" si="0"/>
        <v>3556</v>
      </c>
    </row>
    <row r="21" spans="1:9" x14ac:dyDescent="0.25">
      <c r="B21" s="1">
        <v>42230</v>
      </c>
      <c r="C21">
        <v>100</v>
      </c>
      <c r="D21">
        <v>18</v>
      </c>
      <c r="E21">
        <f t="shared" si="0"/>
        <v>1800</v>
      </c>
    </row>
    <row r="22" spans="1:9" x14ac:dyDescent="0.25">
      <c r="B22" s="1">
        <v>42235</v>
      </c>
      <c r="C22">
        <v>100</v>
      </c>
      <c r="D22">
        <v>17</v>
      </c>
      <c r="E22">
        <f t="shared" si="0"/>
        <v>1700</v>
      </c>
    </row>
    <row r="23" spans="1:9" x14ac:dyDescent="0.25">
      <c r="B23" s="1">
        <v>42235</v>
      </c>
      <c r="C23">
        <v>100</v>
      </c>
      <c r="D23">
        <v>17.170000000000002</v>
      </c>
      <c r="E23">
        <f t="shared" si="0"/>
        <v>1717.0000000000002</v>
      </c>
    </row>
    <row r="24" spans="1:9" x14ac:dyDescent="0.25">
      <c r="B24" s="1">
        <v>42235</v>
      </c>
      <c r="C24">
        <v>100</v>
      </c>
      <c r="D24">
        <v>17.350000000000001</v>
      </c>
      <c r="E24">
        <f t="shared" si="0"/>
        <v>1735.0000000000002</v>
      </c>
    </row>
    <row r="25" spans="1:9" x14ac:dyDescent="0.25">
      <c r="B25" s="1">
        <v>42235</v>
      </c>
      <c r="C25">
        <v>100</v>
      </c>
      <c r="D25">
        <v>17.55</v>
      </c>
      <c r="E25">
        <f t="shared" si="0"/>
        <v>1755</v>
      </c>
    </row>
    <row r="26" spans="1:9" x14ac:dyDescent="0.25">
      <c r="A26" s="6"/>
      <c r="B26" s="6"/>
      <c r="C26" s="6">
        <f>SUM(C2:C25)</f>
        <v>3165</v>
      </c>
      <c r="D26" s="6"/>
      <c r="E26" s="6">
        <f>SUM(E2:E25)</f>
        <v>59648.85</v>
      </c>
      <c r="F26" s="6"/>
      <c r="G26" s="6">
        <f>SUM(G2:G13)</f>
        <v>565</v>
      </c>
      <c r="H26" s="6"/>
      <c r="I26" s="6">
        <f>SUM(I2:I13)</f>
        <v>11012.15</v>
      </c>
    </row>
    <row r="30" spans="1:9" x14ac:dyDescent="0.25">
      <c r="B30" t="s">
        <v>57</v>
      </c>
      <c r="D30">
        <f>C26-G26</f>
        <v>2600</v>
      </c>
    </row>
    <row r="31" spans="1:9" x14ac:dyDescent="0.25">
      <c r="B31" t="s">
        <v>58</v>
      </c>
      <c r="D31">
        <f>(E26-I26)/D30</f>
        <v>18.706423076923077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11</v>
      </c>
      <c r="B2" s="1">
        <v>42150</v>
      </c>
      <c r="C2">
        <v>5</v>
      </c>
      <c r="D2">
        <v>169</v>
      </c>
      <c r="E2">
        <f t="shared" ref="E2:E8" si="0">C2*D2</f>
        <v>845</v>
      </c>
      <c r="F2" s="1">
        <v>42186</v>
      </c>
      <c r="G2">
        <v>100</v>
      </c>
      <c r="H2">
        <v>167</v>
      </c>
      <c r="I2">
        <f>G2*H2</f>
        <v>16700</v>
      </c>
    </row>
    <row r="3" spans="1:9" x14ac:dyDescent="0.25">
      <c r="B3" s="1">
        <v>42150</v>
      </c>
      <c r="C3">
        <v>10</v>
      </c>
      <c r="D3">
        <v>166.5</v>
      </c>
      <c r="E3">
        <f t="shared" si="0"/>
        <v>1665</v>
      </c>
      <c r="F3" s="1">
        <v>42186</v>
      </c>
      <c r="G3">
        <v>100</v>
      </c>
      <c r="H3">
        <v>167</v>
      </c>
      <c r="I3">
        <f>G3*H3</f>
        <v>16700</v>
      </c>
    </row>
    <row r="4" spans="1:9" x14ac:dyDescent="0.25">
      <c r="B4" s="1">
        <v>42150</v>
      </c>
      <c r="C4">
        <v>30</v>
      </c>
      <c r="D4">
        <v>165.4</v>
      </c>
      <c r="E4">
        <f t="shared" si="0"/>
        <v>4962</v>
      </c>
      <c r="F4" s="1">
        <v>42186</v>
      </c>
      <c r="G4">
        <v>50</v>
      </c>
      <c r="H4">
        <v>168.5</v>
      </c>
      <c r="I4">
        <f>G4*H4</f>
        <v>8425</v>
      </c>
    </row>
    <row r="5" spans="1:9" x14ac:dyDescent="0.25">
      <c r="B5" s="1">
        <v>42150</v>
      </c>
      <c r="C5">
        <v>10</v>
      </c>
      <c r="D5">
        <v>164.85</v>
      </c>
      <c r="E5">
        <f t="shared" si="0"/>
        <v>1648.5</v>
      </c>
    </row>
    <row r="6" spans="1:9" x14ac:dyDescent="0.25">
      <c r="B6" s="1">
        <v>42186</v>
      </c>
      <c r="C6">
        <v>145</v>
      </c>
      <c r="D6">
        <v>166</v>
      </c>
      <c r="E6">
        <f t="shared" si="0"/>
        <v>24070</v>
      </c>
    </row>
    <row r="7" spans="1:9" x14ac:dyDescent="0.25">
      <c r="B7" s="1">
        <v>42186</v>
      </c>
      <c r="C7">
        <v>100</v>
      </c>
      <c r="D7">
        <v>164</v>
      </c>
      <c r="E7">
        <f t="shared" si="0"/>
        <v>16400</v>
      </c>
    </row>
    <row r="8" spans="1:9" x14ac:dyDescent="0.25">
      <c r="B8" s="1">
        <v>42235</v>
      </c>
      <c r="C8">
        <v>10</v>
      </c>
      <c r="D8">
        <v>124</v>
      </c>
      <c r="E8">
        <f t="shared" si="0"/>
        <v>1240</v>
      </c>
    </row>
    <row r="9" spans="1:9" x14ac:dyDescent="0.25">
      <c r="A9" s="6"/>
      <c r="B9" s="6"/>
      <c r="C9" s="6">
        <f>SUM(C2:C8)</f>
        <v>310</v>
      </c>
      <c r="D9" s="6"/>
      <c r="E9" s="6">
        <f>SUM(E2:E8)</f>
        <v>50830.5</v>
      </c>
      <c r="F9" s="6"/>
      <c r="G9" s="6">
        <f>SUM(G2:G7)</f>
        <v>250</v>
      </c>
      <c r="H9" s="6"/>
      <c r="I9" s="6">
        <f>SUM(I2:I7)</f>
        <v>41825</v>
      </c>
    </row>
    <row r="12" spans="1:9" x14ac:dyDescent="0.25">
      <c r="B12" t="s">
        <v>57</v>
      </c>
      <c r="D12">
        <f>C9-G9</f>
        <v>60</v>
      </c>
    </row>
    <row r="13" spans="1:9" x14ac:dyDescent="0.25">
      <c r="B13" t="s">
        <v>58</v>
      </c>
      <c r="D13">
        <f>(E9-I9)/D12</f>
        <v>150.09166666666667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8" sqref="B18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42</v>
      </c>
      <c r="B2" s="1">
        <v>42184</v>
      </c>
      <c r="C2">
        <v>10</v>
      </c>
      <c r="D2">
        <v>99.05</v>
      </c>
      <c r="E2">
        <f>C2*D2</f>
        <v>990.5</v>
      </c>
      <c r="F2" s="1">
        <v>42216</v>
      </c>
      <c r="G2">
        <v>40</v>
      </c>
      <c r="H2">
        <v>95.1</v>
      </c>
      <c r="I2">
        <f>G2*H2</f>
        <v>3804</v>
      </c>
    </row>
    <row r="3" spans="1:11" x14ac:dyDescent="0.25">
      <c r="B3" s="1">
        <v>42184</v>
      </c>
      <c r="C3">
        <v>20</v>
      </c>
      <c r="D3">
        <v>99.5</v>
      </c>
      <c r="E3">
        <f t="shared" ref="E3:E9" si="0">C3*D3</f>
        <v>1990</v>
      </c>
      <c r="F3" s="1">
        <v>42216</v>
      </c>
      <c r="G3">
        <v>20</v>
      </c>
      <c r="H3">
        <v>95.6</v>
      </c>
      <c r="I3">
        <f>G3*H3</f>
        <v>1912</v>
      </c>
    </row>
    <row r="4" spans="1:11" x14ac:dyDescent="0.25">
      <c r="B4" s="1">
        <v>42184</v>
      </c>
      <c r="C4">
        <v>10</v>
      </c>
      <c r="D4">
        <v>98.35</v>
      </c>
      <c r="E4">
        <f t="shared" si="0"/>
        <v>983.5</v>
      </c>
    </row>
    <row r="5" spans="1:11" x14ac:dyDescent="0.25">
      <c r="B5" s="1">
        <v>42184</v>
      </c>
      <c r="C5">
        <v>20</v>
      </c>
      <c r="D5">
        <v>98.1</v>
      </c>
      <c r="E5">
        <f t="shared" si="0"/>
        <v>1962</v>
      </c>
    </row>
    <row r="6" spans="1:11" x14ac:dyDescent="0.25">
      <c r="B6" s="1">
        <v>42213</v>
      </c>
      <c r="C6">
        <v>10</v>
      </c>
      <c r="D6">
        <v>92.5</v>
      </c>
      <c r="E6">
        <f t="shared" si="0"/>
        <v>925</v>
      </c>
    </row>
    <row r="7" spans="1:11" x14ac:dyDescent="0.25">
      <c r="B7" s="1">
        <v>42213</v>
      </c>
      <c r="C7">
        <v>10</v>
      </c>
      <c r="D7">
        <v>91.65</v>
      </c>
      <c r="E7">
        <f t="shared" si="0"/>
        <v>916.5</v>
      </c>
    </row>
    <row r="8" spans="1:11" x14ac:dyDescent="0.25">
      <c r="B8" s="1">
        <v>42213</v>
      </c>
      <c r="C8">
        <v>15</v>
      </c>
      <c r="D8">
        <v>94</v>
      </c>
      <c r="E8">
        <f t="shared" si="0"/>
        <v>1410</v>
      </c>
    </row>
    <row r="9" spans="1:11" x14ac:dyDescent="0.25">
      <c r="B9" s="1">
        <v>42213</v>
      </c>
      <c r="C9">
        <v>15</v>
      </c>
      <c r="D9">
        <v>92.75</v>
      </c>
      <c r="E9">
        <f t="shared" si="0"/>
        <v>1391.25</v>
      </c>
    </row>
    <row r="10" spans="1:11" x14ac:dyDescent="0.25">
      <c r="B10" s="1">
        <v>42226</v>
      </c>
      <c r="C10">
        <v>10</v>
      </c>
      <c r="D10">
        <v>94.99</v>
      </c>
      <c r="E10">
        <f>C10*D10</f>
        <v>949.9</v>
      </c>
    </row>
    <row r="11" spans="1:11" x14ac:dyDescent="0.25">
      <c r="A11" s="6"/>
      <c r="B11" s="6"/>
      <c r="C11" s="6">
        <f>SUM(C2:C10)</f>
        <v>120</v>
      </c>
      <c r="D11" s="6"/>
      <c r="E11" s="6">
        <f>SUM(E2:E10)</f>
        <v>11518.65</v>
      </c>
      <c r="F11" s="6"/>
      <c r="G11" s="6">
        <f>SUM(G2:G7)</f>
        <v>60</v>
      </c>
      <c r="H11" s="6"/>
      <c r="I11" s="6">
        <f>SUM(I2:I7)</f>
        <v>5716</v>
      </c>
      <c r="J11" s="6"/>
      <c r="K11" s="6"/>
    </row>
    <row r="14" spans="1:11" x14ac:dyDescent="0.25">
      <c r="B14" t="s">
        <v>57</v>
      </c>
      <c r="D14">
        <f>C11-G11</f>
        <v>60</v>
      </c>
    </row>
    <row r="15" spans="1:11" x14ac:dyDescent="0.25">
      <c r="B15" t="s">
        <v>58</v>
      </c>
      <c r="D15">
        <f>(E11-I11)/D14</f>
        <v>96.710833333333326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6" sqref="D16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23</v>
      </c>
      <c r="B2" s="1">
        <v>42153</v>
      </c>
      <c r="C2">
        <v>50</v>
      </c>
      <c r="D2">
        <v>37.22</v>
      </c>
      <c r="E2">
        <f>C2*D2</f>
        <v>1861</v>
      </c>
      <c r="F2" s="1">
        <v>42186</v>
      </c>
      <c r="G2">
        <v>50</v>
      </c>
      <c r="H2">
        <v>38.4</v>
      </c>
      <c r="I2">
        <f>G2*H2</f>
        <v>1920</v>
      </c>
    </row>
    <row r="3" spans="1:9" x14ac:dyDescent="0.25">
      <c r="B3" s="1">
        <v>42208</v>
      </c>
      <c r="C3">
        <v>100</v>
      </c>
      <c r="D3">
        <v>36</v>
      </c>
      <c r="E3">
        <f>C3*D3</f>
        <v>3600</v>
      </c>
      <c r="F3" s="1">
        <v>42230</v>
      </c>
      <c r="G3">
        <v>100</v>
      </c>
      <c r="H3">
        <v>35.96</v>
      </c>
      <c r="I3">
        <f>G3*H3</f>
        <v>3596</v>
      </c>
    </row>
    <row r="4" spans="1:9" x14ac:dyDescent="0.25">
      <c r="B4" s="1">
        <v>42209</v>
      </c>
      <c r="C4">
        <v>20</v>
      </c>
      <c r="D4">
        <v>35.479999999999997</v>
      </c>
      <c r="E4">
        <f>C4*D4</f>
        <v>709.59999999999991</v>
      </c>
    </row>
    <row r="5" spans="1:9" x14ac:dyDescent="0.25">
      <c r="B5" s="1">
        <v>42209</v>
      </c>
      <c r="C5">
        <v>20</v>
      </c>
      <c r="D5">
        <v>35.03</v>
      </c>
      <c r="E5">
        <f>C5*D5</f>
        <v>700.6</v>
      </c>
    </row>
    <row r="6" spans="1:9" x14ac:dyDescent="0.25">
      <c r="A6" s="6"/>
      <c r="B6" s="6"/>
      <c r="C6" s="6">
        <f>SUM(C2:C5)</f>
        <v>190</v>
      </c>
      <c r="D6" s="6"/>
      <c r="E6" s="6">
        <f>SUM(E2:E5)</f>
        <v>6871.2000000000007</v>
      </c>
      <c r="F6" s="6"/>
      <c r="G6" s="6">
        <f>SUM(G2:G5)</f>
        <v>150</v>
      </c>
      <c r="H6" s="6"/>
      <c r="I6" s="6">
        <f>SUM(I2:I5)</f>
        <v>5516</v>
      </c>
    </row>
    <row r="10" spans="1:9" x14ac:dyDescent="0.25">
      <c r="B10" t="s">
        <v>57</v>
      </c>
      <c r="D10">
        <f>C6-G6</f>
        <v>40</v>
      </c>
    </row>
    <row r="11" spans="1:9" x14ac:dyDescent="0.25">
      <c r="B11" t="s">
        <v>58</v>
      </c>
      <c r="D11">
        <f>(E6-I6)/D10</f>
        <v>33.880000000000017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26</v>
      </c>
      <c r="B2" s="1">
        <v>42163</v>
      </c>
      <c r="C2">
        <v>50</v>
      </c>
      <c r="D2">
        <v>5.9</v>
      </c>
      <c r="E2">
        <f>C2*D2</f>
        <v>295</v>
      </c>
      <c r="F2" s="1">
        <v>42187</v>
      </c>
      <c r="G2">
        <v>200</v>
      </c>
      <c r="H2">
        <v>6.45</v>
      </c>
      <c r="I2">
        <f>G2*H2</f>
        <v>1290</v>
      </c>
    </row>
    <row r="3" spans="1:9" x14ac:dyDescent="0.25">
      <c r="B3" s="1">
        <v>42163</v>
      </c>
      <c r="C3">
        <v>100</v>
      </c>
      <c r="D3">
        <v>6.2</v>
      </c>
      <c r="E3">
        <f>C3*D3</f>
        <v>620</v>
      </c>
    </row>
    <row r="4" spans="1:9" x14ac:dyDescent="0.25">
      <c r="B4" s="1">
        <v>42187</v>
      </c>
      <c r="C4">
        <v>200</v>
      </c>
      <c r="D4">
        <v>6.3</v>
      </c>
      <c r="E4">
        <f>C4*D4</f>
        <v>1260</v>
      </c>
    </row>
    <row r="5" spans="1:9" x14ac:dyDescent="0.25">
      <c r="B5" s="1">
        <v>42194</v>
      </c>
      <c r="C5">
        <v>150</v>
      </c>
      <c r="D5">
        <v>6.1</v>
      </c>
      <c r="E5">
        <f>C5*D5</f>
        <v>915</v>
      </c>
    </row>
    <row r="6" spans="1:9" x14ac:dyDescent="0.25">
      <c r="A6" s="3"/>
      <c r="B6" s="3"/>
      <c r="C6" s="3">
        <f>SUM(C2:C5)</f>
        <v>500</v>
      </c>
      <c r="D6" s="3"/>
      <c r="E6" s="3">
        <f>SUM(E2:E5)</f>
        <v>3090</v>
      </c>
      <c r="F6" s="3"/>
      <c r="G6" s="3">
        <f>SUM(G2:G5)</f>
        <v>200</v>
      </c>
      <c r="H6" s="3"/>
      <c r="I6" s="3">
        <f>SUM(I2:I5)</f>
        <v>1290</v>
      </c>
    </row>
    <row r="11" spans="1:9" x14ac:dyDescent="0.25">
      <c r="B11" t="s">
        <v>57</v>
      </c>
      <c r="D11">
        <f>C6-G6</f>
        <v>300</v>
      </c>
    </row>
    <row r="12" spans="1:9" x14ac:dyDescent="0.25">
      <c r="B12" t="s">
        <v>58</v>
      </c>
      <c r="D12">
        <f>(E6-I6)/D11</f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0" sqref="E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27</v>
      </c>
      <c r="B2" s="1">
        <v>42164</v>
      </c>
      <c r="C2">
        <v>30</v>
      </c>
      <c r="D2">
        <v>32.200000000000003</v>
      </c>
      <c r="E2">
        <f>C2*D2</f>
        <v>966.00000000000011</v>
      </c>
      <c r="I2">
        <f>G2*H2</f>
        <v>0</v>
      </c>
    </row>
    <row r="3" spans="1:9" x14ac:dyDescent="0.25">
      <c r="B3" s="1">
        <v>42166</v>
      </c>
      <c r="C3">
        <v>30</v>
      </c>
      <c r="D3">
        <v>31.3</v>
      </c>
      <c r="E3">
        <f t="shared" ref="E3:E9" si="0">C3*D3</f>
        <v>939</v>
      </c>
    </row>
    <row r="4" spans="1:9" x14ac:dyDescent="0.25">
      <c r="B4" s="1">
        <v>42186</v>
      </c>
      <c r="C4">
        <v>140</v>
      </c>
      <c r="D4">
        <v>31.1</v>
      </c>
      <c r="E4">
        <f t="shared" si="0"/>
        <v>4354</v>
      </c>
    </row>
    <row r="5" spans="1:9" x14ac:dyDescent="0.25">
      <c r="B5" s="1">
        <v>42186</v>
      </c>
      <c r="C5">
        <v>200</v>
      </c>
      <c r="D5">
        <v>30.9</v>
      </c>
      <c r="E5">
        <f t="shared" si="0"/>
        <v>6180</v>
      </c>
    </row>
    <row r="6" spans="1:9" x14ac:dyDescent="0.25">
      <c r="B6" s="1">
        <v>42194</v>
      </c>
      <c r="C6">
        <v>100</v>
      </c>
      <c r="D6">
        <v>29.8</v>
      </c>
      <c r="E6">
        <f t="shared" si="0"/>
        <v>2980</v>
      </c>
    </row>
    <row r="7" spans="1:9" x14ac:dyDescent="0.25">
      <c r="B7" s="1">
        <v>42207</v>
      </c>
      <c r="C7">
        <v>50</v>
      </c>
      <c r="D7">
        <v>29.32</v>
      </c>
      <c r="E7">
        <f t="shared" si="0"/>
        <v>1466</v>
      </c>
    </row>
    <row r="8" spans="1:9" x14ac:dyDescent="0.25">
      <c r="B8" s="1">
        <v>42209</v>
      </c>
      <c r="C8">
        <v>50</v>
      </c>
      <c r="D8">
        <v>28.6</v>
      </c>
      <c r="E8">
        <f t="shared" si="0"/>
        <v>1430</v>
      </c>
    </row>
    <row r="9" spans="1:9" x14ac:dyDescent="0.25">
      <c r="B9" s="1">
        <v>42214</v>
      </c>
      <c r="C9">
        <v>50</v>
      </c>
      <c r="D9">
        <v>28.19</v>
      </c>
      <c r="E9">
        <f t="shared" si="0"/>
        <v>1409.5</v>
      </c>
    </row>
    <row r="10" spans="1:9" x14ac:dyDescent="0.25">
      <c r="A10" s="3"/>
      <c r="B10" s="3"/>
      <c r="C10" s="3">
        <f>SUM(C2:C9)</f>
        <v>650</v>
      </c>
      <c r="D10" s="3"/>
      <c r="E10" s="3">
        <f>SUM(E2:E9)</f>
        <v>19724.5</v>
      </c>
      <c r="F10" s="3"/>
      <c r="G10" s="3"/>
      <c r="H10" s="3"/>
      <c r="I10" s="3"/>
    </row>
    <row r="14" spans="1:9" x14ac:dyDescent="0.25">
      <c r="B14" t="s">
        <v>57</v>
      </c>
      <c r="D14">
        <f>C10-G10</f>
        <v>650</v>
      </c>
    </row>
    <row r="15" spans="1:9" x14ac:dyDescent="0.25">
      <c r="B15" t="s">
        <v>58</v>
      </c>
      <c r="D15">
        <f>(E10-I10)/D14</f>
        <v>30.345384615384614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15</v>
      </c>
      <c r="B2" s="1">
        <v>42153</v>
      </c>
      <c r="C2">
        <v>1</v>
      </c>
      <c r="D2">
        <v>26.75</v>
      </c>
      <c r="E2">
        <f>C2*D2</f>
        <v>26.75</v>
      </c>
      <c r="F2" s="1">
        <v>42226</v>
      </c>
      <c r="G2">
        <v>170</v>
      </c>
      <c r="H2">
        <v>22.35</v>
      </c>
      <c r="I2">
        <f>G2*H2</f>
        <v>3799.5000000000005</v>
      </c>
    </row>
    <row r="3" spans="1:9" x14ac:dyDescent="0.25">
      <c r="B3" s="1">
        <v>42173</v>
      </c>
      <c r="C3">
        <v>19</v>
      </c>
      <c r="D3">
        <v>24.84</v>
      </c>
      <c r="E3">
        <f t="shared" ref="E3:E11" si="0">C3*D3</f>
        <v>471.96</v>
      </c>
    </row>
    <row r="4" spans="1:9" x14ac:dyDescent="0.25">
      <c r="B4" s="1">
        <v>42184</v>
      </c>
      <c r="C4">
        <v>10</v>
      </c>
      <c r="D4">
        <v>24.33</v>
      </c>
      <c r="E4">
        <f t="shared" si="0"/>
        <v>243.29999999999998</v>
      </c>
    </row>
    <row r="5" spans="1:9" x14ac:dyDescent="0.25">
      <c r="B5" s="1">
        <v>42185</v>
      </c>
      <c r="C5">
        <v>5</v>
      </c>
      <c r="D5">
        <v>23.82</v>
      </c>
      <c r="E5">
        <f t="shared" si="0"/>
        <v>119.1</v>
      </c>
    </row>
    <row r="6" spans="1:9" x14ac:dyDescent="0.25">
      <c r="B6" s="1">
        <v>42185</v>
      </c>
      <c r="C6">
        <v>15</v>
      </c>
      <c r="D6">
        <v>23.71</v>
      </c>
      <c r="E6">
        <f t="shared" si="0"/>
        <v>355.65000000000003</v>
      </c>
    </row>
    <row r="7" spans="1:9" x14ac:dyDescent="0.25">
      <c r="B7" s="1">
        <v>42185</v>
      </c>
      <c r="C7">
        <v>30</v>
      </c>
      <c r="D7">
        <v>23.65</v>
      </c>
      <c r="E7">
        <f t="shared" si="0"/>
        <v>709.5</v>
      </c>
    </row>
    <row r="8" spans="1:9" x14ac:dyDescent="0.25">
      <c r="B8" s="1">
        <v>42185</v>
      </c>
      <c r="C8">
        <v>40</v>
      </c>
      <c r="D8">
        <v>23.2</v>
      </c>
      <c r="E8">
        <f t="shared" si="0"/>
        <v>928</v>
      </c>
    </row>
    <row r="9" spans="1:9" x14ac:dyDescent="0.25">
      <c r="B9" s="1">
        <v>42185</v>
      </c>
      <c r="C9">
        <v>50</v>
      </c>
      <c r="D9">
        <v>22.94</v>
      </c>
      <c r="E9">
        <f t="shared" si="0"/>
        <v>1147</v>
      </c>
    </row>
    <row r="10" spans="1:9" x14ac:dyDescent="0.25">
      <c r="B10" s="1">
        <v>42209</v>
      </c>
      <c r="C10">
        <v>50</v>
      </c>
      <c r="D10">
        <v>19.75</v>
      </c>
      <c r="E10">
        <f t="shared" si="0"/>
        <v>987.5</v>
      </c>
    </row>
    <row r="11" spans="1:9" x14ac:dyDescent="0.25">
      <c r="B11" s="1">
        <v>42212</v>
      </c>
      <c r="C11">
        <v>30</v>
      </c>
      <c r="D11">
        <v>19.2</v>
      </c>
      <c r="E11">
        <f t="shared" si="0"/>
        <v>576</v>
      </c>
    </row>
    <row r="12" spans="1:9" x14ac:dyDescent="0.25">
      <c r="A12" s="3"/>
      <c r="B12" s="3"/>
      <c r="C12" s="3">
        <f>SUM(C2:C11)</f>
        <v>250</v>
      </c>
      <c r="D12" s="3"/>
      <c r="E12" s="3">
        <f>SUM(E2:E11)</f>
        <v>5564.76</v>
      </c>
      <c r="F12" s="3"/>
      <c r="G12" s="3">
        <f>SUM(G2:G11)</f>
        <v>170</v>
      </c>
      <c r="H12" s="3"/>
      <c r="I12" s="3">
        <f>SUM(I2:I11)</f>
        <v>3799.5000000000005</v>
      </c>
    </row>
    <row r="15" spans="1:9" x14ac:dyDescent="0.25">
      <c r="B15" t="s">
        <v>57</v>
      </c>
      <c r="D15">
        <f>C12-G12</f>
        <v>80</v>
      </c>
    </row>
    <row r="16" spans="1:9" x14ac:dyDescent="0.25">
      <c r="B16" t="s">
        <v>58</v>
      </c>
      <c r="D16">
        <f>(E12-I12)/D15</f>
        <v>22.065749999999998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10</v>
      </c>
      <c r="B2" s="1">
        <v>42146</v>
      </c>
      <c r="C2">
        <v>100</v>
      </c>
      <c r="D2">
        <v>13.1</v>
      </c>
      <c r="E2">
        <f>C2*D2</f>
        <v>1310</v>
      </c>
      <c r="F2" s="1">
        <v>42199</v>
      </c>
      <c r="G2">
        <v>52</v>
      </c>
      <c r="H2">
        <v>10.7</v>
      </c>
      <c r="I2">
        <f>G2*H2</f>
        <v>556.4</v>
      </c>
    </row>
    <row r="3" spans="1:9" x14ac:dyDescent="0.25">
      <c r="B3" s="1">
        <v>42151</v>
      </c>
      <c r="C3">
        <v>102</v>
      </c>
      <c r="D3">
        <v>12.99</v>
      </c>
      <c r="E3">
        <f t="shared" ref="E3:E11" si="0">C3*D3</f>
        <v>1324.98</v>
      </c>
      <c r="F3" s="1">
        <v>42235</v>
      </c>
      <c r="G3">
        <v>150</v>
      </c>
      <c r="H3">
        <v>9.41</v>
      </c>
      <c r="I3">
        <f>G3*H3</f>
        <v>1411.5</v>
      </c>
    </row>
    <row r="4" spans="1:9" x14ac:dyDescent="0.25">
      <c r="B4" s="1">
        <v>42152</v>
      </c>
      <c r="C4">
        <v>50</v>
      </c>
      <c r="D4">
        <v>12.94</v>
      </c>
      <c r="E4">
        <f t="shared" si="0"/>
        <v>647</v>
      </c>
    </row>
    <row r="5" spans="1:9" x14ac:dyDescent="0.25">
      <c r="B5" s="1">
        <v>42166</v>
      </c>
      <c r="C5">
        <v>48</v>
      </c>
      <c r="D5">
        <v>12.3</v>
      </c>
      <c r="E5">
        <f t="shared" si="0"/>
        <v>590.40000000000009</v>
      </c>
    </row>
    <row r="6" spans="1:9" x14ac:dyDescent="0.25">
      <c r="B6" s="1">
        <v>42180</v>
      </c>
      <c r="C6">
        <v>50</v>
      </c>
      <c r="D6">
        <v>11.7</v>
      </c>
      <c r="E6">
        <f t="shared" si="0"/>
        <v>585</v>
      </c>
    </row>
    <row r="7" spans="1:9" x14ac:dyDescent="0.25">
      <c r="B7" s="1">
        <v>42198</v>
      </c>
      <c r="C7">
        <v>50</v>
      </c>
      <c r="D7">
        <v>10.5</v>
      </c>
      <c r="E7">
        <f t="shared" si="0"/>
        <v>525</v>
      </c>
    </row>
    <row r="8" spans="1:9" x14ac:dyDescent="0.25">
      <c r="B8" s="1">
        <v>42205</v>
      </c>
      <c r="C8">
        <v>20</v>
      </c>
      <c r="D8">
        <v>10.56</v>
      </c>
      <c r="E8">
        <f t="shared" si="0"/>
        <v>211.20000000000002</v>
      </c>
    </row>
    <row r="9" spans="1:9" x14ac:dyDescent="0.25">
      <c r="B9" s="1">
        <v>42208</v>
      </c>
      <c r="C9">
        <v>32</v>
      </c>
      <c r="D9">
        <v>10.220000000000001</v>
      </c>
      <c r="E9">
        <f t="shared" si="0"/>
        <v>327.04000000000002</v>
      </c>
    </row>
    <row r="10" spans="1:9" x14ac:dyDescent="0.25">
      <c r="B10" s="1">
        <v>42230</v>
      </c>
      <c r="C10">
        <v>100</v>
      </c>
      <c r="D10">
        <v>9.58</v>
      </c>
      <c r="E10">
        <f t="shared" si="0"/>
        <v>958</v>
      </c>
    </row>
    <row r="11" spans="1:9" x14ac:dyDescent="0.25">
      <c r="B11" s="1">
        <v>42233</v>
      </c>
      <c r="C11">
        <v>150</v>
      </c>
      <c r="D11">
        <v>9.3000000000000007</v>
      </c>
      <c r="E11">
        <f t="shared" si="0"/>
        <v>1395</v>
      </c>
    </row>
    <row r="12" spans="1:9" x14ac:dyDescent="0.25">
      <c r="A12" s="3"/>
      <c r="B12" s="3"/>
      <c r="C12" s="3">
        <f>SUM(C2:C11)</f>
        <v>702</v>
      </c>
      <c r="D12" s="3"/>
      <c r="E12" s="3">
        <f>SUM(E2:E11)</f>
        <v>7873.62</v>
      </c>
      <c r="F12" s="3"/>
      <c r="G12" s="3">
        <f>SUM(G2:G9)</f>
        <v>202</v>
      </c>
      <c r="H12" s="3"/>
      <c r="I12" s="3">
        <f>SUM(I2:I9)</f>
        <v>1967.9</v>
      </c>
    </row>
    <row r="15" spans="1:9" x14ac:dyDescent="0.25">
      <c r="B15" t="s">
        <v>57</v>
      </c>
      <c r="D15">
        <f>C12-G12</f>
        <v>500</v>
      </c>
    </row>
    <row r="16" spans="1:9" x14ac:dyDescent="0.25">
      <c r="B16" t="s">
        <v>58</v>
      </c>
      <c r="D16">
        <f>(E12-I12)/D15</f>
        <v>11.811439999999999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7" sqref="K7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45</v>
      </c>
      <c r="B2" s="1">
        <v>42185</v>
      </c>
      <c r="C2">
        <v>10</v>
      </c>
      <c r="D2">
        <v>65.45</v>
      </c>
      <c r="E2">
        <f t="shared" ref="E2:E7" si="0">C2*D2</f>
        <v>654.5</v>
      </c>
      <c r="F2" s="1">
        <v>42226</v>
      </c>
      <c r="G2">
        <v>30</v>
      </c>
      <c r="H2">
        <v>62.9</v>
      </c>
      <c r="I2">
        <f>G2*H2</f>
        <v>1887</v>
      </c>
    </row>
    <row r="3" spans="1:9" x14ac:dyDescent="0.25">
      <c r="B3" s="1">
        <v>42223</v>
      </c>
      <c r="C3">
        <v>30</v>
      </c>
      <c r="D3">
        <v>61.3</v>
      </c>
      <c r="E3">
        <f t="shared" si="0"/>
        <v>1839</v>
      </c>
      <c r="F3" s="1">
        <v>42235</v>
      </c>
      <c r="G3">
        <v>30</v>
      </c>
      <c r="H3">
        <v>63.59</v>
      </c>
      <c r="I3">
        <f>G3*H3</f>
        <v>1907.7</v>
      </c>
    </row>
    <row r="4" spans="1:9" x14ac:dyDescent="0.25">
      <c r="B4" s="1">
        <v>42223</v>
      </c>
      <c r="C4">
        <v>30</v>
      </c>
      <c r="D4">
        <v>62</v>
      </c>
      <c r="E4">
        <f t="shared" si="0"/>
        <v>1860</v>
      </c>
    </row>
    <row r="5" spans="1:9" x14ac:dyDescent="0.25">
      <c r="B5" s="1">
        <v>42223</v>
      </c>
      <c r="C5">
        <v>40</v>
      </c>
      <c r="D5">
        <v>62.45</v>
      </c>
      <c r="E5">
        <f t="shared" si="0"/>
        <v>2498</v>
      </c>
    </row>
    <row r="6" spans="1:9" x14ac:dyDescent="0.25">
      <c r="B6" s="1">
        <v>42223</v>
      </c>
      <c r="C6">
        <v>30</v>
      </c>
      <c r="D6">
        <v>62.98</v>
      </c>
      <c r="E6">
        <f t="shared" si="0"/>
        <v>1889.3999999999999</v>
      </c>
    </row>
    <row r="7" spans="1:9" x14ac:dyDescent="0.25">
      <c r="B7" s="1">
        <v>42223</v>
      </c>
      <c r="C7">
        <v>20</v>
      </c>
      <c r="D7">
        <v>63.52</v>
      </c>
      <c r="E7">
        <f t="shared" si="0"/>
        <v>1270.4000000000001</v>
      </c>
    </row>
    <row r="8" spans="1:9" x14ac:dyDescent="0.25">
      <c r="A8" s="3"/>
      <c r="B8" s="3"/>
      <c r="C8" s="3">
        <f>SUM(C2:C7)</f>
        <v>160</v>
      </c>
      <c r="D8" s="3"/>
      <c r="E8" s="3">
        <f>SUM(E2:E7)</f>
        <v>10011.299999999999</v>
      </c>
      <c r="F8" s="3"/>
      <c r="G8" s="3">
        <f>SUM(G2:G4)</f>
        <v>60</v>
      </c>
      <c r="H8" s="3"/>
      <c r="I8" s="3">
        <f>SUM(I2:I4)</f>
        <v>3794.7</v>
      </c>
    </row>
    <row r="15" spans="1:9" x14ac:dyDescent="0.25">
      <c r="B15" t="s">
        <v>57</v>
      </c>
      <c r="D15">
        <f>C8-G8</f>
        <v>100</v>
      </c>
    </row>
    <row r="16" spans="1:9" x14ac:dyDescent="0.25">
      <c r="B16" t="s">
        <v>58</v>
      </c>
      <c r="D16">
        <f>(E8-I8)/D15</f>
        <v>62.165999999999997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2" sqref="J1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24</v>
      </c>
      <c r="B2" s="1">
        <v>42156</v>
      </c>
      <c r="C2">
        <v>5</v>
      </c>
      <c r="D2">
        <v>48.55</v>
      </c>
      <c r="E2">
        <f>C2*D2</f>
        <v>242.75</v>
      </c>
      <c r="F2" s="1">
        <v>42186</v>
      </c>
      <c r="G2">
        <v>100</v>
      </c>
      <c r="H2">
        <v>44.99</v>
      </c>
      <c r="I2">
        <f>G2*H2</f>
        <v>4499</v>
      </c>
    </row>
    <row r="3" spans="1:9" x14ac:dyDescent="0.25">
      <c r="B3" s="1">
        <v>42156</v>
      </c>
      <c r="C3">
        <v>5</v>
      </c>
      <c r="D3">
        <v>47.01</v>
      </c>
      <c r="E3">
        <f t="shared" ref="E3:E9" si="0">C3*D3</f>
        <v>235.04999999999998</v>
      </c>
      <c r="F3" s="1">
        <v>42227</v>
      </c>
      <c r="G3">
        <v>100</v>
      </c>
      <c r="H3">
        <v>43</v>
      </c>
      <c r="I3">
        <f>G3*H3</f>
        <v>4300</v>
      </c>
    </row>
    <row r="4" spans="1:9" x14ac:dyDescent="0.25">
      <c r="B4" s="1">
        <v>42156</v>
      </c>
      <c r="C4">
        <v>10</v>
      </c>
      <c r="D4">
        <v>46.5</v>
      </c>
      <c r="E4">
        <f t="shared" si="0"/>
        <v>465</v>
      </c>
    </row>
    <row r="5" spans="1:9" x14ac:dyDescent="0.25">
      <c r="B5" s="1">
        <v>42156</v>
      </c>
      <c r="C5">
        <v>50</v>
      </c>
      <c r="D5">
        <v>45.95</v>
      </c>
      <c r="E5">
        <f t="shared" si="0"/>
        <v>2297.5</v>
      </c>
    </row>
    <row r="6" spans="1:9" x14ac:dyDescent="0.25">
      <c r="B6" s="1">
        <v>42156</v>
      </c>
      <c r="C6">
        <v>30</v>
      </c>
      <c r="D6">
        <v>45.95</v>
      </c>
      <c r="E6">
        <f t="shared" si="0"/>
        <v>1378.5</v>
      </c>
    </row>
    <row r="7" spans="1:9" x14ac:dyDescent="0.25">
      <c r="B7" s="1">
        <v>42186</v>
      </c>
      <c r="C7">
        <v>100</v>
      </c>
      <c r="D7">
        <v>44.9</v>
      </c>
      <c r="E7">
        <f t="shared" si="0"/>
        <v>4490</v>
      </c>
    </row>
    <row r="8" spans="1:9" x14ac:dyDescent="0.25">
      <c r="B8" s="1">
        <v>42206</v>
      </c>
      <c r="C8">
        <v>20</v>
      </c>
      <c r="D8">
        <v>41.2</v>
      </c>
      <c r="E8">
        <f t="shared" si="0"/>
        <v>824</v>
      </c>
    </row>
    <row r="9" spans="1:9" x14ac:dyDescent="0.25">
      <c r="B9" s="1">
        <v>42207</v>
      </c>
      <c r="C9">
        <v>20</v>
      </c>
      <c r="D9">
        <v>40.68</v>
      </c>
      <c r="E9">
        <f t="shared" si="0"/>
        <v>813.6</v>
      </c>
    </row>
    <row r="10" spans="1:9" x14ac:dyDescent="0.25">
      <c r="A10" s="3"/>
      <c r="B10" s="3"/>
      <c r="C10" s="3">
        <f>SUM(C2:C9)</f>
        <v>240</v>
      </c>
      <c r="D10" s="3"/>
      <c r="E10" s="3">
        <f>SUM(E2:E9)</f>
        <v>10746.4</v>
      </c>
      <c r="F10" s="3"/>
      <c r="G10" s="3">
        <f>SUM(G2:G9)</f>
        <v>200</v>
      </c>
      <c r="H10" s="3"/>
      <c r="I10" s="3">
        <f>SUM(I2:I9)</f>
        <v>8799</v>
      </c>
    </row>
    <row r="17" spans="2:4" x14ac:dyDescent="0.25">
      <c r="B17" t="s">
        <v>57</v>
      </c>
      <c r="D17">
        <f>C10-G10</f>
        <v>40</v>
      </c>
    </row>
    <row r="18" spans="2:4" x14ac:dyDescent="0.25">
      <c r="B18" t="s">
        <v>58</v>
      </c>
      <c r="D18">
        <f>(E10-I10)/D17</f>
        <v>48.684999999999988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9" sqref="C9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7" x14ac:dyDescent="0.25">
      <c r="A2" t="s">
        <v>47</v>
      </c>
      <c r="B2" s="1">
        <v>42185</v>
      </c>
      <c r="C2">
        <v>10</v>
      </c>
      <c r="D2">
        <v>88.85</v>
      </c>
    </row>
    <row r="3" spans="1:7" x14ac:dyDescent="0.25">
      <c r="B3" s="1">
        <v>42214</v>
      </c>
      <c r="C3">
        <v>10</v>
      </c>
      <c r="D3">
        <v>83</v>
      </c>
    </row>
    <row r="4" spans="1:7" x14ac:dyDescent="0.25">
      <c r="B4" s="1">
        <v>42221</v>
      </c>
      <c r="C4">
        <v>30</v>
      </c>
      <c r="D4">
        <v>84.6</v>
      </c>
    </row>
    <row r="5" spans="1:7" x14ac:dyDescent="0.25">
      <c r="B5" s="1">
        <v>42222</v>
      </c>
      <c r="C5">
        <v>10</v>
      </c>
      <c r="D5">
        <v>83.08</v>
      </c>
    </row>
    <row r="8" spans="1:7" x14ac:dyDescent="0.25">
      <c r="B8" t="s">
        <v>57</v>
      </c>
    </row>
    <row r="9" spans="1:7" x14ac:dyDescent="0.25">
      <c r="B9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7" x14ac:dyDescent="0.25">
      <c r="A2" t="s">
        <v>18</v>
      </c>
      <c r="B2" s="1">
        <v>42153</v>
      </c>
      <c r="C2">
        <v>50</v>
      </c>
      <c r="D2">
        <v>36.4</v>
      </c>
    </row>
    <row r="3" spans="1:7" x14ac:dyDescent="0.25">
      <c r="B3" s="1">
        <v>42173</v>
      </c>
      <c r="C3">
        <v>5</v>
      </c>
      <c r="D3">
        <v>22.95</v>
      </c>
    </row>
    <row r="4" spans="1:7" x14ac:dyDescent="0.25">
      <c r="B4" s="1">
        <v>42234</v>
      </c>
      <c r="C4">
        <v>15</v>
      </c>
      <c r="D4">
        <v>13.9</v>
      </c>
    </row>
    <row r="8" spans="1:7" x14ac:dyDescent="0.25">
      <c r="B8" t="s">
        <v>57</v>
      </c>
    </row>
    <row r="9" spans="1:7" x14ac:dyDescent="0.25">
      <c r="B9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6" sqref="H1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52</v>
      </c>
      <c r="B2" s="1">
        <v>42213</v>
      </c>
      <c r="C2">
        <v>5</v>
      </c>
      <c r="D2">
        <v>84.25</v>
      </c>
      <c r="E2">
        <f t="shared" ref="E2:E8" si="0">C2*D2</f>
        <v>421.25</v>
      </c>
      <c r="F2" s="1">
        <v>42221</v>
      </c>
      <c r="G2">
        <v>30</v>
      </c>
      <c r="H2">
        <v>84.23</v>
      </c>
      <c r="I2">
        <f>G2*H2</f>
        <v>2526.9</v>
      </c>
    </row>
    <row r="3" spans="1:11" x14ac:dyDescent="0.25">
      <c r="B3" s="1">
        <v>42213</v>
      </c>
      <c r="C3">
        <v>25</v>
      </c>
      <c r="D3">
        <v>84.9</v>
      </c>
      <c r="E3">
        <f t="shared" si="0"/>
        <v>2122.5</v>
      </c>
      <c r="F3" s="1"/>
    </row>
    <row r="4" spans="1:11" x14ac:dyDescent="0.25">
      <c r="B4" s="1">
        <v>42214</v>
      </c>
      <c r="C4">
        <v>10</v>
      </c>
      <c r="D4">
        <v>83.2</v>
      </c>
      <c r="E4">
        <f t="shared" si="0"/>
        <v>832</v>
      </c>
    </row>
    <row r="5" spans="1:11" x14ac:dyDescent="0.25">
      <c r="B5" s="1">
        <v>42215</v>
      </c>
      <c r="C5">
        <v>5</v>
      </c>
      <c r="D5">
        <v>82.25</v>
      </c>
      <c r="E5">
        <f t="shared" si="0"/>
        <v>411.25</v>
      </c>
    </row>
    <row r="6" spans="1:11" x14ac:dyDescent="0.25">
      <c r="B6" s="1">
        <v>42220</v>
      </c>
      <c r="C6">
        <v>10</v>
      </c>
      <c r="D6">
        <v>81.349999999999994</v>
      </c>
      <c r="E6">
        <f t="shared" si="0"/>
        <v>813.5</v>
      </c>
    </row>
    <row r="7" spans="1:11" x14ac:dyDescent="0.25">
      <c r="B7" s="1">
        <v>42220</v>
      </c>
      <c r="C7">
        <v>5</v>
      </c>
      <c r="D7">
        <v>82.4</v>
      </c>
      <c r="E7">
        <f t="shared" si="0"/>
        <v>412</v>
      </c>
    </row>
    <row r="8" spans="1:11" x14ac:dyDescent="0.25">
      <c r="B8" s="1">
        <v>42221</v>
      </c>
      <c r="C8">
        <v>10</v>
      </c>
      <c r="D8">
        <v>80.7</v>
      </c>
      <c r="E8">
        <f t="shared" si="0"/>
        <v>807</v>
      </c>
    </row>
    <row r="9" spans="1:11" x14ac:dyDescent="0.25">
      <c r="A9" s="6"/>
      <c r="B9" s="6"/>
      <c r="C9" s="6">
        <f>SUM(C2:C8)</f>
        <v>70</v>
      </c>
      <c r="D9" s="6"/>
      <c r="E9" s="6">
        <f>SUM(E2:E8)</f>
        <v>5819.5</v>
      </c>
      <c r="F9" s="6"/>
      <c r="G9" s="6">
        <f>SUM(G2:G7)</f>
        <v>30</v>
      </c>
      <c r="H9" s="6"/>
      <c r="I9" s="6">
        <f>SUM(I2:I7)</f>
        <v>2526.9</v>
      </c>
      <c r="J9" s="6"/>
      <c r="K9" s="6"/>
    </row>
    <row r="13" spans="1:11" x14ac:dyDescent="0.25">
      <c r="B13" t="s">
        <v>57</v>
      </c>
      <c r="D13">
        <f>C9-G9</f>
        <v>40</v>
      </c>
    </row>
    <row r="14" spans="1:11" x14ac:dyDescent="0.25">
      <c r="B14" t="s">
        <v>58</v>
      </c>
      <c r="D14">
        <f>(E9-I9)/D13</f>
        <v>82.314999999999998</v>
      </c>
    </row>
    <row r="15" spans="1:11" x14ac:dyDescent="0.25">
      <c r="B15" t="s">
        <v>62</v>
      </c>
      <c r="D15">
        <f>E9*0.02/D13+D14</f>
        <v>85.22475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5" sqref="E5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  <c r="H1" t="s">
        <v>37</v>
      </c>
      <c r="I1" t="s">
        <v>38</v>
      </c>
    </row>
    <row r="2" spans="1:9" x14ac:dyDescent="0.25">
      <c r="A2" t="s">
        <v>55</v>
      </c>
      <c r="B2" s="1">
        <v>42214</v>
      </c>
      <c r="C2">
        <v>10</v>
      </c>
      <c r="D2">
        <v>113.01</v>
      </c>
    </row>
    <row r="11" spans="1:9" x14ac:dyDescent="0.25">
      <c r="B11" t="s">
        <v>57</v>
      </c>
    </row>
    <row r="12" spans="1:9" x14ac:dyDescent="0.25">
      <c r="B12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3" sqref="H13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53</v>
      </c>
      <c r="B2" s="1">
        <v>42214</v>
      </c>
      <c r="C2">
        <v>15</v>
      </c>
      <c r="D2">
        <v>47.8</v>
      </c>
      <c r="E2">
        <f>C2*D2</f>
        <v>717</v>
      </c>
      <c r="I2">
        <f>G2*H2</f>
        <v>0</v>
      </c>
    </row>
    <row r="3" spans="1:11" x14ac:dyDescent="0.25">
      <c r="B3" s="1">
        <v>42233</v>
      </c>
      <c r="C3">
        <v>20</v>
      </c>
      <c r="D3">
        <v>47.5</v>
      </c>
      <c r="E3">
        <f>C3*D3</f>
        <v>950</v>
      </c>
    </row>
    <row r="5" spans="1:11" x14ac:dyDescent="0.25">
      <c r="A5" s="6"/>
      <c r="B5" s="6"/>
      <c r="C5" s="6">
        <f>SUM(C2:C3)</f>
        <v>35</v>
      </c>
      <c r="D5" s="6"/>
      <c r="E5" s="6">
        <f>SUM(E2:E3)</f>
        <v>1667</v>
      </c>
      <c r="F5" s="6"/>
      <c r="G5" s="6">
        <f>SUM(G2:G4)</f>
        <v>0</v>
      </c>
      <c r="H5" s="6"/>
      <c r="I5" s="6">
        <f>SUM(I2:I4)</f>
        <v>0</v>
      </c>
      <c r="J5" s="6"/>
      <c r="K5" s="6"/>
    </row>
    <row r="10" spans="1:11" x14ac:dyDescent="0.25">
      <c r="B10" t="s">
        <v>57</v>
      </c>
      <c r="D10">
        <f>C5-G5</f>
        <v>35</v>
      </c>
    </row>
    <row r="11" spans="1:11" x14ac:dyDescent="0.25">
      <c r="B11" t="s">
        <v>58</v>
      </c>
      <c r="D11">
        <f>(E5-I5)/D10</f>
        <v>47.628571428571426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:E4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56</v>
      </c>
      <c r="B2" s="1">
        <v>42220</v>
      </c>
      <c r="C2">
        <v>100</v>
      </c>
      <c r="D2">
        <v>31.78</v>
      </c>
      <c r="E2">
        <f>C2*D2</f>
        <v>3178</v>
      </c>
      <c r="F2" s="1">
        <v>42235</v>
      </c>
      <c r="G2">
        <v>100</v>
      </c>
      <c r="H2">
        <v>31.5</v>
      </c>
      <c r="I2">
        <f>G2*H2</f>
        <v>3150</v>
      </c>
    </row>
    <row r="3" spans="1:11" x14ac:dyDescent="0.25">
      <c r="B3" s="1">
        <v>42221</v>
      </c>
      <c r="C3">
        <v>10</v>
      </c>
      <c r="D3">
        <v>31.45</v>
      </c>
      <c r="E3">
        <f t="shared" ref="E3:E4" si="0">C3*D3</f>
        <v>314.5</v>
      </c>
    </row>
    <row r="4" spans="1:11" x14ac:dyDescent="0.25">
      <c r="B4" s="1">
        <v>42233</v>
      </c>
      <c r="C4">
        <v>30</v>
      </c>
      <c r="D4">
        <v>29.9</v>
      </c>
      <c r="E4">
        <f t="shared" si="0"/>
        <v>897</v>
      </c>
    </row>
    <row r="5" spans="1:11" x14ac:dyDescent="0.25">
      <c r="A5" s="6"/>
      <c r="B5" s="6"/>
      <c r="C5" s="6">
        <f>SUM(C2:C4)</f>
        <v>140</v>
      </c>
      <c r="D5" s="6"/>
      <c r="E5" s="6">
        <f>SUM(E2:E4)</f>
        <v>4389.5</v>
      </c>
      <c r="F5" s="6"/>
      <c r="G5" s="6">
        <f>SUM(G2:G4)</f>
        <v>100</v>
      </c>
      <c r="H5" s="6"/>
      <c r="I5" s="6">
        <f>SUM(I2:I4)</f>
        <v>3150</v>
      </c>
      <c r="J5" s="6"/>
      <c r="K5" s="6"/>
    </row>
    <row r="10" spans="1:11" x14ac:dyDescent="0.25">
      <c r="B10" t="s">
        <v>57</v>
      </c>
      <c r="D10">
        <f>C5-G5</f>
        <v>40</v>
      </c>
    </row>
    <row r="11" spans="1:11" x14ac:dyDescent="0.25">
      <c r="B11" t="s">
        <v>58</v>
      </c>
      <c r="D11">
        <f>(E5-I5)/D10</f>
        <v>30.987500000000001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21" sqref="G2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  <c r="M1" t="s">
        <v>59</v>
      </c>
    </row>
    <row r="2" spans="1:13" x14ac:dyDescent="0.25">
      <c r="A2" t="s">
        <v>39</v>
      </c>
      <c r="B2" s="1">
        <v>42179</v>
      </c>
      <c r="C2">
        <v>10</v>
      </c>
      <c r="D2">
        <v>37.799999999999997</v>
      </c>
      <c r="E2">
        <f>C2*D2</f>
        <v>378</v>
      </c>
    </row>
    <row r="3" spans="1:13" x14ac:dyDescent="0.25">
      <c r="B3" s="1">
        <v>42194</v>
      </c>
      <c r="C3">
        <v>10</v>
      </c>
      <c r="D3">
        <v>35.5</v>
      </c>
      <c r="E3">
        <f>C3*D3</f>
        <v>355</v>
      </c>
    </row>
    <row r="4" spans="1:13" x14ac:dyDescent="0.25">
      <c r="B4" s="1">
        <v>42230</v>
      </c>
      <c r="C4">
        <v>20</v>
      </c>
      <c r="D4">
        <v>32.9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7" x14ac:dyDescent="0.25">
      <c r="A2" t="s">
        <v>54</v>
      </c>
      <c r="B2" s="1">
        <v>42214</v>
      </c>
      <c r="C2">
        <v>10</v>
      </c>
      <c r="D2">
        <v>99.58</v>
      </c>
    </row>
    <row r="3" spans="1:7" x14ac:dyDescent="0.25">
      <c r="B3" s="1">
        <v>42219</v>
      </c>
      <c r="C3">
        <v>5</v>
      </c>
      <c r="D3">
        <v>97.95</v>
      </c>
    </row>
    <row r="10" spans="1:7" x14ac:dyDescent="0.25">
      <c r="B10" t="s">
        <v>57</v>
      </c>
    </row>
    <row r="11" spans="1:7" x14ac:dyDescent="0.25">
      <c r="B11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</row>
    <row r="2" spans="1:7" x14ac:dyDescent="0.25">
      <c r="A2" t="s">
        <v>51</v>
      </c>
      <c r="B2" s="1">
        <v>42212</v>
      </c>
      <c r="C2">
        <v>10</v>
      </c>
      <c r="D2">
        <v>120.14</v>
      </c>
    </row>
    <row r="3" spans="1:7" x14ac:dyDescent="0.25">
      <c r="B3" s="1">
        <v>42214</v>
      </c>
      <c r="C3">
        <v>5</v>
      </c>
      <c r="D3">
        <v>118.3</v>
      </c>
    </row>
    <row r="10" spans="1:7" x14ac:dyDescent="0.25">
      <c r="B10" t="s">
        <v>57</v>
      </c>
    </row>
    <row r="11" spans="1:7" x14ac:dyDescent="0.25">
      <c r="B11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7" sqref="K7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35</v>
      </c>
      <c r="B2" s="1">
        <v>42166</v>
      </c>
      <c r="C2">
        <v>10</v>
      </c>
      <c r="D2">
        <v>55.7</v>
      </c>
      <c r="E2">
        <f>C2*D2</f>
        <v>557</v>
      </c>
      <c r="F2" s="1">
        <v>42208</v>
      </c>
      <c r="G2">
        <v>10</v>
      </c>
      <c r="H2">
        <v>56</v>
      </c>
      <c r="I2">
        <f>G2*H2</f>
        <v>560</v>
      </c>
    </row>
    <row r="3" spans="1:9" x14ac:dyDescent="0.25">
      <c r="B3" s="1">
        <v>42205</v>
      </c>
      <c r="C3">
        <v>10</v>
      </c>
      <c r="D3">
        <v>52.6</v>
      </c>
      <c r="E3">
        <f>C3*D3</f>
        <v>526</v>
      </c>
      <c r="F3" s="1">
        <v>42234</v>
      </c>
      <c r="G3">
        <v>25</v>
      </c>
      <c r="H3">
        <v>50.88</v>
      </c>
      <c r="I3">
        <f t="shared" ref="I3" si="0">G3*H3</f>
        <v>1272</v>
      </c>
    </row>
    <row r="4" spans="1:9" x14ac:dyDescent="0.25">
      <c r="B4" s="1">
        <v>42229</v>
      </c>
      <c r="C4">
        <v>15</v>
      </c>
      <c r="D4">
        <v>50.9</v>
      </c>
      <c r="E4">
        <f>C4*D4</f>
        <v>763.5</v>
      </c>
    </row>
    <row r="5" spans="1:9" x14ac:dyDescent="0.25">
      <c r="B5" s="1">
        <v>42233</v>
      </c>
      <c r="C5">
        <v>15</v>
      </c>
      <c r="D5">
        <v>46.8</v>
      </c>
      <c r="E5">
        <f>C5*D5</f>
        <v>702</v>
      </c>
    </row>
    <row r="6" spans="1:9" x14ac:dyDescent="0.25">
      <c r="B6" s="1">
        <v>42233</v>
      </c>
      <c r="C6">
        <v>20</v>
      </c>
      <c r="D6">
        <v>47.45</v>
      </c>
      <c r="E6">
        <f>C6*D6</f>
        <v>949</v>
      </c>
    </row>
    <row r="7" spans="1:9" x14ac:dyDescent="0.25">
      <c r="A7" s="3"/>
      <c r="B7" s="3"/>
      <c r="C7" s="3">
        <f>SUM(C2:C6)</f>
        <v>70</v>
      </c>
      <c r="D7" s="3"/>
      <c r="E7" s="3">
        <f>SUM(E2:E6)</f>
        <v>3497.5</v>
      </c>
      <c r="F7" s="3"/>
      <c r="G7" s="3">
        <f>SUM(G2:G4)</f>
        <v>35</v>
      </c>
      <c r="H7" s="3"/>
      <c r="I7" s="3">
        <f>SUM(I2:I4)</f>
        <v>1832</v>
      </c>
    </row>
    <row r="12" spans="1:9" x14ac:dyDescent="0.25">
      <c r="B12" t="s">
        <v>57</v>
      </c>
      <c r="D12">
        <f>C7-G7</f>
        <v>35</v>
      </c>
    </row>
    <row r="13" spans="1:9" x14ac:dyDescent="0.25">
      <c r="B13" t="s">
        <v>58</v>
      </c>
      <c r="D13">
        <f>(E7-I7)/D12</f>
        <v>47.585714285714289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3" sqref="F3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B2" s="1">
        <v>42164</v>
      </c>
      <c r="C2">
        <v>20</v>
      </c>
      <c r="D2">
        <v>11.25</v>
      </c>
      <c r="E2">
        <f>C2*D2</f>
        <v>225</v>
      </c>
      <c r="F2" s="1">
        <v>42235</v>
      </c>
      <c r="G2">
        <v>110</v>
      </c>
      <c r="H2">
        <v>8.69</v>
      </c>
      <c r="I2">
        <f>G2*H2</f>
        <v>955.9</v>
      </c>
    </row>
    <row r="3" spans="1:11" x14ac:dyDescent="0.25">
      <c r="B3" s="1">
        <v>42187</v>
      </c>
      <c r="C3">
        <v>20</v>
      </c>
      <c r="D3">
        <v>10.28</v>
      </c>
      <c r="E3">
        <f>C3*D3</f>
        <v>205.6</v>
      </c>
    </row>
    <row r="4" spans="1:11" x14ac:dyDescent="0.25">
      <c r="B4" s="1">
        <v>42198</v>
      </c>
      <c r="C4">
        <v>40</v>
      </c>
      <c r="D4">
        <v>10.119999999999999</v>
      </c>
      <c r="E4">
        <f>C4*D4</f>
        <v>404.79999999999995</v>
      </c>
    </row>
    <row r="5" spans="1:11" x14ac:dyDescent="0.25">
      <c r="B5" s="1">
        <v>42198</v>
      </c>
      <c r="C5">
        <v>40</v>
      </c>
      <c r="D5">
        <v>9.94</v>
      </c>
      <c r="E5">
        <f>C5*D5</f>
        <v>397.59999999999997</v>
      </c>
    </row>
    <row r="6" spans="1:11" x14ac:dyDescent="0.25">
      <c r="B6" s="1">
        <v>42233</v>
      </c>
      <c r="C6">
        <v>110</v>
      </c>
      <c r="D6">
        <v>8.48</v>
      </c>
      <c r="E6">
        <f>C6*D6</f>
        <v>932.80000000000007</v>
      </c>
    </row>
    <row r="7" spans="1:11" x14ac:dyDescent="0.25">
      <c r="A7" s="6"/>
      <c r="B7" s="6"/>
      <c r="C7" s="6">
        <f>SUM(C2:C6)</f>
        <v>230</v>
      </c>
      <c r="D7" s="6"/>
      <c r="E7" s="6">
        <f>SUM(E2:E6)</f>
        <v>2165.8000000000002</v>
      </c>
      <c r="F7" s="6"/>
      <c r="G7" s="6">
        <f>SUM(G2:G4)</f>
        <v>110</v>
      </c>
      <c r="H7" s="6"/>
      <c r="I7" s="6">
        <f>SUM(I2:I4)</f>
        <v>955.9</v>
      </c>
      <c r="J7" s="6"/>
      <c r="K7" s="6"/>
    </row>
    <row r="12" spans="1:11" x14ac:dyDescent="0.25">
      <c r="B12" t="s">
        <v>57</v>
      </c>
      <c r="D12">
        <f>C7-G7</f>
        <v>120</v>
      </c>
    </row>
    <row r="13" spans="1:11" x14ac:dyDescent="0.25">
      <c r="B13" t="s">
        <v>58</v>
      </c>
      <c r="D13">
        <f>(E7-I7)/D12</f>
        <v>10.082500000000001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1" sqref="D11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F1" t="s">
        <v>3</v>
      </c>
      <c r="G1" t="s">
        <v>6</v>
      </c>
      <c r="H1" t="s">
        <v>7</v>
      </c>
      <c r="I1" t="s">
        <v>61</v>
      </c>
    </row>
    <row r="2" spans="1:9" x14ac:dyDescent="0.25">
      <c r="A2" t="s">
        <v>44</v>
      </c>
      <c r="B2" s="1">
        <v>42185</v>
      </c>
      <c r="C2">
        <v>10</v>
      </c>
      <c r="D2">
        <v>71.2</v>
      </c>
      <c r="E2">
        <f>C2*D2</f>
        <v>712</v>
      </c>
      <c r="F2" s="1">
        <v>42228</v>
      </c>
      <c r="G2">
        <v>10</v>
      </c>
      <c r="H2">
        <v>75.5</v>
      </c>
      <c r="I2">
        <f>G2*H2</f>
        <v>755</v>
      </c>
    </row>
    <row r="3" spans="1:9" x14ac:dyDescent="0.25">
      <c r="B3" s="1">
        <v>42220</v>
      </c>
      <c r="C3">
        <v>5</v>
      </c>
      <c r="D3">
        <v>70.650000000000006</v>
      </c>
      <c r="E3">
        <f>C3*D3</f>
        <v>353.25</v>
      </c>
      <c r="I3" s="21"/>
    </row>
    <row r="4" spans="1:9" x14ac:dyDescent="0.25">
      <c r="A4" s="5"/>
      <c r="B4" s="5"/>
      <c r="C4" s="5">
        <f>SUM(C2:C3)</f>
        <v>15</v>
      </c>
      <c r="D4" s="5"/>
      <c r="E4" s="5">
        <f>SUM(E2:E3)</f>
        <v>1065.25</v>
      </c>
      <c r="F4" s="5"/>
      <c r="G4" s="5">
        <f>SUM(G2:G3)</f>
        <v>10</v>
      </c>
      <c r="H4" s="5"/>
      <c r="I4">
        <f>SUM(I2:I3)</f>
        <v>755</v>
      </c>
    </row>
    <row r="9" spans="1:9" x14ac:dyDescent="0.25">
      <c r="B9" t="s">
        <v>57</v>
      </c>
      <c r="D9">
        <f>C4-G4</f>
        <v>5</v>
      </c>
    </row>
    <row r="10" spans="1:9" x14ac:dyDescent="0.25">
      <c r="B10" t="s">
        <v>58</v>
      </c>
      <c r="D10">
        <f>(E4-I4)/D9</f>
        <v>62.05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33</v>
      </c>
      <c r="B2" s="1">
        <v>42166</v>
      </c>
      <c r="C2">
        <v>10</v>
      </c>
      <c r="D2">
        <v>139.16</v>
      </c>
      <c r="E2">
        <f>C2*D2</f>
        <v>1391.6</v>
      </c>
      <c r="F2" s="1">
        <v>42216</v>
      </c>
      <c r="G2">
        <v>10</v>
      </c>
      <c r="H2">
        <v>129.5</v>
      </c>
      <c r="I2">
        <f>G2*H2</f>
        <v>1295</v>
      </c>
      <c r="J2" s="1">
        <v>42185</v>
      </c>
      <c r="K2">
        <v>4</v>
      </c>
    </row>
    <row r="3" spans="1:11" x14ac:dyDescent="0.25">
      <c r="B3" s="1">
        <v>42215</v>
      </c>
      <c r="C3">
        <v>20</v>
      </c>
      <c r="D3">
        <v>124.25</v>
      </c>
      <c r="E3">
        <f>C3*D3</f>
        <v>2485</v>
      </c>
    </row>
    <row r="4" spans="1:11" x14ac:dyDescent="0.25">
      <c r="B4" s="1">
        <v>42223</v>
      </c>
      <c r="C4">
        <v>20</v>
      </c>
      <c r="D4">
        <v>122.2</v>
      </c>
      <c r="E4">
        <f>C4*D4</f>
        <v>2444</v>
      </c>
    </row>
    <row r="5" spans="1:11" x14ac:dyDescent="0.25">
      <c r="B5" s="1">
        <v>42223</v>
      </c>
      <c r="C5">
        <v>5</v>
      </c>
      <c r="D5">
        <v>123.2</v>
      </c>
      <c r="E5">
        <f>C5*D5</f>
        <v>616</v>
      </c>
    </row>
    <row r="6" spans="1:11" x14ac:dyDescent="0.25">
      <c r="A6" s="3"/>
      <c r="B6" s="3"/>
      <c r="C6" s="3">
        <f>SUM(C2:C5)</f>
        <v>55</v>
      </c>
      <c r="D6" s="3"/>
      <c r="E6" s="3">
        <f>SUM(E2:E5)</f>
        <v>6936.6</v>
      </c>
      <c r="F6" s="3"/>
      <c r="G6" s="3">
        <f>SUM(G2:G4)</f>
        <v>10</v>
      </c>
      <c r="H6" s="3"/>
      <c r="I6" s="3">
        <f>SUM(I2:I4)</f>
        <v>1295</v>
      </c>
      <c r="J6" s="3"/>
      <c r="K6" s="3"/>
    </row>
    <row r="9" spans="1:11" x14ac:dyDescent="0.25">
      <c r="B9" t="s">
        <v>57</v>
      </c>
      <c r="D9">
        <f>C6-G6</f>
        <v>45</v>
      </c>
    </row>
    <row r="10" spans="1:11" x14ac:dyDescent="0.25">
      <c r="B10" t="s">
        <v>58</v>
      </c>
      <c r="D10">
        <f>(E6-I6)/D9</f>
        <v>125.3688888888889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5" sqref="F15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4</v>
      </c>
      <c r="D1" t="s">
        <v>5</v>
      </c>
      <c r="E1" t="s">
        <v>65</v>
      </c>
      <c r="G1" t="s">
        <v>3</v>
      </c>
      <c r="H1" t="s">
        <v>6</v>
      </c>
      <c r="I1" t="s">
        <v>7</v>
      </c>
      <c r="L1" t="s">
        <v>37</v>
      </c>
      <c r="M1" t="s">
        <v>38</v>
      </c>
    </row>
    <row r="2" spans="1:13" x14ac:dyDescent="0.25">
      <c r="A2" t="s">
        <v>19</v>
      </c>
      <c r="B2" s="1">
        <v>42152</v>
      </c>
      <c r="C2">
        <v>5</v>
      </c>
      <c r="D2">
        <v>35.049999999999997</v>
      </c>
      <c r="E2">
        <f>C2*D2</f>
        <v>175.25</v>
      </c>
      <c r="G2" s="1">
        <v>42206</v>
      </c>
      <c r="H2">
        <v>39</v>
      </c>
      <c r="I2">
        <v>35.65</v>
      </c>
      <c r="J2">
        <f>I2*H2</f>
        <v>1390.35</v>
      </c>
      <c r="L2" s="1">
        <v>42170</v>
      </c>
      <c r="M2">
        <v>7.73</v>
      </c>
    </row>
    <row r="3" spans="1:13" x14ac:dyDescent="0.25">
      <c r="B3" s="1">
        <v>42153</v>
      </c>
      <c r="C3">
        <v>25</v>
      </c>
      <c r="D3">
        <v>34.4</v>
      </c>
      <c r="E3">
        <f>C3*D3</f>
        <v>860</v>
      </c>
    </row>
    <row r="4" spans="1:13" x14ac:dyDescent="0.25">
      <c r="B4" s="1">
        <v>42173</v>
      </c>
      <c r="C4">
        <v>10</v>
      </c>
      <c r="D4">
        <v>34.1</v>
      </c>
      <c r="E4">
        <f>C4*D4</f>
        <v>341</v>
      </c>
    </row>
    <row r="5" spans="1:13" x14ac:dyDescent="0.25">
      <c r="B5" s="1">
        <v>42228</v>
      </c>
      <c r="C5">
        <v>50</v>
      </c>
      <c r="D5">
        <v>33.44</v>
      </c>
      <c r="E5">
        <f>C5*D5</f>
        <v>1672</v>
      </c>
    </row>
    <row r="8" spans="1:13" x14ac:dyDescent="0.25">
      <c r="C8">
        <f>SUM(C2:C5)</f>
        <v>90</v>
      </c>
      <c r="E8">
        <f>SUM(E2:E5)</f>
        <v>3048.25</v>
      </c>
      <c r="H8">
        <f t="shared" ref="H8:M8" si="0">SUM(H2:H5)</f>
        <v>39</v>
      </c>
      <c r="I8">
        <f t="shared" si="0"/>
        <v>35.65</v>
      </c>
      <c r="J8">
        <f>SUM(J2:J5)</f>
        <v>1390.35</v>
      </c>
      <c r="M8">
        <f t="shared" si="0"/>
        <v>7.73</v>
      </c>
    </row>
    <row r="11" spans="1:13" x14ac:dyDescent="0.25">
      <c r="B11" t="s">
        <v>57</v>
      </c>
      <c r="D11">
        <f>C8-H8</f>
        <v>51</v>
      </c>
    </row>
    <row r="12" spans="1:13" x14ac:dyDescent="0.25">
      <c r="B12" t="s">
        <v>58</v>
      </c>
      <c r="D12">
        <f>(E8-J8)/D11</f>
        <v>32.507843137254902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6</v>
      </c>
      <c r="G1" t="s">
        <v>7</v>
      </c>
      <c r="H1" t="s">
        <v>37</v>
      </c>
      <c r="I1" t="s">
        <v>38</v>
      </c>
    </row>
    <row r="2" spans="1:9" x14ac:dyDescent="0.25">
      <c r="A2" t="s">
        <v>63</v>
      </c>
      <c r="B2" s="1">
        <v>42222</v>
      </c>
      <c r="C2">
        <v>5</v>
      </c>
      <c r="D2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15" sqref="C1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4</v>
      </c>
      <c r="D1" t="s">
        <v>5</v>
      </c>
      <c r="E1" t="s">
        <v>60</v>
      </c>
      <c r="F1" t="s">
        <v>3</v>
      </c>
      <c r="G1" t="s">
        <v>6</v>
      </c>
      <c r="H1" t="s">
        <v>7</v>
      </c>
      <c r="I1" t="s">
        <v>61</v>
      </c>
      <c r="J1" t="s">
        <v>37</v>
      </c>
      <c r="K1" t="s">
        <v>38</v>
      </c>
    </row>
    <row r="2" spans="1:11" x14ac:dyDescent="0.25">
      <c r="A2" t="s">
        <v>64</v>
      </c>
      <c r="B2" s="1">
        <v>42226</v>
      </c>
      <c r="C2">
        <v>5</v>
      </c>
      <c r="D2">
        <v>112.2</v>
      </c>
      <c r="E2">
        <f>C2*D2</f>
        <v>561</v>
      </c>
      <c r="I2">
        <f>G2*H2</f>
        <v>0</v>
      </c>
    </row>
    <row r="3" spans="1:11" x14ac:dyDescent="0.25">
      <c r="B3" s="1">
        <v>42226</v>
      </c>
      <c r="C3">
        <v>5</v>
      </c>
      <c r="D3">
        <v>110.93</v>
      </c>
      <c r="E3">
        <f>C3*D3</f>
        <v>554.65000000000009</v>
      </c>
    </row>
    <row r="4" spans="1:11" x14ac:dyDescent="0.25">
      <c r="B4" s="1">
        <v>42226</v>
      </c>
      <c r="C4">
        <v>10</v>
      </c>
      <c r="D4">
        <v>113.72</v>
      </c>
      <c r="E4">
        <f>C4*D4</f>
        <v>1137.2</v>
      </c>
    </row>
    <row r="5" spans="1:11" x14ac:dyDescent="0.25">
      <c r="B5" s="1">
        <v>42227</v>
      </c>
      <c r="C5">
        <v>10</v>
      </c>
      <c r="D5">
        <v>105</v>
      </c>
      <c r="E5">
        <f>C5*D5</f>
        <v>1050</v>
      </c>
    </row>
    <row r="6" spans="1:11" x14ac:dyDescent="0.25">
      <c r="C6">
        <f>SUM(C2:C5)</f>
        <v>30</v>
      </c>
      <c r="E6">
        <f>SUM(E2:E5)</f>
        <v>3302.8500000000004</v>
      </c>
      <c r="G6">
        <f>SUM(G2)</f>
        <v>0</v>
      </c>
      <c r="I6">
        <f>SUM(I2)</f>
        <v>0</v>
      </c>
    </row>
    <row r="9" spans="1:11" x14ac:dyDescent="0.25">
      <c r="B9" t="s">
        <v>57</v>
      </c>
      <c r="D9">
        <f>C6-G6</f>
        <v>30</v>
      </c>
    </row>
    <row r="10" spans="1:11" x14ac:dyDescent="0.25">
      <c r="B10" t="s">
        <v>58</v>
      </c>
      <c r="D10">
        <f>(E6-I6)/D9</f>
        <v>110.09500000000001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Completed</vt:lpstr>
      <vt:lpstr>MRO</vt:lpstr>
      <vt:lpstr>HES</vt:lpstr>
      <vt:lpstr>CPN</vt:lpstr>
      <vt:lpstr>MU</vt:lpstr>
      <vt:lpstr>BLUE</vt:lpstr>
      <vt:lpstr>UNP</vt:lpstr>
      <vt:lpstr>PINC</vt:lpstr>
      <vt:lpstr>ONCS</vt:lpstr>
      <vt:lpstr>INTC</vt:lpstr>
      <vt:lpstr>KATE</vt:lpstr>
      <vt:lpstr>AA</vt:lpstr>
      <vt:lpstr>ALL</vt:lpstr>
      <vt:lpstr>KORS</vt:lpstr>
      <vt:lpstr>NSC</vt:lpstr>
      <vt:lpstr>AAVL</vt:lpstr>
      <vt:lpstr>CAH</vt:lpstr>
      <vt:lpstr>GILD</vt:lpstr>
      <vt:lpstr>WWD</vt:lpstr>
      <vt:lpstr>GM</vt:lpstr>
      <vt:lpstr>TKR</vt:lpstr>
      <vt:lpstr>UTX</vt:lpstr>
      <vt:lpstr>UNH</vt:lpstr>
      <vt:lpstr>SCTY</vt:lpstr>
      <vt:lpstr>ATE</vt:lpstr>
      <vt:lpstr>TCO</vt:lpstr>
      <vt:lpstr>AVGO</vt:lpstr>
      <vt:lpstr>CTWS</vt:lpstr>
      <vt:lpstr>BIIB</vt:lpstr>
      <vt:lpstr>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lxingbo</dc:creator>
  <cp:lastModifiedBy>lxingbo</cp:lastModifiedBy>
  <dcterms:created xsi:type="dcterms:W3CDTF">2015-07-30T23:45:25Z</dcterms:created>
  <dcterms:modified xsi:type="dcterms:W3CDTF">2015-08-15T20:41:36Z</dcterms:modified>
</cp:coreProperties>
</file>