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69" l="1"/>
  <c r="H46" i="69"/>
  <c r="G46" i="69"/>
  <c r="F9" i="69"/>
  <c r="F18" i="69"/>
  <c r="C18" i="69"/>
  <c r="A814" i="38"/>
  <c r="D814" i="38"/>
  <c r="E814" i="38"/>
  <c r="G814" i="38"/>
  <c r="H814" i="38"/>
  <c r="K814" i="38"/>
  <c r="L814" i="38" s="1"/>
  <c r="M814" i="38"/>
  <c r="U814" i="38" s="1"/>
  <c r="N814" i="38"/>
  <c r="O814" i="38" s="1"/>
  <c r="S814" i="38"/>
  <c r="V814" i="38"/>
  <c r="G42" i="107"/>
  <c r="F42" i="107"/>
  <c r="H42" i="107"/>
  <c r="X814" i="38" l="1"/>
  <c r="Z814" i="38"/>
  <c r="P814" i="38"/>
  <c r="Q814" i="38" s="1"/>
  <c r="W814" i="38"/>
  <c r="Y814" i="38" s="1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P813" i="38" l="1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M19" i="126"/>
  <c r="C19" i="126"/>
  <c r="K85" i="126"/>
  <c r="K19" i="126"/>
  <c r="F85" i="126"/>
  <c r="C85" i="126"/>
  <c r="H19" i="126"/>
  <c r="H85" i="126"/>
  <c r="F19" i="126"/>
  <c r="M85" i="126"/>
  <c r="Q2" i="126" l="1"/>
  <c r="Q8" i="126" s="1"/>
  <c r="N798" i="38"/>
  <c r="O798" i="38" s="1"/>
  <c r="M66" i="126"/>
  <c r="Q10" i="126" s="1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F85" i="125"/>
  <c r="K85" i="125"/>
  <c r="C85" i="125"/>
  <c r="H85" i="125"/>
  <c r="H19" i="125"/>
  <c r="M19" i="125"/>
  <c r="C19" i="125"/>
  <c r="K19" i="125"/>
  <c r="F19" i="125"/>
  <c r="M85" i="125"/>
  <c r="Q5" i="126" l="1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19" i="124"/>
  <c r="K19" i="124"/>
  <c r="K85" i="123"/>
  <c r="F19" i="123"/>
  <c r="F85" i="124"/>
  <c r="F85" i="123"/>
  <c r="M19" i="124"/>
  <c r="H85" i="124"/>
  <c r="F19" i="124"/>
  <c r="K19" i="123"/>
  <c r="M85" i="123"/>
  <c r="K85" i="124"/>
  <c r="C85" i="124"/>
  <c r="C85" i="123"/>
  <c r="C19" i="123"/>
  <c r="M85" i="124"/>
  <c r="H85" i="123"/>
  <c r="C19" i="124"/>
  <c r="M19" i="123"/>
  <c r="H19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85" i="122"/>
  <c r="C19" i="122"/>
  <c r="C85" i="122"/>
  <c r="H19" i="122"/>
  <c r="K19" i="122"/>
  <c r="F19" i="122"/>
  <c r="H85" i="122"/>
  <c r="M85" i="122"/>
  <c r="M19" i="122"/>
  <c r="K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M85" i="120"/>
  <c r="F85" i="120"/>
  <c r="H85" i="120"/>
  <c r="F19" i="121"/>
  <c r="F85" i="121"/>
  <c r="K85" i="120"/>
  <c r="H85" i="121"/>
  <c r="M85" i="121"/>
  <c r="C85" i="121"/>
  <c r="C19" i="121"/>
  <c r="K85" i="121"/>
  <c r="H19" i="121"/>
  <c r="C19" i="120"/>
  <c r="C85" i="120"/>
  <c r="K19" i="120"/>
  <c r="F19" i="120"/>
  <c r="H19" i="120"/>
  <c r="M19" i="120"/>
  <c r="M19" i="121"/>
  <c r="K19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H85" i="119"/>
  <c r="M19" i="119"/>
  <c r="K85" i="119"/>
  <c r="F19" i="119"/>
  <c r="F85" i="119"/>
  <c r="K19" i="119"/>
  <c r="M85" i="119"/>
  <c r="C85" i="119"/>
  <c r="H19" i="119"/>
  <c r="C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K85" i="118"/>
  <c r="M19" i="118"/>
  <c r="H19" i="118"/>
  <c r="C85" i="118"/>
  <c r="C19" i="118"/>
  <c r="M85" i="118"/>
  <c r="F85" i="118"/>
  <c r="F19" i="118"/>
  <c r="H85" i="118"/>
  <c r="K19" i="118"/>
  <c r="Q3" i="119" l="1"/>
  <c r="Q6" i="119" s="1"/>
  <c r="Q7" i="119"/>
  <c r="Q9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F85" i="116"/>
  <c r="K85" i="116"/>
  <c r="F19" i="116"/>
  <c r="H85" i="117"/>
  <c r="C85" i="117"/>
  <c r="F85" i="117"/>
  <c r="M19" i="116"/>
  <c r="K19" i="117"/>
  <c r="M85" i="116"/>
  <c r="H19" i="116"/>
  <c r="K85" i="117"/>
  <c r="C85" i="116"/>
  <c r="K19" i="116"/>
  <c r="M85" i="117"/>
  <c r="F19" i="117"/>
  <c r="C19" i="117"/>
  <c r="M19" i="117"/>
  <c r="C19" i="116"/>
  <c r="H19" i="117"/>
  <c r="H85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C85" i="115"/>
  <c r="K19" i="115"/>
  <c r="C19" i="115"/>
  <c r="H85" i="115"/>
  <c r="M19" i="115"/>
  <c r="F19" i="115"/>
  <c r="F85" i="115"/>
  <c r="M85" i="115"/>
  <c r="K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C85" i="114"/>
  <c r="M85" i="114"/>
  <c r="H19" i="114"/>
  <c r="F19" i="114"/>
  <c r="H85" i="114"/>
  <c r="F85" i="114"/>
  <c r="K85" i="114"/>
  <c r="C19" i="114"/>
  <c r="M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C19" i="112"/>
  <c r="F19" i="112"/>
  <c r="M19" i="112"/>
  <c r="H19" i="113"/>
  <c r="H85" i="113"/>
  <c r="H85" i="112"/>
  <c r="K19" i="112"/>
  <c r="K19" i="113"/>
  <c r="K85" i="113"/>
  <c r="C85" i="112"/>
  <c r="F85" i="112"/>
  <c r="F85" i="113"/>
  <c r="K85" i="112"/>
  <c r="F19" i="113"/>
  <c r="C85" i="113"/>
  <c r="M85" i="113"/>
  <c r="H19" i="112"/>
  <c r="C19" i="113"/>
  <c r="M85" i="112"/>
  <c r="M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85" i="110"/>
  <c r="C85" i="111"/>
  <c r="F85" i="111"/>
  <c r="H19" i="110"/>
  <c r="C85" i="110"/>
  <c r="C19" i="110"/>
  <c r="F19" i="110"/>
  <c r="K85" i="111"/>
  <c r="H85" i="110"/>
  <c r="H19" i="111"/>
  <c r="K19" i="111"/>
  <c r="M19" i="111"/>
  <c r="F85" i="110"/>
  <c r="F19" i="111"/>
  <c r="M85" i="111"/>
  <c r="M19" i="110"/>
  <c r="K19" i="110"/>
  <c r="M85" i="110"/>
  <c r="H85" i="111"/>
  <c r="C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K85" i="109"/>
  <c r="M19" i="109"/>
  <c r="H19" i="109"/>
  <c r="M85" i="109"/>
  <c r="C85" i="109"/>
  <c r="F19" i="109"/>
  <c r="H85" i="109"/>
  <c r="K19" i="109"/>
  <c r="C19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F19" i="108"/>
  <c r="C19" i="108"/>
  <c r="H19" i="108"/>
  <c r="K19" i="108"/>
  <c r="F85" i="108"/>
  <c r="C85" i="108"/>
  <c r="K85" i="108"/>
  <c r="M85" i="108"/>
  <c r="H85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F19" i="107"/>
  <c r="C19" i="107"/>
  <c r="K19" i="107"/>
  <c r="M85" i="107"/>
  <c r="K85" i="107"/>
  <c r="H85" i="107"/>
  <c r="H19" i="107"/>
  <c r="F85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K85" i="106"/>
  <c r="C85" i="106"/>
  <c r="H85" i="106"/>
  <c r="M85" i="106"/>
  <c r="K19" i="106"/>
  <c r="F19" i="106"/>
  <c r="H19" i="106"/>
  <c r="F85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9" i="46"/>
  <c r="C19" i="47"/>
  <c r="H19" i="47"/>
  <c r="M19" i="47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M85" i="105"/>
  <c r="F85" i="105"/>
  <c r="C19" i="105"/>
  <c r="K85" i="105"/>
  <c r="M19" i="105"/>
  <c r="C85" i="105"/>
  <c r="F19" i="105"/>
  <c r="H85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C85" i="104"/>
  <c r="H19" i="104"/>
  <c r="K19" i="104"/>
  <c r="M85" i="104"/>
  <c r="C19" i="104"/>
  <c r="F85" i="104"/>
  <c r="M19" i="104"/>
  <c r="H85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19" i="103"/>
  <c r="M19" i="103"/>
  <c r="F19" i="103"/>
  <c r="K91" i="103"/>
  <c r="H19" i="103"/>
  <c r="M91" i="103"/>
  <c r="H91" i="103"/>
  <c r="C19" i="103"/>
  <c r="C91" i="103"/>
  <c r="F91" i="103"/>
  <c r="K19" i="89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C85" i="102"/>
  <c r="F85" i="102"/>
  <c r="K85" i="102"/>
  <c r="C19" i="102"/>
  <c r="M85" i="102"/>
  <c r="H85" i="102"/>
  <c r="K19" i="102"/>
  <c r="F19" i="102"/>
  <c r="M19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22" i="101"/>
  <c r="C88" i="101"/>
  <c r="F22" i="101"/>
  <c r="F88" i="101"/>
  <c r="M88" i="101"/>
  <c r="C19" i="99"/>
  <c r="C85" i="99"/>
  <c r="K85" i="99"/>
  <c r="H19" i="99"/>
  <c r="K88" i="101"/>
  <c r="H22" i="101"/>
  <c r="M22" i="101"/>
  <c r="M85" i="100"/>
  <c r="C85" i="100"/>
  <c r="K22" i="101"/>
  <c r="C19" i="100"/>
  <c r="F19" i="100"/>
  <c r="K19" i="99"/>
  <c r="F19" i="99"/>
  <c r="F85" i="99"/>
  <c r="H85" i="99"/>
  <c r="M19" i="99"/>
  <c r="K19" i="100"/>
  <c r="H19" i="100"/>
  <c r="K85" i="100"/>
  <c r="H85" i="100"/>
  <c r="M19" i="100"/>
  <c r="M85" i="99"/>
  <c r="H88" i="101"/>
  <c r="F85" i="100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8"/>
  <c r="C19" i="98"/>
  <c r="H85" i="98"/>
  <c r="F19" i="98"/>
  <c r="M85" i="98"/>
  <c r="F85" i="97"/>
  <c r="M19" i="97"/>
  <c r="F19" i="97"/>
  <c r="C19" i="97"/>
  <c r="H19" i="98"/>
  <c r="C85" i="97"/>
  <c r="M85" i="97"/>
  <c r="H85" i="97"/>
  <c r="F85" i="98"/>
  <c r="K19" i="98"/>
  <c r="K85" i="97"/>
  <c r="M19" i="98"/>
  <c r="H19" i="97"/>
  <c r="K25" i="88"/>
  <c r="C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K19" i="96"/>
  <c r="K88" i="96"/>
  <c r="F19" i="96"/>
  <c r="C19" i="96"/>
  <c r="M88" i="96"/>
  <c r="H19" i="96"/>
  <c r="F88" i="96"/>
  <c r="H88" i="96"/>
  <c r="M19" i="96"/>
  <c r="C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M85" i="95"/>
  <c r="F85" i="95"/>
  <c r="C19" i="95"/>
  <c r="M19" i="95"/>
  <c r="C85" i="95"/>
  <c r="K85" i="95"/>
  <c r="H85" i="95"/>
  <c r="H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85" i="94"/>
  <c r="K19" i="94"/>
  <c r="H85" i="94"/>
  <c r="H19" i="94"/>
  <c r="C19" i="94"/>
  <c r="M19" i="94"/>
  <c r="F19" i="94"/>
  <c r="K85" i="94"/>
  <c r="F85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M26" i="93"/>
  <c r="H107" i="93"/>
  <c r="M107" i="93"/>
  <c r="C107" i="93"/>
  <c r="K107" i="93"/>
  <c r="F107" i="93"/>
  <c r="F26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85" i="91"/>
  <c r="F19" i="91"/>
  <c r="C85" i="91"/>
  <c r="C19" i="91"/>
  <c r="C109" i="92"/>
  <c r="F26" i="92"/>
  <c r="F19" i="47"/>
  <c r="K19" i="91"/>
  <c r="H19" i="91"/>
  <c r="M26" i="92"/>
  <c r="M85" i="91"/>
  <c r="M109" i="92"/>
  <c r="F109" i="92"/>
  <c r="K109" i="92"/>
  <c r="K85" i="91"/>
  <c r="F85" i="91"/>
  <c r="H109" i="92"/>
  <c r="H26" i="92"/>
  <c r="C26" i="92"/>
  <c r="M19" i="91"/>
  <c r="K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85" i="90"/>
  <c r="M19" i="90"/>
  <c r="F19" i="90"/>
  <c r="F85" i="90"/>
  <c r="H85" i="90"/>
  <c r="C85" i="90"/>
  <c r="K19" i="90"/>
  <c r="K85" i="90"/>
  <c r="C19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C85" i="89"/>
  <c r="H60" i="51"/>
  <c r="M85" i="89"/>
  <c r="H19" i="89"/>
  <c r="H85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K107" i="88"/>
  <c r="F107" i="88"/>
  <c r="C19" i="87"/>
  <c r="F25" i="88"/>
  <c r="H107" i="88"/>
  <c r="M107" i="88"/>
  <c r="F85" i="87"/>
  <c r="K85" i="87"/>
  <c r="C85" i="87"/>
  <c r="C107" i="88"/>
  <c r="K19" i="87"/>
  <c r="H19" i="87"/>
  <c r="H85" i="87"/>
  <c r="M25" i="88"/>
  <c r="M19" i="87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19" i="86"/>
  <c r="K85" i="86"/>
  <c r="C85" i="86"/>
  <c r="H85" i="86"/>
  <c r="F19" i="86"/>
  <c r="M85" i="86"/>
  <c r="H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C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F19" i="85"/>
  <c r="F85" i="85"/>
  <c r="K85" i="85"/>
  <c r="C19" i="85"/>
  <c r="H19" i="85"/>
  <c r="H85" i="85"/>
  <c r="C85" i="85"/>
  <c r="M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10" i="84"/>
  <c r="M25" i="84"/>
  <c r="C25" i="84"/>
  <c r="F85" i="83"/>
  <c r="F19" i="83"/>
  <c r="F110" i="84"/>
  <c r="H85" i="83"/>
  <c r="F25" i="84"/>
  <c r="K19" i="83"/>
  <c r="H25" i="84"/>
  <c r="M110" i="84"/>
  <c r="H110" i="84"/>
  <c r="K85" i="83"/>
  <c r="C110" i="84"/>
  <c r="M19" i="83"/>
  <c r="C85" i="83"/>
  <c r="C19" i="83"/>
  <c r="H19" i="83"/>
  <c r="M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C60" i="82"/>
  <c r="M60" i="82"/>
  <c r="C18" i="74"/>
  <c r="H60" i="82"/>
  <c r="M18" i="74"/>
  <c r="F60" i="82"/>
  <c r="K60" i="82"/>
  <c r="F19" i="82"/>
  <c r="M19" i="82"/>
  <c r="H18" i="74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K96" i="31"/>
  <c r="F96" i="31"/>
  <c r="C78" i="75"/>
  <c r="K78" i="75"/>
  <c r="M96" i="31"/>
  <c r="C96" i="31"/>
  <c r="M78" i="75"/>
  <c r="F78" i="75"/>
  <c r="H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K19" i="64"/>
  <c r="H85" i="64"/>
  <c r="K85" i="64"/>
  <c r="H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K110" i="81"/>
  <c r="F110" i="81"/>
  <c r="F30" i="81"/>
  <c r="H110" i="81"/>
  <c r="H30" i="81"/>
  <c r="C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F85" i="80"/>
  <c r="F19" i="80"/>
  <c r="M19" i="80"/>
  <c r="C19" i="80"/>
  <c r="H19" i="80"/>
  <c r="K85" i="80"/>
  <c r="H85" i="80"/>
  <c r="K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C19" i="79"/>
  <c r="M19" i="79"/>
  <c r="K19" i="79"/>
  <c r="M65" i="79"/>
  <c r="C65" i="79"/>
  <c r="H65" i="79"/>
  <c r="F65" i="79"/>
  <c r="F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M85" i="78"/>
  <c r="M19" i="78"/>
  <c r="F85" i="78"/>
  <c r="K85" i="78"/>
  <c r="K19" i="78"/>
  <c r="H85" i="78"/>
  <c r="H19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H89" i="77"/>
  <c r="M19" i="77"/>
  <c r="C19" i="77"/>
  <c r="C89" i="77"/>
  <c r="K89" i="77"/>
  <c r="H19" i="77"/>
  <c r="M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F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F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K93" i="68"/>
  <c r="C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75" i="25"/>
  <c r="C875" i="25"/>
  <c r="H875" i="25"/>
  <c r="M875" i="25"/>
  <c r="K875" i="25"/>
  <c r="O364" i="38" l="1"/>
  <c r="Z364" i="38"/>
  <c r="N363" i="38"/>
  <c r="F874" i="25"/>
  <c r="K874" i="25"/>
  <c r="P363" i="38"/>
  <c r="O363" i="38" l="1"/>
  <c r="Z363" i="38"/>
  <c r="M611" i="25"/>
  <c r="Q10" i="25" s="1"/>
  <c r="K345" i="25" s="1"/>
  <c r="E362" i="38"/>
  <c r="H362" i="38"/>
  <c r="K362" i="38"/>
  <c r="M362" i="38"/>
  <c r="U362" i="38" s="1"/>
  <c r="S362" i="38"/>
  <c r="K343" i="25" l="1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K60" i="51"/>
  <c r="H451" i="17"/>
  <c r="F65" i="63"/>
  <c r="F19" i="45"/>
  <c r="K19" i="73"/>
  <c r="M30" i="49"/>
  <c r="H67" i="60"/>
  <c r="K108" i="45"/>
  <c r="F51" i="54"/>
  <c r="M19" i="52"/>
  <c r="H51" i="54"/>
  <c r="F86" i="53"/>
  <c r="C19" i="60"/>
  <c r="H77" i="70"/>
  <c r="H156" i="49"/>
  <c r="K19" i="50"/>
  <c r="H108" i="45"/>
  <c r="C65" i="71"/>
  <c r="H19" i="70"/>
  <c r="M19" i="68"/>
  <c r="K19" i="59"/>
  <c r="C19" i="75"/>
  <c r="F19" i="52"/>
  <c r="F65" i="71"/>
  <c r="F19" i="72"/>
  <c r="H72" i="59"/>
  <c r="M108" i="45"/>
  <c r="H125" i="25"/>
  <c r="F19" i="55"/>
  <c r="M19" i="73"/>
  <c r="C19" i="50"/>
  <c r="F67" i="60"/>
  <c r="H19" i="55"/>
  <c r="K77" i="70"/>
  <c r="M67" i="60"/>
  <c r="F23" i="17"/>
  <c r="K72" i="59"/>
  <c r="F19" i="34"/>
  <c r="K19" i="70"/>
  <c r="F19" i="3"/>
  <c r="H19" i="59"/>
  <c r="H30" i="40"/>
  <c r="M100" i="34"/>
  <c r="K100" i="34"/>
  <c r="C119" i="7"/>
  <c r="M19" i="3"/>
  <c r="C19" i="55"/>
  <c r="C90" i="72"/>
  <c r="F60" i="51"/>
  <c r="C55" i="50"/>
  <c r="M43" i="58"/>
  <c r="F43" i="58"/>
  <c r="M156" i="49"/>
  <c r="H19" i="61"/>
  <c r="C19" i="34"/>
  <c r="C25" i="31"/>
  <c r="K215" i="58"/>
  <c r="H55" i="50"/>
  <c r="C19" i="70"/>
  <c r="F19" i="53"/>
  <c r="F63" i="66"/>
  <c r="C23" i="57"/>
  <c r="F55" i="50"/>
  <c r="K19" i="63"/>
  <c r="C19" i="69"/>
  <c r="H19" i="71"/>
  <c r="M63" i="66"/>
  <c r="F213" i="57"/>
  <c r="H19" i="54"/>
  <c r="K81" i="61"/>
  <c r="F451" i="17"/>
  <c r="F19" i="64"/>
  <c r="M19" i="34"/>
  <c r="K43" i="58"/>
  <c r="F19" i="59"/>
  <c r="F23" i="57"/>
  <c r="M75" i="41"/>
  <c r="H75" i="41"/>
  <c r="M60" i="51"/>
  <c r="K55" i="50"/>
  <c r="K19" i="52"/>
  <c r="H19" i="34"/>
  <c r="H215" i="58"/>
  <c r="C156" i="49"/>
  <c r="H43" i="58"/>
  <c r="C67" i="60"/>
  <c r="M119" i="7"/>
  <c r="F19" i="73"/>
  <c r="H94" i="52"/>
  <c r="M94" i="52"/>
  <c r="C77" i="70"/>
  <c r="K30" i="40"/>
  <c r="F30" i="40"/>
  <c r="H19" i="3"/>
  <c r="C51" i="54"/>
  <c r="H19" i="73"/>
  <c r="F19" i="69"/>
  <c r="C19" i="54"/>
  <c r="M19" i="75"/>
  <c r="M215" i="58"/>
  <c r="M81" i="61"/>
  <c r="M51" i="54"/>
  <c r="F85" i="64"/>
  <c r="C19" i="45"/>
  <c r="H86" i="53"/>
  <c r="F108" i="45"/>
  <c r="F19" i="63"/>
  <c r="F19" i="62"/>
  <c r="F19" i="61"/>
  <c r="H65" i="71"/>
  <c r="H19" i="63"/>
  <c r="H19" i="72"/>
  <c r="K19" i="62"/>
  <c r="M23" i="17"/>
  <c r="F19" i="41"/>
  <c r="C19" i="63"/>
  <c r="F25" i="31"/>
  <c r="K19" i="66"/>
  <c r="K451" i="17"/>
  <c r="H65" i="63"/>
  <c r="F94" i="52"/>
  <c r="C213" i="57"/>
  <c r="M19" i="70"/>
  <c r="F18" i="74"/>
  <c r="C19" i="72"/>
  <c r="C215" i="58"/>
  <c r="H19" i="52"/>
  <c r="K90" i="72"/>
  <c r="M451" i="17"/>
  <c r="M213" i="57"/>
  <c r="C19" i="66"/>
  <c r="C19" i="61"/>
  <c r="F19" i="75"/>
  <c r="K19" i="60"/>
  <c r="H19" i="50"/>
  <c r="C19" i="53"/>
  <c r="K86" i="53"/>
  <c r="F19" i="54"/>
  <c r="C451" i="17"/>
  <c r="F72" i="59"/>
  <c r="F90" i="72"/>
  <c r="M19" i="61"/>
  <c r="M55" i="50"/>
  <c r="H19" i="41"/>
  <c r="C19" i="62"/>
  <c r="F77" i="70"/>
  <c r="F215" i="58"/>
  <c r="C72" i="59"/>
  <c r="M19" i="53"/>
  <c r="C19" i="3"/>
  <c r="H19" i="69"/>
  <c r="M25" i="31"/>
  <c r="M19" i="41"/>
  <c r="M19" i="60"/>
  <c r="M19" i="71"/>
  <c r="K65" i="63"/>
  <c r="K19" i="54"/>
  <c r="K65" i="71"/>
  <c r="K94" i="52"/>
  <c r="C19" i="59"/>
  <c r="H81" i="61"/>
  <c r="K75" i="41"/>
  <c r="M19" i="63"/>
  <c r="C19" i="41"/>
  <c r="M65" i="63"/>
  <c r="M65" i="71"/>
  <c r="C85" i="64"/>
  <c r="K19" i="69"/>
  <c r="F81" i="61"/>
  <c r="K25" i="31"/>
  <c r="K19" i="34"/>
  <c r="M19" i="45"/>
  <c r="K19" i="55"/>
  <c r="M72" i="59"/>
  <c r="C19" i="64"/>
  <c r="K51" i="54"/>
  <c r="M19" i="62"/>
  <c r="H23" i="17"/>
  <c r="C19" i="71"/>
  <c r="F125" i="25"/>
  <c r="M86" i="53"/>
  <c r="F19" i="50"/>
  <c r="C19" i="68"/>
  <c r="H119" i="7"/>
  <c r="C108" i="45"/>
  <c r="K67" i="60"/>
  <c r="H213" i="57"/>
  <c r="M19" i="66"/>
  <c r="K19" i="75"/>
  <c r="C100" i="34"/>
  <c r="F19" i="71"/>
  <c r="H19" i="53"/>
  <c r="K156" i="49"/>
  <c r="C75" i="41"/>
  <c r="C19" i="52"/>
  <c r="H63" i="66"/>
  <c r="M90" i="72"/>
  <c r="H19" i="66"/>
  <c r="C81" i="61"/>
  <c r="C94" i="52"/>
  <c r="K19" i="41"/>
  <c r="C86" i="53"/>
  <c r="K119" i="7"/>
  <c r="F30" i="49"/>
  <c r="F100" i="34"/>
  <c r="F119" i="7"/>
  <c r="F19" i="68"/>
  <c r="C19" i="73"/>
  <c r="C30" i="49"/>
  <c r="H19" i="60"/>
  <c r="M30" i="40"/>
  <c r="K19" i="71"/>
  <c r="K19" i="68"/>
  <c r="C65" i="63"/>
  <c r="K19" i="3"/>
  <c r="H19" i="75"/>
  <c r="M23" i="57"/>
  <c r="H90" i="72"/>
  <c r="C23" i="17"/>
  <c r="K23" i="57"/>
  <c r="K18" i="74"/>
  <c r="H19" i="68"/>
  <c r="M19" i="69"/>
  <c r="M19" i="55"/>
  <c r="K19" i="72"/>
  <c r="K23" i="17"/>
  <c r="H19" i="62"/>
  <c r="C30" i="40"/>
  <c r="C43" i="58"/>
  <c r="M19" i="72"/>
  <c r="H100" i="34"/>
  <c r="M19" i="50"/>
  <c r="F19" i="66"/>
  <c r="C125" i="25"/>
  <c r="K213" i="57"/>
  <c r="F28" i="43"/>
  <c r="M77" i="70"/>
  <c r="F75" i="41"/>
  <c r="K19" i="53"/>
  <c r="F19" i="70"/>
  <c r="F19" i="60"/>
  <c r="K19" i="61"/>
  <c r="K63" i="66"/>
  <c r="M19" i="59"/>
  <c r="F156" i="49"/>
  <c r="C63" i="66"/>
  <c r="H25" i="31"/>
  <c r="V813" i="38" l="1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13" i="38" s="1"/>
  <c r="Y813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2" i="38" l="1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13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2" i="38" l="1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<sst xmlns="http://schemas.openxmlformats.org/spreadsheetml/2006/main" count="9344" uniqueCount="1363">
  <si>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</si>
  <si>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</si>
  <si>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</si>
  <si>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</si>
  <si>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</si>
  <si>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</si>
  <si>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</si>
  <si>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</si>
  <si>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</si>
  <si>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</si>
  <si>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</si>
  <si>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</si>
  <si>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</si>
  <si>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</si>
  <si>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</si>
  <si>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</si>
  <si>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</si>
  <si>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</si>
  <si>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</si>
  <si>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</si>
  <si>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</si>
  <si>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</si>
  <si>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</si>
  <si>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</si>
  <si>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</si>
  <si>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</si>
  <si>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</si>
  <si>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</si>
  <si>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</si>
  <si>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</si>
  <si>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</si>
  <si>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</si>
  <si>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</si>
  <si>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</si>
  <si>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</si>
  <si>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</si>
  <si>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</si>
  <si>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</si>
  <si>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</si>
  <si>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</si>
  <si>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</si>
  <si>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</si>
  <si>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</si>
  <si>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</si>
  <si>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</si>
  <si>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</si>
  <si>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</si>
  <si>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</si>
  <si>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</si>
  <si>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</si>
  <si>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</si>
  <si>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</si>
  <si>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</si>
  <si>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</si>
  <si>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</si>
  <si>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</si>
  <si>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</si>
  <si>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</si>
  <si>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</si>
  <si>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</si>
  <si>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</si>
  <si>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</si>
  <si>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</si>
  <si>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</si>
  <si>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</si>
  <si>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</si>
  <si>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</si>
  <si>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</si>
  <si>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</si>
  <si>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</si>
  <si>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</si>
  <si>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</si>
  <si>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</si>
  <si>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</si>
  <si>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</si>
  <si>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</si>
  <si>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</si>
  <si>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</si>
  <si>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</si>
  <si>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</si>
  <si>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</si>
  <si>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</si>
  <si>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</si>
  <si>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</si>
  <si>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</si>
  <si>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</si>
  <si>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</si>
  <si>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</si>
  <si>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</si>
  <si>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</si>
  <si>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</si>
  <si>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</si>
  <si>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</si>
  <si>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</si>
  <si>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</si>
  <si>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</si>
  <si>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</si>
  <si>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</si>
  <si>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</si>
  <si>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</si>
  <si>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</si>
  <si>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</si>
  <si>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</si>
  <si>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</si>
  <si>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</si>
  <si>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</si>
  <si>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</si>
  <si>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</si>
  <si>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</si>
  <si>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</si>
  <si>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</si>
  <si>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</si>
  <si>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</si>
  <si>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</si>
  <si>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</si>
  <si>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</si>
  <si>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</si>
  <si>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</si>
  <si>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</si>
  <si>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</si>
  <si>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</si>
  <si>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</si>
  <si>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</si>
  <si>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</si>
  <si>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</si>
  <si>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</si>
  <si>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</si>
  <si>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</si>
  <si>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</si>
  <si>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</si>
  <si>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</si>
  <si>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</si>
  <si>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</si>
  <si>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</si>
  <si>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</si>
  <si>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</si>
  <si>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</si>
  <si>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</si>
  <si>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</si>
  <si>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</si>
  <si>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</si>
  <si>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</si>
  <si>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</si>
  <si>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</si>
  <si>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</si>
  <si>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</si>
  <si>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</si>
  <si>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</si>
  <si>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</si>
  <si>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</si>
  <si>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</si>
  <si>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</si>
  <si>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</si>
  <si>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</si>
  <si>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</si>
  <si>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</si>
  <si>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</si>
  <si>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</si>
  <si>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</si>
  <si>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</si>
  <si>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</si>
  <si>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</si>
  <si>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</si>
  <si>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</si>
  <si>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</si>
  <si>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</si>
  <si>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</si>
  <si>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</si>
  <si>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</si>
  <si>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</si>
  <si>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</si>
  <si>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</si>
  <si>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</si>
  <si>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</si>
  <si>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</si>
  <si>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</si>
  <si>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</si>
  <si>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</si>
  <si>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</si>
  <si>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</si>
  <si>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</si>
  <si>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</si>
  <si>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</si>
  <si>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</si>
  <si>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</si>
  <si>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</si>
  <si>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</si>
  <si>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</si>
  <si>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</si>
  <si>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</si>
  <si>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</si>
  <si>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</si>
  <si>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</si>
  <si>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</si>
  <si>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</si>
  <si>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</si>
  <si>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</si>
  <si>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</si>
  <si>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</si>
  <si>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</si>
  <si>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</si>
  <si>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</si>
  <si>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</si>
  <si>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</si>
  <si>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</si>
  <si>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</si>
  <si>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</si>
  <si>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</si>
  <si>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</si>
  <si>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</si>
  <si>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</si>
  <si>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</si>
  <si>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</si>
  <si>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</si>
  <si>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</si>
  <si>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</si>
  <si>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</si>
  <si>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</si>
  <si>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</si>
  <si>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</si>
  <si>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</si>
  <si>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</si>
  <si>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</si>
  <si>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</si>
  <si>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</si>
  <si>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</si>
  <si>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</si>
  <si>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</si>
  <si>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</si>
  <si>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</si>
  <si>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</si>
  <si>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</si>
  <si>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</si>
  <si>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</si>
  <si>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</si>
  <si>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</si>
  <si>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</si>
  <si>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</si>
  <si>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</si>
  <si>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</si>
  <si>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</si>
  <si>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</si>
  <si>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</si>
  <si>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</si>
  <si>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</si>
  <si>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</si>
  <si>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</si>
  <si>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</si>
  <si>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</si>
  <si>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</si>
  <si>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</si>
  <si>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</si>
  <si>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</si>
  <si>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</si>
  <si>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</si>
  <si>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</si>
  <si>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</si>
  <si>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</si>
  <si>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</si>
  <si>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</si>
  <si>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</si>
  <si>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</si>
  <si>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</si>
  <si>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</si>
  <si>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</si>
  <si>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</si>
  <si>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</si>
  <si>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</si>
  <si>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</si>
  <si>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</si>
  <si>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</si>
  <si>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</si>
  <si>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</si>
  <si>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</si>
  <si>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</si>
  <si>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</si>
  <si>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</si>
  <si>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</si>
  <si>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</si>
  <si>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</si>
  <si>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</si>
  <si>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</si>
  <si>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</si>
  <si>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</si>
  <si>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</si>
  <si>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</si>
  <si>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</si>
  <si>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</si>
  <si>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</si>
  <si>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</si>
  <si>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</si>
  <si>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</si>
  <si>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</si>
  <si>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</si>
  <si>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</si>
  <si>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</si>
  <si>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</si>
  <si>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</si>
  <si>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</si>
  <si>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</si>
  <si>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</si>
  <si>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</si>
  <si>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</si>
  <si>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</si>
  <si>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</si>
  <si>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</si>
  <si>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</si>
  <si>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</si>
  <si>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</si>
  <si>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</si>
  <si>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</si>
  <si>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</si>
  <si>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</si>
  <si>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</si>
  <si>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</si>
  <si>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</si>
  <si>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</si>
  <si>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</si>
  <si>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</si>
  <si>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</si>
  <si>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</si>
  <si>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</si>
  <si>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</si>
  <si>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</si>
  <si>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</si>
  <si>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</si>
  <si>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</si>
  <si>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</si>
  <si>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</si>
  <si>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</si>
  <si>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</si>
  <si>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</si>
  <si>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</si>
  <si>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</si>
  <si>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</si>
  <si>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</si>
  <si>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</si>
  <si>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</si>
  <si>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</si>
  <si>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</si>
  <si>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</si>
  <si>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</si>
  <si>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</si>
  <si>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</si>
  <si>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</si>
  <si>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</si>
  <si>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</si>
  <si>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</si>
  <si>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</si>
  <si>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</si>
  <si>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</si>
  <si>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</si>
  <si>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</si>
  <si>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</si>
  <si>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</si>
  <si>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</si>
  <si>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</si>
  <si>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</si>
  <si>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</si>
  <si>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</si>
  <si>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</si>
  <si>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</si>
  <si>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</si>
  <si>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</si>
  <si>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</si>
  <si>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</si>
  <si>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</si>
  <si>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</si>
  <si>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</si>
  <si>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</si>
  <si>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</si>
  <si>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</si>
  <si>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</si>
  <si>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</si>
  <si>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</si>
  <si>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</si>
  <si>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</si>
  <si>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</si>
  <si>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</si>
  <si>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</si>
  <si>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</si>
  <si>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</si>
  <si>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</si>
  <si>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</si>
  <si>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</si>
  <si>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</si>
  <si>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</si>
  <si>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</si>
  <si>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</si>
  <si>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</si>
  <si>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</si>
  <si>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</si>
  <si>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</si>
  <si>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</si>
  <si>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</si>
  <si>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</si>
  <si>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</si>
  <si>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</si>
  <si>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</si>
  <si>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</si>
  <si>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</si>
  <si>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</si>
  <si>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</si>
  <si>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</si>
  <si>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</si>
  <si>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</si>
  <si>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</si>
  <si>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</si>
  <si>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</si>
  <si>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</si>
  <si>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</si>
  <si>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</si>
  <si>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</si>
  <si>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</si>
  <si>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</si>
  <si>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</si>
  <si>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</si>
  <si>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</si>
  <si>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</si>
  <si>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</si>
  <si>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</si>
  <si>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</si>
  <si>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</si>
  <si>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</si>
  <si>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</si>
  <si>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</si>
  <si>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</si>
  <si>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</si>
  <si>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</si>
  <si>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</si>
  <si>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</si>
  <si>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</si>
  <si>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</si>
  <si>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</si>
  <si>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</si>
  <si>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</si>
  <si>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</si>
  <si>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</si>
  <si>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</si>
  <si>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</si>
  <si>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</si>
  <si>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</si>
  <si>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</si>
  <si>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</si>
  <si>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</si>
  <si>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</si>
  <si>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</si>
  <si>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</si>
  <si>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</si>
  <si>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</si>
  <si>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</si>
  <si>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</si>
  <si>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</si>
  <si>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</si>
  <si>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</si>
  <si>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</si>
  <si>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</si>
  <si>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</si>
  <si>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</si>
  <si>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</si>
  <si>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</si>
  <si>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</si>
  <si>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</si>
  <si>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</si>
  <si>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</si>
  <si>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</si>
  <si>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</si>
  <si>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</si>
  <si>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</si>
  <si>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</si>
  <si>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</si>
  <si>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</si>
  <si>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</si>
  <si>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</si>
  <si>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</si>
  <si>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</si>
  <si>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</si>
  <si>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</si>
  <si>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</si>
  <si>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</si>
  <si>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</si>
  <si>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</si>
  <si>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</si>
  <si>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</si>
  <si>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</si>
  <si>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</si>
  <si>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</si>
  <si>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</si>
  <si>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</si>
  <si>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</si>
  <si>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</si>
  <si>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</si>
  <si>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</si>
  <si>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</si>
  <si>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</si>
  <si>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</si>
  <si>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</si>
  <si>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</si>
  <si>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</si>
  <si>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</si>
  <si>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</si>
  <si>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</si>
  <si>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</si>
  <si>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</si>
  <si>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</si>
  <si>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</si>
  <si>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</si>
  <si>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</si>
  <si>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</si>
  <si>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</si>
  <si>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</si>
  <si>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</si>
  <si>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</si>
  <si>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</si>
  <si>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</si>
  <si>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</si>
  <si>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</si>
  <si>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</si>
  <si>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</si>
  <si>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</si>
  <si>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</si>
  <si>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</si>
  <si>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</si>
  <si>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</si>
  <si>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</si>
  <si>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</si>
  <si>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</si>
  <si>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</si>
  <si>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</si>
  <si>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</si>
  <si>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</si>
  <si>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</si>
  <si>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</si>
  <si>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</si>
  <si>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</si>
  <si>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</si>
  <si>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</si>
  <si>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</si>
  <si>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</si>
  <si>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</si>
  <si>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</si>
  <si>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</si>
  <si>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</si>
  <si>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</si>
  <si>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</si>
  <si>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</si>
  <si>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</si>
  <si>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</si>
  <si>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</si>
  <si>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</si>
  <si>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</si>
  <si>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</si>
  <si>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</si>
  <si>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</si>
  <si>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</si>
  <si>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</si>
  <si>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</si>
  <si>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</si>
  <si>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</si>
  <si>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</si>
  <si>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</si>
  <si>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</si>
  <si>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</si>
  <si>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</si>
  <si>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</si>
  <si>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</si>
  <si>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</si>
  <si>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</si>
  <si>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</si>
  <si>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</si>
  <si>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</si>
  <si>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</si>
  <si>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</si>
  <si>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</si>
  <si>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</si>
  <si>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</si>
  <si>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</si>
  <si>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</si>
  <si>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</si>
  <si>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</si>
  <si>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</si>
  <si>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</si>
  <si>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</si>
  <si>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</si>
  <si>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</si>
  <si>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</si>
  <si>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</si>
  <si>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</si>
  <si>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</si>
  <si>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</si>
  <si>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</si>
  <si>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</si>
  <si>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</si>
  <si>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</si>
  <si>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</si>
  <si>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</si>
  <si>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</si>
  <si>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</si>
  <si>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</si>
  <si>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</si>
  <si>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</si>
  <si>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</si>
  <si>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</si>
  <si>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</si>
  <si>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</si>
  <si>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</si>
  <si>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</si>
  <si>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</si>
  <si>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</si>
  <si>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</si>
  <si>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</si>
  <si>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</si>
  <si>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</si>
  <si>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</si>
  <si>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</si>
  <si>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</si>
  <si>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</si>
  <si>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</si>
  <si>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</si>
  <si>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</si>
  <si>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</si>
  <si>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</si>
  <si>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</si>
  <si>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</si>
  <si>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</si>
  <si>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</si>
  <si>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</si>
  <si>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</si>
  <si>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</si>
  <si>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</si>
  <si>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</si>
  <si>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</si>
  <si>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</si>
  <si>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</si>
  <si>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</si>
  <si>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</si>
  <si>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</si>
  <si>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</si>
  <si>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</si>
  <si>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</si>
  <si>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</si>
  <si>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</si>
  <si>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</si>
  <si>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</si>
  <si>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</si>
  <si>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</si>
  <si>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</si>
  <si>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</si>
  <si>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</si>
  <si>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</si>
  <si>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</si>
  <si>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</si>
  <si>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</si>
  <si>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</si>
  <si>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</si>
  <si>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</si>
  <si>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</si>
  <si>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</si>
  <si>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</si>
  <si>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</si>
  <si>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</si>
  <si>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</si>
  <si>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</si>
  <si>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</si>
  <si>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</si>
  <si>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</si>
  <si>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</si>
  <si>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</si>
  <si>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</si>
  <si>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</si>
  <si>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</si>
  <si>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</si>
  <si>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</si>
  <si>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</si>
  <si>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</si>
  <si>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</si>
  <si>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</si>
  <si>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</si>
  <si>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</si>
  <si>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</si>
  <si>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</si>
  <si>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</si>
  <si>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</si>
  <si>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</si>
  <si>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</si>
  <si>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</si>
  <si>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</si>
  <si>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</si>
  <si>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</si>
  <si>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</si>
  <si>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</si>
  <si>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</si>
  <si>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</si>
  <si>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</si>
  <si>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</si>
  <si>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</si>
  <si>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</si>
  <si>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</si>
  <si>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</si>
  <si>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</si>
  <si>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</si>
  <si>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</si>
  <si>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</si>
  <si>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</si>
  <si>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</si>
  <si>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</si>
  <si>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</si>
  <si>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</si>
  <si>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</si>
  <si>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</si>
  <si>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</si>
  <si>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</si>
  <si>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</si>
  <si>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</si>
  <si>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</si>
  <si>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</si>
  <si>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</si>
  <si>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</si>
  <si>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</si>
  <si>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</si>
  <si>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</si>
  <si>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</si>
  <si>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</si>
  <si>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</si>
  <si>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</si>
  <si>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</si>
  <si>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</si>
  <si>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</si>
  <si>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</si>
  <si>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</si>
  <si>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</si>
  <si>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</si>
  <si>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</si>
  <si>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</si>
  <si>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</si>
  <si>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</si>
  <si>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</si>
  <si>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</si>
  <si>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</si>
  <si>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</si>
  <si>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</si>
  <si>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</si>
  <si>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</si>
  <si>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</si>
  <si>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</si>
  <si>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</si>
  <si>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</si>
  <si>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</si>
  <si>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</si>
  <si>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</si>
  <si>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</si>
  <si>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</si>
  <si>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</si>
  <si>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</si>
  <si>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</si>
  <si>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</si>
  <si>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</si>
  <si>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</si>
  <si>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</si>
  <si>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</si>
  <si>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</si>
  <si>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</si>
  <si>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</si>
  <si>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</si>
  <si>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</si>
  <si>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</si>
  <si>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</si>
  <si>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</si>
  <si>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</si>
  <si>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</si>
  <si>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</si>
  <si>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</si>
  <si>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</si>
  <si>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</si>
  <si>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</si>
  <si>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</si>
  <si>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</si>
  <si>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</si>
  <si>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</si>
  <si>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</si>
  <si>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</si>
  <si>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</si>
  <si>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</si>
  <si>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</si>
  <si>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</si>
  <si>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</si>
  <si>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</si>
  <si>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</si>
  <si>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</si>
  <si>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</si>
  <si>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</si>
  <si>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</si>
  <si>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</si>
  <si>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</si>
  <si>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</si>
  <si>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</si>
  <si>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</si>
  <si>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</si>
  <si>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</si>
  <si>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</si>
  <si>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</si>
  <si>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</si>
  <si>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</si>
  <si>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</si>
  <si>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</si>
  <si>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</si>
  <si>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</si>
  <si>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</si>
  <si>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</si>
  <si>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</si>
  <si>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</si>
  <si>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</si>
  <si>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</si>
  <si>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</si>
  <si>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</si>
  <si>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</si>
  <si>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</si>
  <si>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</si>
  <si>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</si>
  <si>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</si>
  <si>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</si>
  <si>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</si>
  <si>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</si>
  <si>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</si>
  <si>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</si>
  <si>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</si>
  <si>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</si>
  <si>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</si>
  <si>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</si>
  <si>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</si>
  <si>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</si>
  <si>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</si>
  <si>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</si>
  <si>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</si>
  <si>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</si>
  <si>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</si>
  <si>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</si>
  <si>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</si>
  <si>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</si>
  <si>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</si>
  <si>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</si>
  <si>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</si>
  <si>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</si>
  <si>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</si>
  <si>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</si>
  <si>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</si>
  <si>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</si>
  <si>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</si>
  <si>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</si>
  <si>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</si>
  <si>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</si>
  <si>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</si>
  <si>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</si>
  <si>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</si>
  <si>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</si>
  <si>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</si>
  <si>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</si>
  <si>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</si>
  <si>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</si>
  <si>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</si>
  <si>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</si>
  <si>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</si>
  <si>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</si>
  <si>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</si>
  <si>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</si>
  <si>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</si>
  <si>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</si>
  <si>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</si>
  <si>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</si>
  <si>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</si>
  <si>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</si>
  <si>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</si>
  <si>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</si>
  <si>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</si>
  <si>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</si>
  <si>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</si>
  <si>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</si>
  <si>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</si>
  <si>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</si>
  <si>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</si>
  <si>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</si>
  <si>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</si>
  <si>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</si>
  <si>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</si>
  <si>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</si>
  <si>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</si>
  <si>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</si>
  <si>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</si>
  <si>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</si>
  <si>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</si>
  <si>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</si>
  <si>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</si>
  <si>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</si>
  <si>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</si>
  <si>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</si>
  <si>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</si>
  <si>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</si>
  <si>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</si>
  <si>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</si>
  <si>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</si>
  <si>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</si>
  <si>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</si>
  <si>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</si>
  <si>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</si>
  <si>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</si>
  <si>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</si>
  <si>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</si>
  <si>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</si>
  <si>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</si>
  <si>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</si>
  <si>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</si>
  <si>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</si>
  <si>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</si>
  <si>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</si>
  <si>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</si>
  <si>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</si>
  <si>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</si>
  <si>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</si>
  <si>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</si>
  <si>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</si>
  <si>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</si>
  <si>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</si>
  <si>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</si>
  <si>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</si>
  <si>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</si>
  <si>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</si>
  <si>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</si>
  <si>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</si>
  <si>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</si>
  <si>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</si>
  <si>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</si>
  <si>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</si>
  <si>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</si>
  <si>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</si>
  <si>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</si>
  <si>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</si>
  <si>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</si>
  <si>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</si>
  <si>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</si>
  <si>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</si>
  <si>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</si>
  <si>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</si>
  <si>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</si>
  <si>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</si>
  <si>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</si>
  <si>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</si>
  <si>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</si>
  <si>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</si>
  <si>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</si>
  <si>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</si>
  <si>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</si>
  <si>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</si>
  <si>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</si>
  <si>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</si>
  <si>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</si>
  <si>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</si>
  <si>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</si>
  <si>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</si>
  <si>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</si>
  <si>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</si>
  <si>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</si>
  <si>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</si>
  <si>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</si>
  <si>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</si>
  <si>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</si>
  <si>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</si>
  <si>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</si>
  <si>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</si>
  <si>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</si>
  <si>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</si>
  <si>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</si>
  <si>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</si>
  <si>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</si>
  <si>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</si>
  <si>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</si>
  <si>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</si>
  <si>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</si>
  <si>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</si>
  <si>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</si>
  <si>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</si>
  <si>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</si>
  <si>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</si>
  <si>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</si>
  <si>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</si>
  <si>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</si>
  <si>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</si>
  <si>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</si>
  <si>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</si>
  <si>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</si>
  <si>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</si>
  <si>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</si>
  <si>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</si>
  <si>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</si>
  <si>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</si>
  <si>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</si>
  <si>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</si>
  <si>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</si>
  <si>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</si>
  <si>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</si>
  <si>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</si>
  <si>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</si>
  <si>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</si>
  <si>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</si>
  <si>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</si>
  <si>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</si>
  <si>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</si>
  <si>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</si>
  <si>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</si>
  <si>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</si>
  <si>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</si>
  <si>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</si>
  <si>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</si>
  <si>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</si>
  <si>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</si>
  <si>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</si>
  <si>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</si>
  <si>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</si>
  <si>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</si>
  <si>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</si>
  <si>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</si>
  <si>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</si>
  <si>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</si>
  <si>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</si>
  <si>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</si>
  <si>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</si>
  <si>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</si>
  <si>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</si>
  <si>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</si>
  <si>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</si>
  <si>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</si>
  <si>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</si>
  <si>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</si>
  <si>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</si>
  <si>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</si>
  <si>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</si>
  <si>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</si>
  <si>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</si>
  <si>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</si>
  <si>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</si>
  <si>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</si>
  <si>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</si>
  <si>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</si>
  <si>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</si>
  <si>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</si>
  <si>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</si>
  <si>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</si>
  <si>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</si>
  <si>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</si>
  <si>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</si>
  <si>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</si>
  <si>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</si>
  <si>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</si>
  <si>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</si>
  <si>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</si>
  <si>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</si>
  <si>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</si>
  <si>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</si>
  <si>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</si>
  <si>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</si>
  <si>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</si>
  <si>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</si>
  <si>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</si>
  <si>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</si>
  <si>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</si>
  <si>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</si>
  <si>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</si>
  <si>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</si>
  <si>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</si>
  <si>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</si>
  <si>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</si>
  <si>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</si>
  <si>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</si>
  <si>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</si>
  <si>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</si>
  <si>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</si>
  <si>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</si>
  <si>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</si>
  <si>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</si>
  <si>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</si>
  <si>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</si>
  <si>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</si>
  <si>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</si>
  <si>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</si>
  <si>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</si>
  <si>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</si>
  <si>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</si>
  <si>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</si>
  <si>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</si>
  <si>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</si>
  <si>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</si>
  <si>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</si>
  <si>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</si>
  <si>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</si>
  <si>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</si>
  <si>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</si>
  <si>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</si>
  <si>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</si>
  <si>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</si>
  <si>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</si>
  <si>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</si>
  <si>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</si>
  <si>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</si>
  <si>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</si>
  <si>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</si>
  <si>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</si>
  <si>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</si>
  <si>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</si>
  <si>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</si>
  <si>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</si>
  <si>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</si>
  <si>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</si>
  <si>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</si>
  <si>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</si>
  <si>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</si>
  <si>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</si>
  <si>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</si>
  <si>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</si>
  <si>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</si>
  <si>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</si>
  <si>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</si>
  <si>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</si>
  <si>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</si>
  <si>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</si>
  <si>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</si>
  <si>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</si>
  <si>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</si>
  <si>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</si>
  <si>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</si>
  <si>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</si>
  <si>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</si>
  <si>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</si>
  <si>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</si>
  <si>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</si>
  <si>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</si>
  <si>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</si>
  <si>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</si>
  <si>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</si>
  <si>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</si>
  <si>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</si>
  <si>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</si>
  <si>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</si>
  <si>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</si>
  <si>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</si>
  <si>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</si>
  <si>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</si>
  <si>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</si>
  <si>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</si>
  <si>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</si>
  <si>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</si>
  <si>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</si>
  <si>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</si>
  <si>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</si>
  <si>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</si>
  <si>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</si>
  <si>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</si>
  <si>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</si>
  <si>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</si>
  <si>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</si>
  <si>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</si>
  <si>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</si>
  <si>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</si>
  <si>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</si>
  <si>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</si>
  <si>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</si>
  <si>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</si>
  <si>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</si>
  <si>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</si>
  <si>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</si>
  <si>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</si>
  <si>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</si>
  <si>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</si>
  <si>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</si>
  <si>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</si>
  <si>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</si>
  <si>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</si>
  <si>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</si>
  <si>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</si>
  <si>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</si>
  <si>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</si>
  <si>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</si>
  <si>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</si>
  <si>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</si>
  <si>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</si>
  <si>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</si>
  <si>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</si>
  <si>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</si>
  <si>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</si>
  <si>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</si>
  <si>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</si>
  <si>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</si>
  <si>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</si>
  <si>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</si>
  <si>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</si>
  <si>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</si>
  <si>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</si>
  <si>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</si>
  <si>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</si>
  <si>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</si>
  <si>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</si>
  <si>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</si>
  <si>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</si>
  <si>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</si>
  <si>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</si>
  <si>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</si>
  <si>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</si>
  <si>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</si>
  <si>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</si>
  <si>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</si>
  <si>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</si>
  <si>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</si>
  <si>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</si>
  <si>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</si>
  <si>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</si>
  <si>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</si>
  <si>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</si>
  <si>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</si>
  <si>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</si>
  <si>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</si>
  <si>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</si>
  <si>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</si>
  <si>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</si>
  <si>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</si>
  <si>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</si>
  <si>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</si>
  <si>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</si>
  <si>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</si>
  <si>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</si>
  <si>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</si>
  <si>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</si>
  <si>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</si>
  <si>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</si>
  <si>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</si>
  <si>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</si>
  <si>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</si>
  <si>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</si>
  <si>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</si>
  <si>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</si>
  <si>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</si>
  <si>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</si>
  <si>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</si>
  <si>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</si>
  <si>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</si>
  <si>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</si>
  <si>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</si>
  <si>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</si>
  <si>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</si>
  <si>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</si>
  <si>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</si>
  <si>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</si>
  <si>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</si>
  <si>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</si>
  <si>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</si>
  <si>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</si>
  <si>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</si>
  <si>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</si>
  <si>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</si>
  <si>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</si>
  <si>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</si>
  <si>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</si>
  <si>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</si>
  <si>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</si>
  <si>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</si>
  <si>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</si>
  <si>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</si>
  <si>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</si>
  <si>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</si>
  <si>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</si>
  <si>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</si>
  <si>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</si>
  <si>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</si>
  <si>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</si>
  <si>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</si>
  <si>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</si>
  <si>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</si>
  <si>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</si>
  <si>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</si>
  <si>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</si>
  <si>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</si>
  <si>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</si>
  <si>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</si>
  <si>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</si>
  <si>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</si>
  <si>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</si>
  <si>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</si>
  <si>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</si>
  <si>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</si>
  <si>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</si>
  <si>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</si>
  <si>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</si>
  <si>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</si>
  <si>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</si>
  <si>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</si>
  <si>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</si>
  <si>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</si>
  <si>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</si>
  <si>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</si>
  <si>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</si>
  <si>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</si>
  <si>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</si>
  <si>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</si>
  <si>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</si>
  <si>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</si>
  <si>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</si>
  <si>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</si>
  <si>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</si>
  <si>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</si>
  <si>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</si>
  <si>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</si>
  <si>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</si>
  <si>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</si>
  <si>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</si>
  <si>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</si>
  <si>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</si>
  <si>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</si>
  <si>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</si>
  <si>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</si>
  <si>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</si>
  <si>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</si>
  <si>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</si>
  <si>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</si>
  <si>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</si>
  <si>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</si>
  <si>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</si>
  <si>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</si>
  <si>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</si>
  <si>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</si>
  <si>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</si>
  <si>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</si>
  <si>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</si>
  <si>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</si>
  <si>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</si>
  <si>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</si>
  <si>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</si>
  <si>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</si>
  <si>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</si>
  <si>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</si>
  <si>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</si>
  <si>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</si>
  <si>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</si>
  <si>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</si>
  <si>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</si>
  <si>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</si>
  <si>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</si>
  <si>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</si>
  <si>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</si>
  <si>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</si>
  <si>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</si>
  <si>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</si>
  <si>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</si>
  <si>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</si>
  <si>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</si>
  <si>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</si>
  <si>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1/15/2019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</si>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</sst>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0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00"/>
      <tableStyleElement type="headerRow" dxfId="3899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74784"/>
        <c:axId val="458269296"/>
      </c:scatterChart>
      <c:valAx>
        <c:axId val="45827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69296"/>
        <c:crosses val="autoZero"/>
        <c:crossBetween val="midCat"/>
      </c:valAx>
      <c:valAx>
        <c:axId val="45826929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72432"/>
        <c:axId val="458270472"/>
      </c:scatterChart>
      <c:valAx>
        <c:axId val="45827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0472"/>
        <c:crosses val="autoZero"/>
        <c:crossBetween val="midCat"/>
      </c:valAx>
      <c:valAx>
        <c:axId val="45827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24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71648"/>
        <c:axId val="458274392"/>
      </c:scatterChart>
      <c:valAx>
        <c:axId val="45827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4392"/>
        <c:crosses val="autoZero"/>
        <c:crossBetween val="midCat"/>
      </c:valAx>
      <c:valAx>
        <c:axId val="4582743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70864"/>
        <c:axId val="458273608"/>
      </c:scatterChart>
      <c:valAx>
        <c:axId val="45827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3608"/>
        <c:crosses val="autoZero"/>
        <c:crossBetween val="midCat"/>
      </c:valAx>
      <c:valAx>
        <c:axId val="4582736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71256"/>
        <c:axId val="458268904"/>
      </c:scatterChart>
      <c:valAx>
        <c:axId val="45827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68904"/>
        <c:crosses val="autoZero"/>
        <c:crossBetween val="midCat"/>
      </c:valAx>
      <c:valAx>
        <c:axId val="45826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1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52088"/>
        <c:axId val="469154048"/>
      </c:scatterChart>
      <c:valAx>
        <c:axId val="46915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54048"/>
        <c:crosses val="autoZero"/>
        <c:crossBetween val="midCat"/>
      </c:valAx>
      <c:valAx>
        <c:axId val="4691540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5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56792"/>
        <c:axId val="469151696"/>
      </c:scatterChart>
      <c:valAx>
        <c:axId val="469156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51696"/>
        <c:crosses val="autoZero"/>
        <c:crossBetween val="midCat"/>
      </c:valAx>
      <c:valAx>
        <c:axId val="46915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567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55616"/>
        <c:axId val="469150912"/>
      </c:scatterChart>
      <c:valAx>
        <c:axId val="46915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50912"/>
        <c:crosses val="autoZero"/>
        <c:crossBetween val="midCat"/>
      </c:valAx>
      <c:valAx>
        <c:axId val="4691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5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73216"/>
        <c:axId val="458274000"/>
      </c:lineChart>
      <c:dateAx>
        <c:axId val="45827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4000"/>
        <c:crosses val="autoZero"/>
        <c:auto val="1"/>
        <c:lblOffset val="100"/>
        <c:baseTimeUnit val="days"/>
      </c:dateAx>
      <c:valAx>
        <c:axId val="45827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39360"/>
        <c:axId val="470138576"/>
      </c:lineChart>
      <c:dateAx>
        <c:axId val="47013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8576"/>
        <c:crosses val="autoZero"/>
        <c:auto val="1"/>
        <c:lblOffset val="100"/>
        <c:baseTimeUnit val="days"/>
      </c:dateAx>
      <c:valAx>
        <c:axId val="470138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136616"/>
        <c:axId val="470137008"/>
      </c:lineChart>
      <c:dateAx>
        <c:axId val="470136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7008"/>
        <c:crosses val="autoZero"/>
        <c:auto val="1"/>
        <c:lblOffset val="100"/>
        <c:baseTimeUnit val="days"/>
      </c:dateAx>
      <c:valAx>
        <c:axId val="4701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6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140928"/>
        <c:axId val="470137400"/>
      </c:lineChart>
      <c:dateAx>
        <c:axId val="470140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7400"/>
        <c:crosses val="autoZero"/>
        <c:auto val="1"/>
        <c:lblOffset val="100"/>
        <c:baseTimeUnit val="days"/>
      </c:dateAx>
      <c:valAx>
        <c:axId val="47013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39752"/>
        <c:axId val="470140144"/>
      </c:lineChart>
      <c:dateAx>
        <c:axId val="470139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40144"/>
        <c:crosses val="autoZero"/>
        <c:auto val="1"/>
        <c:lblOffset val="100"/>
        <c:baseTimeUnit val="days"/>
      </c:dateAx>
      <c:valAx>
        <c:axId val="47014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9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69952"/>
        <c:axId val="473775440"/>
      </c:lineChart>
      <c:dateAx>
        <c:axId val="473769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5440"/>
        <c:crosses val="autoZero"/>
        <c:auto val="1"/>
        <c:lblOffset val="100"/>
        <c:baseTimeUnit val="days"/>
      </c:dateAx>
      <c:valAx>
        <c:axId val="4737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6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773480"/>
        <c:axId val="473772304"/>
      </c:lineChart>
      <c:dateAx>
        <c:axId val="473773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2304"/>
        <c:crosses val="autoZero"/>
        <c:auto val="1"/>
        <c:lblOffset val="100"/>
        <c:baseTimeUnit val="days"/>
      </c:dateAx>
      <c:valAx>
        <c:axId val="473772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771520"/>
        <c:axId val="473774656"/>
      </c:lineChart>
      <c:dateAx>
        <c:axId val="473771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4656"/>
        <c:crosses val="autoZero"/>
        <c:auto val="1"/>
        <c:lblOffset val="100"/>
        <c:baseTimeUnit val="days"/>
      </c:dateAx>
      <c:valAx>
        <c:axId val="47377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76224"/>
        <c:axId val="473769560"/>
      </c:lineChart>
      <c:dateAx>
        <c:axId val="473776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69560"/>
        <c:crosses val="autoZero"/>
        <c:auto val="1"/>
        <c:lblOffset val="100"/>
        <c:baseTimeUnit val="days"/>
      </c:dateAx>
      <c:valAx>
        <c:axId val="47376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71912"/>
        <c:axId val="473770736"/>
      </c:lineChart>
      <c:dateAx>
        <c:axId val="473771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0736"/>
        <c:crosses val="autoZero"/>
        <c:auto val="1"/>
        <c:lblOffset val="100"/>
        <c:baseTimeUnit val="days"/>
      </c:dateAx>
      <c:valAx>
        <c:axId val="47377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77008"/>
        <c:axId val="473773088"/>
      </c:lineChart>
      <c:dateAx>
        <c:axId val="473777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3088"/>
        <c:crosses val="autoZero"/>
        <c:auto val="1"/>
        <c:lblOffset val="100"/>
        <c:baseTimeUnit val="days"/>
      </c:dateAx>
      <c:valAx>
        <c:axId val="47377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74264"/>
        <c:axId val="486442608"/>
      </c:lineChart>
      <c:dateAx>
        <c:axId val="473774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2608"/>
        <c:crosses val="autoZero"/>
        <c:auto val="1"/>
        <c:lblOffset val="100"/>
        <c:baseTimeUnit val="days"/>
      </c:dateAx>
      <c:valAx>
        <c:axId val="4864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4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44960"/>
        <c:axId val="486443392"/>
      </c:lineChart>
      <c:dateAx>
        <c:axId val="486444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3392"/>
        <c:crosses val="autoZero"/>
        <c:auto val="1"/>
        <c:lblOffset val="100"/>
        <c:baseTimeUnit val="days"/>
      </c:dateAx>
      <c:valAx>
        <c:axId val="486443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47312"/>
        <c:axId val="486444176"/>
      </c:lineChart>
      <c:dateAx>
        <c:axId val="486447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4176"/>
        <c:crosses val="autoZero"/>
        <c:auto val="1"/>
        <c:lblOffset val="100"/>
        <c:baseTimeUnit val="days"/>
      </c:dateAx>
      <c:valAx>
        <c:axId val="48644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43784"/>
        <c:axId val="486442216"/>
      </c:lineChart>
      <c:dateAx>
        <c:axId val="486443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2216"/>
        <c:crosses val="autoZero"/>
        <c:auto val="1"/>
        <c:lblOffset val="100"/>
        <c:baseTimeUnit val="days"/>
      </c:dateAx>
      <c:valAx>
        <c:axId val="48644221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37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47704"/>
        <c:axId val="486448096"/>
      </c:lineChart>
      <c:dateAx>
        <c:axId val="486447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8096"/>
        <c:crosses val="autoZero"/>
        <c:auto val="1"/>
        <c:lblOffset val="100"/>
        <c:baseTimeUnit val="days"/>
      </c:dateAx>
      <c:valAx>
        <c:axId val="48644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77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441432"/>
        <c:axId val="486445744"/>
      </c:lineChart>
      <c:dateAx>
        <c:axId val="486441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5744"/>
        <c:crosses val="autoZero"/>
        <c:auto val="1"/>
        <c:lblOffset val="100"/>
        <c:baseTimeUnit val="days"/>
      </c:dateAx>
      <c:valAx>
        <c:axId val="48644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387880"/>
        <c:axId val="487392192"/>
      </c:lineChart>
      <c:dateAx>
        <c:axId val="487387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2192"/>
        <c:crosses val="autoZero"/>
        <c:auto val="1"/>
        <c:lblOffset val="100"/>
        <c:baseTimeUnit val="days"/>
      </c:dateAx>
      <c:valAx>
        <c:axId val="4873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87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91408"/>
        <c:axId val="487388664"/>
      </c:lineChart>
      <c:dateAx>
        <c:axId val="487391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88664"/>
        <c:crosses val="autoZero"/>
        <c:auto val="1"/>
        <c:lblOffset val="100"/>
        <c:baseTimeUnit val="days"/>
      </c:dateAx>
      <c:valAx>
        <c:axId val="4873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89448"/>
        <c:axId val="487391016"/>
      </c:lineChart>
      <c:dateAx>
        <c:axId val="487389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1016"/>
        <c:crosses val="autoZero"/>
        <c:auto val="1"/>
        <c:lblOffset val="100"/>
        <c:baseTimeUnit val="days"/>
      </c:dateAx>
      <c:valAx>
        <c:axId val="48739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89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90232"/>
        <c:axId val="487389056"/>
      </c:lineChart>
      <c:dateAx>
        <c:axId val="48739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89056"/>
        <c:crosses val="autoZero"/>
        <c:auto val="1"/>
        <c:lblOffset val="100"/>
        <c:baseTimeUnit val="days"/>
      </c:dateAx>
      <c:valAx>
        <c:axId val="48738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90624"/>
        <c:axId val="487391800"/>
      </c:lineChart>
      <c:dateAx>
        <c:axId val="487390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1800"/>
        <c:crosses val="autoZero"/>
        <c:auto val="1"/>
        <c:lblOffset val="100"/>
        <c:baseTimeUnit val="days"/>
      </c:dateAx>
      <c:valAx>
        <c:axId val="48739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86312"/>
        <c:axId val="487393760"/>
      </c:lineChart>
      <c:dateAx>
        <c:axId val="487386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93760"/>
        <c:crosses val="autoZero"/>
        <c:auto val="1"/>
        <c:lblOffset val="100"/>
        <c:baseTimeUnit val="days"/>
      </c:dateAx>
      <c:valAx>
        <c:axId val="48739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86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87488"/>
        <c:axId val="487388272"/>
      </c:lineChart>
      <c:dateAx>
        <c:axId val="487387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88272"/>
        <c:crosses val="autoZero"/>
        <c:auto val="1"/>
        <c:lblOffset val="100"/>
        <c:baseTimeUnit val="days"/>
      </c:dateAx>
      <c:valAx>
        <c:axId val="4873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8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90680"/>
        <c:axId val="487289112"/>
      </c:lineChart>
      <c:dateAx>
        <c:axId val="487290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89112"/>
        <c:crosses val="autoZero"/>
        <c:auto val="1"/>
        <c:lblOffset val="100"/>
        <c:baseTimeUnit val="days"/>
      </c:dateAx>
      <c:valAx>
        <c:axId val="48728911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9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87152"/>
        <c:axId val="487288720"/>
      </c:lineChart>
      <c:dateAx>
        <c:axId val="487287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88720"/>
        <c:crosses val="autoZero"/>
        <c:auto val="1"/>
        <c:lblOffset val="100"/>
        <c:baseTimeUnit val="days"/>
      </c:dateAx>
      <c:valAx>
        <c:axId val="48728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8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84800"/>
        <c:axId val="487291464"/>
      </c:lineChart>
      <c:dateAx>
        <c:axId val="48728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91464"/>
        <c:crosses val="autoZero"/>
        <c:auto val="1"/>
        <c:lblOffset val="100"/>
        <c:baseTimeUnit val="days"/>
      </c:dateAx>
      <c:valAx>
        <c:axId val="487291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8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85192"/>
        <c:axId val="487286368"/>
      </c:lineChart>
      <c:dateAx>
        <c:axId val="487285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86368"/>
        <c:crosses val="autoZero"/>
        <c:auto val="1"/>
        <c:lblOffset val="100"/>
        <c:baseTimeUnit val="days"/>
      </c:dateAx>
      <c:valAx>
        <c:axId val="48728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8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16448"/>
        <c:axId val="492018408"/>
      </c:lineChart>
      <c:dateAx>
        <c:axId val="492016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8408"/>
        <c:crosses val="autoZero"/>
        <c:auto val="1"/>
        <c:lblOffset val="100"/>
        <c:baseTimeUnit val="days"/>
      </c:dateAx>
      <c:valAx>
        <c:axId val="49201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15272"/>
        <c:axId val="492015664"/>
      </c:lineChart>
      <c:dateAx>
        <c:axId val="492015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5664"/>
        <c:crosses val="autoZero"/>
        <c:auto val="1"/>
        <c:lblOffset val="100"/>
        <c:baseTimeUnit val="days"/>
      </c:dateAx>
      <c:valAx>
        <c:axId val="492015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19976"/>
        <c:axId val="492018016"/>
      </c:lineChart>
      <c:dateAx>
        <c:axId val="492019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8016"/>
        <c:crosses val="autoZero"/>
        <c:auto val="1"/>
        <c:lblOffset val="100"/>
        <c:baseTimeUnit val="days"/>
      </c:dateAx>
      <c:valAx>
        <c:axId val="49201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013312"/>
        <c:axId val="492020760"/>
      </c:lineChart>
      <c:dateAx>
        <c:axId val="492013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20760"/>
        <c:crosses val="autoZero"/>
        <c:auto val="1"/>
        <c:lblOffset val="100"/>
        <c:baseTimeUnit val="days"/>
      </c:dateAx>
      <c:valAx>
        <c:axId val="4920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019192"/>
        <c:axId val="492020368"/>
      </c:lineChart>
      <c:dateAx>
        <c:axId val="492019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20368"/>
        <c:crosses val="autoZero"/>
        <c:auto val="1"/>
        <c:lblOffset val="100"/>
        <c:baseTimeUnit val="days"/>
      </c:dateAx>
      <c:valAx>
        <c:axId val="49202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14880"/>
        <c:axId val="506242272"/>
      </c:lineChart>
      <c:dateAx>
        <c:axId val="492014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2272"/>
        <c:crosses val="autoZero"/>
        <c:auto val="1"/>
        <c:lblOffset val="100"/>
        <c:baseTimeUnit val="days"/>
      </c:dateAx>
      <c:valAx>
        <c:axId val="50624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48936"/>
        <c:axId val="506245408"/>
      </c:lineChart>
      <c:dateAx>
        <c:axId val="506248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5408"/>
        <c:crosses val="autoZero"/>
        <c:auto val="1"/>
        <c:lblOffset val="100"/>
        <c:baseTimeUnit val="days"/>
      </c:dateAx>
      <c:valAx>
        <c:axId val="50624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8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250896"/>
        <c:axId val="506246976"/>
      </c:scatterChart>
      <c:valAx>
        <c:axId val="50625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6976"/>
        <c:crosses val="autoZero"/>
        <c:crossBetween val="midCat"/>
      </c:valAx>
      <c:valAx>
        <c:axId val="506246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5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249328"/>
        <c:axId val="506247368"/>
      </c:scatterChart>
      <c:valAx>
        <c:axId val="50624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7368"/>
        <c:crosses val="autoZero"/>
        <c:crossBetween val="midCat"/>
      </c:valAx>
      <c:valAx>
        <c:axId val="50624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52856"/>
        <c:axId val="506242664"/>
      </c:lineChart>
      <c:catAx>
        <c:axId val="506252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2664"/>
        <c:crosses val="autoZero"/>
        <c:auto val="1"/>
        <c:lblAlgn val="ctr"/>
        <c:lblOffset val="100"/>
        <c:noMultiLvlLbl val="0"/>
      </c:catAx>
      <c:valAx>
        <c:axId val="506242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5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44624"/>
        <c:axId val="506241096"/>
      </c:lineChart>
      <c:dateAx>
        <c:axId val="50624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1096"/>
        <c:crosses val="autoZero"/>
        <c:auto val="1"/>
        <c:lblOffset val="100"/>
        <c:baseTimeUnit val="days"/>
      </c:dateAx>
      <c:valAx>
        <c:axId val="5062410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4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54816"/>
        <c:axId val="506255992"/>
      </c:lineChart>
      <c:dateAx>
        <c:axId val="50625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55992"/>
        <c:crosses val="autoZero"/>
        <c:auto val="1"/>
        <c:lblOffset val="100"/>
        <c:baseTimeUnit val="days"/>
      </c:dateAx>
      <c:valAx>
        <c:axId val="5062559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5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55600"/>
        <c:axId val="547230792"/>
      </c:lineChart>
      <c:dateAx>
        <c:axId val="50625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30792"/>
        <c:crosses val="autoZero"/>
        <c:auto val="1"/>
        <c:lblOffset val="100"/>
        <c:baseTimeUnit val="days"/>
      </c:dateAx>
      <c:valAx>
        <c:axId val="547230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5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27264"/>
        <c:axId val="547228048"/>
      </c:lineChart>
      <c:dateAx>
        <c:axId val="547227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8048"/>
        <c:crosses val="autoZero"/>
        <c:auto val="1"/>
        <c:lblOffset val="100"/>
        <c:baseTimeUnit val="days"/>
      </c:dateAx>
      <c:valAx>
        <c:axId val="54722804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24128"/>
        <c:axId val="547218248"/>
      </c:lineChart>
      <c:dateAx>
        <c:axId val="547224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18248"/>
        <c:crosses val="autoZero"/>
        <c:auto val="1"/>
        <c:lblOffset val="100"/>
        <c:baseTimeUnit val="days"/>
      </c:dateAx>
      <c:valAx>
        <c:axId val="54721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26872"/>
        <c:axId val="547225696"/>
      </c:lineChart>
      <c:dateAx>
        <c:axId val="547226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5696"/>
        <c:crosses val="autoZero"/>
        <c:auto val="1"/>
        <c:lblOffset val="100"/>
        <c:baseTimeUnit val="days"/>
      </c:dateAx>
      <c:valAx>
        <c:axId val="5472256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22168"/>
        <c:axId val="547222560"/>
      </c:lineChart>
      <c:catAx>
        <c:axId val="547222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2560"/>
        <c:crosses val="autoZero"/>
        <c:auto val="1"/>
        <c:lblAlgn val="ctr"/>
        <c:lblOffset val="100"/>
        <c:noMultiLvlLbl val="0"/>
      </c:catAx>
      <c:valAx>
        <c:axId val="547222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26088"/>
        <c:axId val="547220992"/>
      </c:lineChart>
      <c:catAx>
        <c:axId val="547226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0992"/>
        <c:crosses val="autoZero"/>
        <c:auto val="1"/>
        <c:lblAlgn val="ctr"/>
        <c:lblOffset val="100"/>
        <c:noMultiLvlLbl val="0"/>
      </c:catAx>
      <c:valAx>
        <c:axId val="547220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217464"/>
        <c:axId val="547219032"/>
      </c:lineChart>
      <c:dateAx>
        <c:axId val="547217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19032"/>
        <c:crosses val="autoZero"/>
        <c:auto val="1"/>
        <c:lblOffset val="100"/>
        <c:baseTimeUnit val="days"/>
      </c:dateAx>
      <c:valAx>
        <c:axId val="54721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17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220208"/>
        <c:axId val="569206008"/>
      </c:lineChart>
      <c:dateAx>
        <c:axId val="547220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6008"/>
        <c:crosses val="autoZero"/>
        <c:auto val="1"/>
        <c:lblOffset val="100"/>
        <c:baseTimeUnit val="days"/>
      </c:dateAx>
      <c:valAx>
        <c:axId val="56920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22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198168"/>
        <c:axId val="569199736"/>
      </c:lineChart>
      <c:dateAx>
        <c:axId val="569198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9736"/>
        <c:crosses val="autoZero"/>
        <c:auto val="1"/>
        <c:lblOffset val="100"/>
        <c:baseTimeUnit val="days"/>
      </c:dateAx>
      <c:valAx>
        <c:axId val="56919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97776"/>
        <c:axId val="569204440"/>
      </c:lineChart>
      <c:dateAx>
        <c:axId val="569197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4440"/>
        <c:crosses val="autoZero"/>
        <c:auto val="1"/>
        <c:lblOffset val="100"/>
        <c:baseTimeUnit val="days"/>
      </c:dateAx>
      <c:valAx>
        <c:axId val="56920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98560"/>
        <c:axId val="569196992"/>
      </c:lineChart>
      <c:dateAx>
        <c:axId val="569198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6992"/>
        <c:crosses val="autoZero"/>
        <c:auto val="1"/>
        <c:lblOffset val="100"/>
        <c:baseTimeUnit val="days"/>
      </c:dateAx>
      <c:valAx>
        <c:axId val="5691969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203656"/>
        <c:axId val="569202872"/>
      </c:lineChart>
      <c:dateAx>
        <c:axId val="56920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2872"/>
        <c:crosses val="autoZero"/>
        <c:auto val="1"/>
        <c:lblOffset val="100"/>
        <c:baseTimeUnit val="days"/>
      </c:dateAx>
      <c:valAx>
        <c:axId val="5692028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206792"/>
        <c:axId val="569205224"/>
      </c:lineChart>
      <c:dateAx>
        <c:axId val="569206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5224"/>
        <c:crosses val="autoZero"/>
        <c:auto val="1"/>
        <c:lblOffset val="100"/>
        <c:baseTimeUnit val="days"/>
      </c:dateAx>
      <c:valAx>
        <c:axId val="5692052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6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205616"/>
        <c:axId val="569207184"/>
      </c:lineChart>
      <c:dateAx>
        <c:axId val="569205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7184"/>
        <c:crosses val="autoZero"/>
        <c:auto val="1"/>
        <c:lblOffset val="100"/>
        <c:baseTimeUnit val="days"/>
      </c:dateAx>
      <c:valAx>
        <c:axId val="56920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96600"/>
        <c:axId val="569209536"/>
      </c:lineChart>
      <c:catAx>
        <c:axId val="569196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09536"/>
        <c:crosses val="autoZero"/>
        <c:auto val="1"/>
        <c:lblAlgn val="ctr"/>
        <c:lblOffset val="100"/>
        <c:noMultiLvlLbl val="0"/>
      </c:catAx>
      <c:valAx>
        <c:axId val="5692095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9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23160"/>
        <c:axId val="569923944"/>
      </c:lineChart>
      <c:dateAx>
        <c:axId val="569923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23944"/>
        <c:crosses val="autoZero"/>
        <c:auto val="1"/>
        <c:lblOffset val="100"/>
        <c:baseTimeUnit val="days"/>
      </c:dateAx>
      <c:valAx>
        <c:axId val="5699239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2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52" dataDxfId="551">
  <autoFilter ref="O15:W26"/>
  <tableColumns count="9">
    <tableColumn id="1" name="Date" dataDxfId="550"/>
    <tableColumn id="2" name="Quarter" dataDxfId="549"/>
    <tableColumn id="3" name="Time" dataDxfId="548"/>
    <tableColumn id="4" name="EPS estimate" dataDxfId="547"/>
    <tableColumn id="5" name="EPS Actual" dataDxfId="546"/>
    <tableColumn id="6" name="Sales Estiamte (B)" dataDxfId="545"/>
    <tableColumn id="7" name="Sales Actual (B)" dataDxfId="544"/>
    <tableColumn id="8" name="Guidance" dataDxfId="543"/>
    <tableColumn id="9" name="Reaction" dataDxfId="54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0" activePane="bottomLeft" state="frozen"/>
      <selection pane="bottomLeft" activeCell="E31" sqref="E3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1197</v>
      </c>
      <c r="F2" s="2">
        <v>76.859899999999996</v>
      </c>
      <c r="G2" s="78">
        <v>76.951800000000006</v>
      </c>
      <c r="H2">
        <v>100</v>
      </c>
      <c r="I2" s="2">
        <v>7685.99</v>
      </c>
      <c r="J2" s="2">
        <v>7695.18</v>
      </c>
      <c r="K2" s="2">
        <v>-9.1900000000005093</v>
      </c>
      <c r="L2" s="660">
        <v>-1.1942540655320555E-3</v>
      </c>
      <c r="M2" s="2">
        <v>-9.1900000000005093</v>
      </c>
      <c r="N2">
        <v>100</v>
      </c>
      <c r="O2" t="s">
        <v>1348</v>
      </c>
      <c r="P2" s="660">
        <v>1.9776242227741644E-2</v>
      </c>
      <c r="Q2" s="878">
        <v>3.8999999999999998E-3</v>
      </c>
      <c r="R2" s="2">
        <v>11.84281972265023</v>
      </c>
      <c r="S2" s="782">
        <v>43359</v>
      </c>
      <c r="T2" s="48"/>
      <c r="U2" s="789"/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893</v>
      </c>
      <c r="F3" s="2">
        <v>121.52</v>
      </c>
      <c r="G3" s="78">
        <v>107.38750000000012</v>
      </c>
      <c r="H3">
        <v>80</v>
      </c>
      <c r="I3" s="2">
        <v>9721.6</v>
      </c>
      <c r="J3" s="2">
        <v>8591.0000000000091</v>
      </c>
      <c r="K3" s="2">
        <v>1130.5999999999931</v>
      </c>
      <c r="L3" s="660">
        <v>0.13160284018158411</v>
      </c>
      <c r="M3" s="2">
        <v>1130.5999999999931</v>
      </c>
      <c r="N3">
        <v>60</v>
      </c>
      <c r="O3" t="s">
        <v>1361</v>
      </c>
      <c r="P3" s="660">
        <v>4.2791310072416069E-3</v>
      </c>
      <c r="Q3" s="878">
        <v>-1.6999999999999999E-3</v>
      </c>
      <c r="R3" s="2">
        <v>14.097447795823667</v>
      </c>
      <c r="S3" s="782">
        <v>43324</v>
      </c>
      <c r="V3" s="790"/>
      <c r="W3" s="790"/>
      <c r="X3" s="790"/>
      <c r="Y3" s="762"/>
      <c r="Z3" s="762"/>
    </row>
    <row r="4" spans="1:33" ht="21.95" customHeight="1" x14ac:dyDescent="0.25">
      <c r="A4" s="50"/>
      <c r="B4" s="50"/>
      <c r="C4" s="51"/>
      <c r="E4" s="22" t="s">
        <v>52</v>
      </c>
      <c r="F4" s="2">
        <v>47.279899999999998</v>
      </c>
      <c r="G4" s="78">
        <v>38.413299999999992</v>
      </c>
      <c r="H4">
        <v>100</v>
      </c>
      <c r="I4" s="2">
        <v>4727.99</v>
      </c>
      <c r="J4" s="2">
        <v>3841.329999999999</v>
      </c>
      <c r="K4" s="2">
        <v>886.66000000000167</v>
      </c>
      <c r="L4" s="660">
        <v>0.23082109581837559</v>
      </c>
      <c r="M4" s="2">
        <v>1943.3999999999996</v>
      </c>
      <c r="N4">
        <v>100</v>
      </c>
      <c r="O4"/>
      <c r="P4" s="660">
        <v>4.0270812755526131E-2</v>
      </c>
      <c r="Q4" s="878">
        <v>-6.4999999999999997E-3</v>
      </c>
      <c r="R4" s="2">
        <v>9.6489591836734689</v>
      </c>
      <c r="S4" s="782">
        <v>43323</v>
      </c>
      <c r="W4" s="790"/>
      <c r="X4" s="790"/>
      <c r="Y4" s="790"/>
      <c r="Z4" s="762"/>
    </row>
    <row r="5" spans="1:33" ht="21.95" customHeight="1" x14ac:dyDescent="0.25">
      <c r="A5" s="50"/>
      <c r="B5" s="51"/>
      <c r="C5" s="51"/>
      <c r="D5" s="709"/>
      <c r="E5" s="22" t="s">
        <v>932</v>
      </c>
      <c r="F5" s="2">
        <v>35.7699</v>
      </c>
      <c r="G5" s="78">
        <v>21.403400000000001</v>
      </c>
      <c r="H5">
        <v>100</v>
      </c>
      <c r="I5" s="2">
        <v>3576.99</v>
      </c>
      <c r="J5" s="2">
        <v>2140.34</v>
      </c>
      <c r="K5" s="2">
        <v>1436.6499999999996</v>
      </c>
      <c r="L5" s="660">
        <v>0.67122513245559101</v>
      </c>
      <c r="M5" s="2">
        <v>1436.6499999999996</v>
      </c>
      <c r="N5">
        <v>100</v>
      </c>
      <c r="O5" t="s">
        <v>1357</v>
      </c>
      <c r="P5" s="660">
        <v>2.1246914305044187E-2</v>
      </c>
      <c r="Q5" s="878">
        <v>3.8999999999999998E-3</v>
      </c>
      <c r="R5" s="2">
        <v>14.30796</v>
      </c>
      <c r="S5" s="782">
        <v>43366</v>
      </c>
      <c r="U5" s="789"/>
      <c r="W5" s="790"/>
      <c r="X5" s="790"/>
      <c r="Y5" s="762"/>
      <c r="Z5" s="762"/>
      <c r="AA5" s="2"/>
      <c r="AB5"/>
      <c r="AC5"/>
      <c r="AD5"/>
      <c r="AE5"/>
      <c r="AF5"/>
      <c r="AG5"/>
    </row>
    <row r="6" spans="1:33" ht="21.95" customHeight="1" x14ac:dyDescent="0.25">
      <c r="A6" s="50"/>
      <c r="B6" s="51"/>
      <c r="C6" s="51"/>
      <c r="D6" s="709"/>
      <c r="E6" s="22" t="s">
        <v>658</v>
      </c>
      <c r="F6" s="2">
        <v>209</v>
      </c>
      <c r="G6" s="78">
        <v>139.4129999999999</v>
      </c>
      <c r="H6">
        <v>20</v>
      </c>
      <c r="I6" s="2">
        <v>4180</v>
      </c>
      <c r="J6" s="2">
        <v>2788.2599999999979</v>
      </c>
      <c r="K6" s="2">
        <v>1391.7400000000016</v>
      </c>
      <c r="L6" s="660">
        <v>0.49914283459935699</v>
      </c>
      <c r="M6" s="2">
        <v>1534.7700000000018</v>
      </c>
      <c r="N6">
        <v>20</v>
      </c>
      <c r="O6" t="s">
        <v>1356</v>
      </c>
      <c r="P6" s="660">
        <v>2.3923444976076554E-3</v>
      </c>
      <c r="Q6" s="878">
        <v>-7.1999999999999998E-3</v>
      </c>
      <c r="R6" s="2">
        <v>30.466472303206995</v>
      </c>
      <c r="V6" s="2"/>
      <c r="W6" s="789"/>
      <c r="X6" s="789"/>
      <c r="Y6" s="2"/>
      <c r="Z6" s="762"/>
    </row>
    <row r="7" spans="1:33" ht="21.95" customHeight="1" x14ac:dyDescent="0.25">
      <c r="A7" s="50"/>
      <c r="B7" s="50"/>
      <c r="C7" s="51"/>
      <c r="D7" s="709"/>
      <c r="E7" s="22" t="s">
        <v>1299</v>
      </c>
      <c r="F7" s="2">
        <v>80.83</v>
      </c>
      <c r="G7" s="78">
        <v>91.35</v>
      </c>
      <c r="H7">
        <v>60</v>
      </c>
      <c r="I7" s="2">
        <v>4849.8</v>
      </c>
      <c r="J7" s="2">
        <v>5481</v>
      </c>
      <c r="K7" s="2">
        <v>-631.19999999999982</v>
      </c>
      <c r="L7" s="660">
        <v>-0.11516146688560477</v>
      </c>
      <c r="M7" s="2">
        <v>-631.19999999999982</v>
      </c>
      <c r="N7">
        <v>60</v>
      </c>
      <c r="O7"/>
      <c r="P7" s="660">
        <v>2.2268959544723493E-2</v>
      </c>
      <c r="Q7" s="878">
        <v>-6.6E-3</v>
      </c>
      <c r="R7" s="2"/>
      <c r="V7" s="762"/>
      <c r="W7" s="790"/>
      <c r="X7" s="790"/>
      <c r="Y7" s="762"/>
      <c r="Z7" s="660"/>
    </row>
    <row r="8" spans="1:33" ht="21.95" customHeight="1" x14ac:dyDescent="0.25">
      <c r="A8" s="50"/>
      <c r="B8" s="50"/>
      <c r="C8" s="51"/>
      <c r="D8" s="709"/>
      <c r="E8" s="22" t="s">
        <v>269</v>
      </c>
      <c r="F8" s="2">
        <v>65.34</v>
      </c>
      <c r="G8" s="78">
        <v>47.417499999999997</v>
      </c>
      <c r="H8">
        <v>100</v>
      </c>
      <c r="I8" s="2">
        <v>6534</v>
      </c>
      <c r="J8" s="2">
        <v>4741.75</v>
      </c>
      <c r="K8" s="2">
        <v>1792.25</v>
      </c>
      <c r="L8" s="660">
        <v>0.3779722676227133</v>
      </c>
      <c r="M8" s="2">
        <v>1989.4599999999955</v>
      </c>
      <c r="N8">
        <v>100</v>
      </c>
      <c r="O8" t="s">
        <v>1353</v>
      </c>
      <c r="P8" s="660">
        <v>3.0609121518212427E-2</v>
      </c>
      <c r="Q8" s="878">
        <v>-7.1000000000000004E-3</v>
      </c>
      <c r="R8" s="2">
        <v>9.3677419354838722</v>
      </c>
      <c r="S8" s="782">
        <v>43324</v>
      </c>
      <c r="V8" s="790"/>
      <c r="W8" s="790"/>
      <c r="X8" s="790"/>
      <c r="Y8" s="762"/>
      <c r="Z8" s="762"/>
    </row>
    <row r="9" spans="1:33" ht="21.95" customHeight="1" x14ac:dyDescent="0.25">
      <c r="A9" s="50"/>
      <c r="B9" s="51"/>
      <c r="C9" s="51"/>
      <c r="D9" s="709"/>
      <c r="E9" s="22" t="s">
        <v>1318</v>
      </c>
      <c r="F9" s="2">
        <v>26.169899999999998</v>
      </c>
      <c r="G9" s="78">
        <v>26.140650000000004</v>
      </c>
      <c r="H9">
        <v>200</v>
      </c>
      <c r="I9" s="2">
        <v>5233.9799999999996</v>
      </c>
      <c r="J9" s="2">
        <v>5228.130000000001</v>
      </c>
      <c r="K9" s="2">
        <v>5.8499999999985448</v>
      </c>
      <c r="L9" s="660">
        <v>1.1189469274862714E-3</v>
      </c>
      <c r="M9" s="2">
        <v>5.8499999999985448</v>
      </c>
      <c r="N9">
        <v>100</v>
      </c>
      <c r="O9"/>
      <c r="P9" s="660">
        <v>1.2227788413406243E-2</v>
      </c>
      <c r="Q9" s="878">
        <v>-7.1999999999999998E-3</v>
      </c>
      <c r="R9" s="2"/>
      <c r="U9" s="790"/>
      <c r="W9" s="790"/>
      <c r="X9" s="790"/>
      <c r="Y9" s="762"/>
    </row>
    <row r="10" spans="1:33" ht="21.95" customHeight="1" x14ac:dyDescent="0.25">
      <c r="A10" s="51"/>
      <c r="B10" s="51"/>
      <c r="C10" s="51"/>
      <c r="D10" s="709"/>
      <c r="E10" s="22" t="s">
        <v>1275</v>
      </c>
      <c r="F10" s="2">
        <v>55.38</v>
      </c>
      <c r="G10" s="78">
        <v>58.46</v>
      </c>
      <c r="H10">
        <v>200</v>
      </c>
      <c r="I10" s="2">
        <v>11076</v>
      </c>
      <c r="J10" s="2">
        <v>11692</v>
      </c>
      <c r="K10" s="2">
        <v>-616</v>
      </c>
      <c r="L10" s="660">
        <v>-5.2685596989394429E-2</v>
      </c>
      <c r="M10" s="2">
        <v>-616</v>
      </c>
      <c r="N10">
        <v>200</v>
      </c>
      <c r="O10" t="s">
        <v>1348</v>
      </c>
      <c r="P10" s="660">
        <v>2.8891296496930299E-2</v>
      </c>
      <c r="Q10" s="878">
        <v>1.8E-3</v>
      </c>
      <c r="R10" s="2">
        <v>13.3125</v>
      </c>
      <c r="S10" s="782">
        <v>43436</v>
      </c>
      <c r="T10" s="48"/>
      <c r="W10" s="790"/>
      <c r="X10" s="790"/>
      <c r="Y10" s="762"/>
    </row>
    <row r="11" spans="1:33" ht="21.95" customHeight="1" x14ac:dyDescent="0.25">
      <c r="A11" s="50"/>
      <c r="B11" s="50"/>
      <c r="C11" s="51"/>
      <c r="D11" s="709"/>
      <c r="E11" s="22" t="s">
        <v>1319</v>
      </c>
      <c r="F11" s="78">
        <v>98.51</v>
      </c>
      <c r="G11" s="78">
        <v>99.45</v>
      </c>
      <c r="H11">
        <v>100</v>
      </c>
      <c r="I11" s="2">
        <v>9851</v>
      </c>
      <c r="J11" s="2">
        <v>9945</v>
      </c>
      <c r="K11" s="2">
        <v>-94</v>
      </c>
      <c r="L11" s="660">
        <v>-9.4519859225741347E-3</v>
      </c>
      <c r="M11" s="2">
        <v>-94</v>
      </c>
      <c r="N11">
        <v>100</v>
      </c>
      <c r="O11"/>
      <c r="P11" s="660">
        <v>8.9331032382499228E-3</v>
      </c>
      <c r="Q11" s="878">
        <v>1.6899999999999998E-2</v>
      </c>
      <c r="R11" s="2">
        <v>22.388636363636362</v>
      </c>
      <c r="S11" s="782">
        <v>43436</v>
      </c>
      <c r="T11" s="48"/>
      <c r="W11" s="790"/>
      <c r="X11" s="790"/>
      <c r="Y11" s="762"/>
      <c r="Z11" s="660"/>
      <c r="AA11" s="2"/>
      <c r="AB11"/>
      <c r="AC11"/>
      <c r="AD11"/>
      <c r="AE11"/>
      <c r="AF11"/>
      <c r="AG11"/>
    </row>
    <row r="12" spans="1:33" ht="21.95" customHeight="1" x14ac:dyDescent="0.25">
      <c r="A12" s="50"/>
      <c r="B12" s="50"/>
      <c r="C12" s="51"/>
      <c r="D12" s="709"/>
      <c r="E12" s="22" t="s">
        <v>1331</v>
      </c>
      <c r="F12" s="2">
        <v>14.709899999999999</v>
      </c>
      <c r="G12" s="78">
        <v>13.68</v>
      </c>
      <c r="H12">
        <v>200</v>
      </c>
      <c r="I12" s="2">
        <v>2941.98</v>
      </c>
      <c r="J12" s="2">
        <v>2736</v>
      </c>
      <c r="K12" s="2">
        <v>205.98000000000002</v>
      </c>
      <c r="L12" s="660">
        <v>7.5285087719298219E-2</v>
      </c>
      <c r="M12" s="2">
        <v>205.98000000000002</v>
      </c>
      <c r="N12" s="29">
        <v>43481</v>
      </c>
      <c r="O12"/>
      <c r="P12" s="660">
        <v>7.8532145017981086E-2</v>
      </c>
      <c r="Q12" s="878">
        <v>-2.1999999999999999E-2</v>
      </c>
      <c r="R12" s="2"/>
      <c r="T12" s="48"/>
      <c r="V12" s="790"/>
      <c r="W12" s="790"/>
      <c r="X12" s="790"/>
      <c r="Y12" s="762"/>
      <c r="Z12" s="660"/>
      <c r="AA12" s="2"/>
      <c r="AB12"/>
      <c r="AC12"/>
      <c r="AD12"/>
      <c r="AE12"/>
      <c r="AF12"/>
      <c r="AG12"/>
    </row>
    <row r="13" spans="1:33" ht="21.95" customHeight="1" x14ac:dyDescent="0.25">
      <c r="A13" s="50"/>
      <c r="B13" s="50"/>
      <c r="C13" s="51"/>
      <c r="D13" s="709"/>
      <c r="E13" s="22" t="s">
        <v>1284</v>
      </c>
      <c r="F13" s="2">
        <v>171.55</v>
      </c>
      <c r="G13" s="78">
        <v>193.31733333333335</v>
      </c>
      <c r="H13">
        <v>30</v>
      </c>
      <c r="I13" s="2">
        <v>5146.5</v>
      </c>
      <c r="J13" s="2">
        <v>5799.52</v>
      </c>
      <c r="K13" s="2">
        <v>-653.02000000000044</v>
      </c>
      <c r="L13" s="660">
        <v>-0.11259897370816897</v>
      </c>
      <c r="M13" s="2">
        <v>-653.02000000000044</v>
      </c>
      <c r="N13">
        <v>30</v>
      </c>
      <c r="O13" t="s">
        <v>1354</v>
      </c>
      <c r="P13" s="660">
        <v>0</v>
      </c>
      <c r="Q13" s="878">
        <v>3.3E-3</v>
      </c>
      <c r="R13" s="2"/>
      <c r="T13" s="48"/>
      <c r="V13" s="762"/>
      <c r="W13" s="790"/>
      <c r="X13" s="790"/>
      <c r="Y13" s="762"/>
    </row>
    <row r="14" spans="1:33" ht="21.95" customHeight="1" x14ac:dyDescent="0.25">
      <c r="A14" s="50"/>
      <c r="B14" s="50"/>
      <c r="C14" s="51"/>
      <c r="E14" s="22" t="s">
        <v>803</v>
      </c>
      <c r="F14" s="2">
        <v>84.34</v>
      </c>
      <c r="G14" s="78">
        <v>92.057000000000002</v>
      </c>
      <c r="H14">
        <v>100</v>
      </c>
      <c r="I14" s="2">
        <v>8434</v>
      </c>
      <c r="J14" s="2">
        <v>9205.7000000000007</v>
      </c>
      <c r="K14" s="2">
        <v>-771.70000000000073</v>
      </c>
      <c r="L14" s="660">
        <v>-8.3828497561293527E-2</v>
      </c>
      <c r="M14" s="2">
        <v>-771.70000000000073</v>
      </c>
      <c r="N14">
        <v>100</v>
      </c>
      <c r="O14" t="s">
        <v>1352</v>
      </c>
      <c r="P14" s="660">
        <v>8.0626037467393889E-3</v>
      </c>
      <c r="Q14" s="878">
        <v>-1.8E-3</v>
      </c>
      <c r="R14" s="2">
        <v>17.75578947368421</v>
      </c>
      <c r="T14" s="48"/>
      <c r="W14" s="790"/>
      <c r="X14" s="790"/>
      <c r="Y14" s="762"/>
      <c r="Z14" s="762"/>
    </row>
    <row r="15" spans="1:33" ht="21.95" customHeight="1" x14ac:dyDescent="0.25">
      <c r="A15" s="50"/>
      <c r="B15" s="51"/>
      <c r="C15" s="51"/>
      <c r="D15" s="709"/>
      <c r="E15" s="22" t="s">
        <v>170</v>
      </c>
      <c r="F15" s="2">
        <v>41.79</v>
      </c>
      <c r="G15" s="78">
        <v>44.783900000000003</v>
      </c>
      <c r="H15">
        <v>300</v>
      </c>
      <c r="I15" s="2">
        <v>12537</v>
      </c>
      <c r="J15" s="2">
        <v>13435.17</v>
      </c>
      <c r="K15" s="2">
        <v>-898.16999999999825</v>
      </c>
      <c r="L15" s="660">
        <v>-6.6852149991403237E-2</v>
      </c>
      <c r="M15" s="2">
        <v>-848.21999999999844</v>
      </c>
      <c r="N15">
        <v>300</v>
      </c>
      <c r="O15"/>
      <c r="P15" s="660">
        <v>4.690117252931323E-2</v>
      </c>
      <c r="Q15" s="878">
        <v>-2.0000000000000001E-4</v>
      </c>
      <c r="R15" s="2">
        <v>13.83774834437086</v>
      </c>
      <c r="S15" s="782">
        <v>43320</v>
      </c>
      <c r="T15" s="48"/>
      <c r="U15" s="790"/>
      <c r="W15" s="48"/>
      <c r="X15" s="790"/>
      <c r="Y15" s="790"/>
      <c r="Z15" s="762"/>
    </row>
    <row r="16" spans="1:33" ht="21.95" customHeight="1" x14ac:dyDescent="0.25">
      <c r="A16" s="50"/>
      <c r="B16" s="50"/>
      <c r="C16" s="51"/>
      <c r="D16" s="709"/>
      <c r="E16" s="22" t="s">
        <v>824</v>
      </c>
      <c r="F16" s="2">
        <v>86.489900000000006</v>
      </c>
      <c r="G16" s="78">
        <v>74.468500000000006</v>
      </c>
      <c r="H16">
        <v>60</v>
      </c>
      <c r="I16" s="2">
        <v>5189.3940000000002</v>
      </c>
      <c r="J16" s="2">
        <v>4468.1100000000006</v>
      </c>
      <c r="K16" s="2">
        <v>721.28399999999965</v>
      </c>
      <c r="L16" s="660">
        <v>0.16142932917945169</v>
      </c>
      <c r="M16" s="2">
        <v>721.28399999999965</v>
      </c>
      <c r="N16">
        <v>40</v>
      </c>
      <c r="O16"/>
      <c r="P16" s="660">
        <v>2.6361459546143533E-2</v>
      </c>
      <c r="Q16" s="878">
        <v>-5.0000000000000001E-3</v>
      </c>
      <c r="R16" s="2">
        <v>18.170147058823531</v>
      </c>
      <c r="W16" s="790"/>
      <c r="X16" s="790"/>
      <c r="Y16" s="762"/>
      <c r="Z16" s="762"/>
    </row>
    <row r="17" spans="1:33" ht="21.95" customHeight="1" x14ac:dyDescent="0.25">
      <c r="A17" s="50"/>
      <c r="B17" s="51"/>
      <c r="C17" s="51"/>
      <c r="E17" s="22" t="s">
        <v>1115</v>
      </c>
      <c r="F17" s="2">
        <v>48.649900000000002</v>
      </c>
      <c r="G17" s="78">
        <v>48.441724999999998</v>
      </c>
      <c r="H17">
        <v>400</v>
      </c>
      <c r="I17" s="2">
        <v>19459.96</v>
      </c>
      <c r="J17" s="2">
        <v>19376.689999999999</v>
      </c>
      <c r="K17" s="2">
        <v>83.270000000000437</v>
      </c>
      <c r="L17" s="660">
        <v>4.2974316046756021E-3</v>
      </c>
      <c r="M17" s="2">
        <v>83.270000000000437</v>
      </c>
      <c r="N17">
        <v>400</v>
      </c>
      <c r="O17"/>
      <c r="P17" s="660">
        <v>2.6721534884963791E-2</v>
      </c>
      <c r="Q17" s="878">
        <v>-7.7999999999999996E-3</v>
      </c>
      <c r="R17" s="2"/>
      <c r="S17" s="782">
        <v>43421</v>
      </c>
      <c r="T17" s="48"/>
      <c r="U17" s="790"/>
      <c r="Z17" s="762"/>
    </row>
    <row r="18" spans="1:33" ht="21.95" customHeight="1" x14ac:dyDescent="0.25">
      <c r="A18" s="51"/>
      <c r="B18" s="51"/>
      <c r="C18" s="51"/>
      <c r="D18" s="709"/>
      <c r="E18" s="22" t="s">
        <v>1326</v>
      </c>
      <c r="F18" s="2">
        <v>127.1099</v>
      </c>
      <c r="G18" s="78">
        <v>125.92139999999999</v>
      </c>
      <c r="H18">
        <v>50</v>
      </c>
      <c r="I18" s="2">
        <v>6355.4949999999999</v>
      </c>
      <c r="J18" s="2">
        <v>6296.07</v>
      </c>
      <c r="K18" s="2">
        <v>59.425000000000182</v>
      </c>
      <c r="L18" s="660">
        <v>9.4384274634812266E-3</v>
      </c>
      <c r="M18" s="2">
        <v>59.425000000000182</v>
      </c>
      <c r="N18" s="29">
        <v>43500</v>
      </c>
      <c r="O18" s="29"/>
      <c r="P18" s="660">
        <v>9.0881984802127919E-3</v>
      </c>
      <c r="Q18" s="878">
        <v>-6.0000000000000001E-3</v>
      </c>
      <c r="R18" s="2"/>
      <c r="T18" s="48"/>
      <c r="W18" s="790"/>
      <c r="X18" s="790"/>
      <c r="Y18" s="762"/>
      <c r="Z18" s="762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0"/>
      <c r="C19" s="51"/>
      <c r="D19" s="709"/>
      <c r="E19" s="22" t="s">
        <v>1330</v>
      </c>
      <c r="F19" s="2">
        <v>142.25</v>
      </c>
      <c r="G19" s="78">
        <v>137</v>
      </c>
      <c r="H19">
        <v>25</v>
      </c>
      <c r="I19" s="2">
        <v>3556.25</v>
      </c>
      <c r="J19" s="2">
        <v>3425</v>
      </c>
      <c r="K19" s="2">
        <v>131.25</v>
      </c>
      <c r="L19" s="660">
        <v>3.8321167883211681E-2</v>
      </c>
      <c r="M19" s="2">
        <v>131.25</v>
      </c>
      <c r="N19" s="29">
        <v>43481</v>
      </c>
      <c r="O19"/>
      <c r="P19" s="660">
        <v>8.1209138840070295E-3</v>
      </c>
      <c r="Q19" s="878">
        <v>-0.01</v>
      </c>
      <c r="R19" s="2"/>
      <c r="T19" s="48"/>
      <c r="W19" s="790"/>
      <c r="X19" s="790"/>
      <c r="Y19" s="762"/>
      <c r="Z19" s="762"/>
    </row>
    <row r="20" spans="1:33" ht="21.95" customHeight="1" x14ac:dyDescent="0.25">
      <c r="A20" s="51"/>
      <c r="B20" s="51"/>
      <c r="C20" s="51"/>
      <c r="D20" s="709"/>
      <c r="E20" s="22" t="s">
        <v>896</v>
      </c>
      <c r="F20" s="2">
        <v>30.169899999999998</v>
      </c>
      <c r="G20" s="78">
        <v>21.168200000000002</v>
      </c>
      <c r="H20">
        <v>100</v>
      </c>
      <c r="I20" s="2">
        <v>3016.99</v>
      </c>
      <c r="J20" s="2">
        <v>2116.8200000000002</v>
      </c>
      <c r="K20" s="2">
        <v>900.17000000000007</v>
      </c>
      <c r="L20" s="660">
        <v>0.42524636010619682</v>
      </c>
      <c r="M20" s="2">
        <v>900.17000000000007</v>
      </c>
      <c r="N20" s="29">
        <v>43481</v>
      </c>
      <c r="O20"/>
      <c r="P20" s="660">
        <v>8.7504433226493969E-2</v>
      </c>
      <c r="Q20" s="878">
        <v>-8.6E-3</v>
      </c>
      <c r="R20" s="2"/>
      <c r="W20" s="790"/>
      <c r="X20" s="790"/>
      <c r="Y20" s="762"/>
      <c r="Z20" s="762"/>
    </row>
    <row r="21" spans="1:33" ht="21.95" customHeight="1" x14ac:dyDescent="0.25">
      <c r="A21" s="50"/>
      <c r="B21" s="50"/>
      <c r="C21" s="51"/>
      <c r="D21" s="709"/>
      <c r="E21" s="22" t="s">
        <v>916</v>
      </c>
      <c r="F21" s="2">
        <v>46.25</v>
      </c>
      <c r="G21" s="78">
        <v>55.814819999999997</v>
      </c>
      <c r="H21">
        <v>500</v>
      </c>
      <c r="I21" s="2">
        <v>23125</v>
      </c>
      <c r="J21" s="2">
        <v>27907.41</v>
      </c>
      <c r="K21" s="2">
        <v>-4782.41</v>
      </c>
      <c r="L21" s="660">
        <v>-0.17136703119350735</v>
      </c>
      <c r="M21" s="2">
        <v>-4782.41</v>
      </c>
      <c r="N21">
        <v>500</v>
      </c>
      <c r="O21" t="s">
        <v>1347</v>
      </c>
      <c r="P21" s="660">
        <v>5.4054054054054057E-2</v>
      </c>
      <c r="Q21" s="878">
        <v>1.4E-2</v>
      </c>
      <c r="R21" s="2">
        <v>12.671232876712329</v>
      </c>
      <c r="S21" s="782">
        <v>43471</v>
      </c>
      <c r="U21" s="790"/>
      <c r="V21" s="2"/>
      <c r="W21" s="789"/>
      <c r="X21" s="789"/>
      <c r="Y21" s="2"/>
      <c r="Z21" s="660"/>
    </row>
    <row r="22" spans="1:33" ht="21.95" customHeight="1" x14ac:dyDescent="0.25">
      <c r="A22" s="50"/>
      <c r="B22" s="50"/>
      <c r="C22" s="51"/>
      <c r="D22" s="709"/>
      <c r="E22" s="22" t="s">
        <v>1332</v>
      </c>
      <c r="F22" s="2">
        <v>39.1</v>
      </c>
      <c r="G22" s="78">
        <v>38.425200000000004</v>
      </c>
      <c r="H22">
        <v>100</v>
      </c>
      <c r="I22" s="2">
        <v>3910</v>
      </c>
      <c r="J22" s="2">
        <v>3842.5200000000004</v>
      </c>
      <c r="K22" s="2">
        <v>67.479999999999563</v>
      </c>
      <c r="L22" s="660">
        <v>1.7561392003164526E-2</v>
      </c>
      <c r="M22" s="2">
        <v>67.479999999999563</v>
      </c>
      <c r="N22" s="29">
        <v>43483</v>
      </c>
      <c r="O22"/>
      <c r="P22" s="660">
        <v>2.9544757033248079E-2</v>
      </c>
      <c r="Q22" s="878">
        <v>-2.8799999999999999E-2</v>
      </c>
      <c r="R22" s="2"/>
      <c r="U22" s="790"/>
      <c r="V22" s="790"/>
      <c r="W22" s="790"/>
      <c r="X22" s="790"/>
      <c r="Y22" s="762"/>
      <c r="Z22" s="762"/>
      <c r="AA22" s="2"/>
      <c r="AB22"/>
      <c r="AC22"/>
      <c r="AD22"/>
      <c r="AE2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919</v>
      </c>
      <c r="F23" s="78">
        <v>179.2099</v>
      </c>
      <c r="G23" s="78">
        <v>184.43700000000004</v>
      </c>
      <c r="H23">
        <v>60</v>
      </c>
      <c r="I23" s="2">
        <v>10752.594000000001</v>
      </c>
      <c r="J23" s="2">
        <v>11066.220000000003</v>
      </c>
      <c r="K23" s="2">
        <v>-313.6260000000002</v>
      </c>
      <c r="L23" s="660">
        <v>-2.8340842672565886E-2</v>
      </c>
      <c r="M23" s="2">
        <v>-313.6260000000002</v>
      </c>
      <c r="N23">
        <v>60</v>
      </c>
      <c r="O23"/>
      <c r="P23" s="660">
        <v>1.0713693830530568E-2</v>
      </c>
      <c r="Q23" s="878">
        <v>6.8999999999999999E-3</v>
      </c>
      <c r="R23" s="2">
        <v>20.790011600928075</v>
      </c>
      <c r="S23" s="782">
        <v>43426</v>
      </c>
      <c r="T23" s="48"/>
      <c r="W23" s="790"/>
      <c r="X23" s="790"/>
      <c r="Y23" s="762"/>
      <c r="Z23" s="762"/>
    </row>
    <row r="24" spans="1:33" ht="21.95" customHeight="1" x14ac:dyDescent="0.25">
      <c r="A24" s="50"/>
      <c r="B24" s="50"/>
      <c r="C24" s="51"/>
      <c r="E24" s="22" t="s">
        <v>14</v>
      </c>
      <c r="F24" s="2">
        <v>48.26</v>
      </c>
      <c r="G24" s="78">
        <v>48.907000000000011</v>
      </c>
      <c r="H24">
        <v>200</v>
      </c>
      <c r="I24" s="2">
        <v>9652</v>
      </c>
      <c r="J24" s="2">
        <v>9781.4000000000015</v>
      </c>
      <c r="K24" s="2">
        <v>-129.40000000000146</v>
      </c>
      <c r="L24" s="660">
        <v>-1.3229190095487609E-2</v>
      </c>
      <c r="M24" s="2">
        <v>-129.40000000000146</v>
      </c>
      <c r="N24">
        <v>200</v>
      </c>
      <c r="O24"/>
      <c r="P24" s="660">
        <v>5.8019063406547867E-2</v>
      </c>
      <c r="Q24" s="878">
        <v>-1.3100000000000001E-2</v>
      </c>
      <c r="R24" s="2">
        <v>12.110414052697614</v>
      </c>
      <c r="S24" s="782">
        <v>43426</v>
      </c>
      <c r="T24" s="48"/>
      <c r="V24" s="790"/>
      <c r="W24" s="790"/>
      <c r="X24" s="790"/>
      <c r="Y24" s="790"/>
      <c r="Z24" s="762"/>
    </row>
    <row r="25" spans="1:33" ht="21.95" customHeight="1" x14ac:dyDescent="0.25">
      <c r="A25" s="51"/>
      <c r="B25" s="51"/>
      <c r="C25" s="51"/>
      <c r="D25" s="709"/>
      <c r="E25" s="22" t="s">
        <v>221</v>
      </c>
      <c r="F25" s="78">
        <v>31.38</v>
      </c>
      <c r="G25" s="78">
        <v>16.773979999999924</v>
      </c>
      <c r="H25">
        <v>500</v>
      </c>
      <c r="I25" s="2">
        <v>15690</v>
      </c>
      <c r="J25" s="2">
        <v>8386.9899999999616</v>
      </c>
      <c r="K25" s="2">
        <v>7303.0100000000384</v>
      </c>
      <c r="L25" s="660">
        <v>0.8707545853756915</v>
      </c>
      <c r="M25" s="2">
        <v>8755.2700000000368</v>
      </c>
      <c r="N25">
        <v>500</v>
      </c>
      <c r="O25" t="s">
        <v>1351</v>
      </c>
      <c r="P25" s="660">
        <v>3.186743148502231E-3</v>
      </c>
      <c r="Q25" s="878">
        <v>-8.2000000000000007E-3</v>
      </c>
      <c r="R25" s="2">
        <v>16.515789473684212</v>
      </c>
      <c r="S25" s="782">
        <v>43421</v>
      </c>
      <c r="T25" s="48"/>
      <c r="U25" s="790"/>
      <c r="W25" s="790"/>
      <c r="X25" s="790"/>
      <c r="Y25" s="762"/>
      <c r="Z25" s="762"/>
      <c r="AA25" s="2"/>
      <c r="AB25"/>
      <c r="AC25"/>
      <c r="AD25"/>
      <c r="AE25"/>
      <c r="AF25"/>
      <c r="AG25"/>
    </row>
    <row r="26" spans="1:33" ht="21.95" customHeight="1" x14ac:dyDescent="0.25">
      <c r="A26" s="51"/>
      <c r="B26" s="51"/>
      <c r="C26" s="51"/>
      <c r="D26" s="709"/>
      <c r="E26" s="22" t="s">
        <v>50</v>
      </c>
      <c r="F26" s="2">
        <v>15.83</v>
      </c>
      <c r="G26" s="78">
        <v>5.3031550000000278</v>
      </c>
      <c r="H26">
        <v>2000</v>
      </c>
      <c r="I26" s="2">
        <v>31660</v>
      </c>
      <c r="J26" s="2">
        <v>10606.310000000056</v>
      </c>
      <c r="K26" s="2">
        <v>21053.689999999944</v>
      </c>
      <c r="L26" s="660">
        <v>1.9850155237778111</v>
      </c>
      <c r="M26" s="2">
        <v>35669.26100000157</v>
      </c>
      <c r="N26">
        <v>1000</v>
      </c>
      <c r="O26" t="s">
        <v>1344</v>
      </c>
      <c r="P26" s="660">
        <v>1.2634238787113077E-2</v>
      </c>
      <c r="Q26" s="878">
        <v>-1.7399999999999999E-2</v>
      </c>
      <c r="R26" s="2">
        <v>25.126984126984127</v>
      </c>
      <c r="S26" s="782">
        <v>43471</v>
      </c>
      <c r="T26" s="48"/>
      <c r="W26" s="790"/>
      <c r="X26" s="790"/>
      <c r="Y26" s="762"/>
      <c r="Z26" s="762"/>
    </row>
    <row r="27" spans="1:33" ht="21.95" customHeight="1" x14ac:dyDescent="0.25">
      <c r="A27" s="50"/>
      <c r="B27" s="50"/>
      <c r="C27" s="51"/>
      <c r="E27" s="22" t="s">
        <v>1185</v>
      </c>
      <c r="F27" s="2">
        <v>2545.8202999999999</v>
      </c>
      <c r="G27" s="78">
        <v>2552.3116666666665</v>
      </c>
      <c r="H27">
        <v>6</v>
      </c>
      <c r="I27" s="2">
        <v>15274.9218</v>
      </c>
      <c r="J27" s="2">
        <v>15313.869999999999</v>
      </c>
      <c r="K27" s="2">
        <v>-38.948199999998906</v>
      </c>
      <c r="L27" s="660">
        <v>-2.5433283683353597E-3</v>
      </c>
      <c r="M27" s="2">
        <v>-38.948199999998906</v>
      </c>
      <c r="N27">
        <v>6</v>
      </c>
      <c r="O27" t="s">
        <v>1350</v>
      </c>
      <c r="P27" s="660">
        <v>0</v>
      </c>
      <c r="Q27" s="879">
        <v>-1.5599999999999999E-2</v>
      </c>
      <c r="R27" s="2">
        <v>13.122785051546391</v>
      </c>
      <c r="S27" s="782">
        <v>43422</v>
      </c>
      <c r="W27" s="790"/>
      <c r="X27" s="790"/>
      <c r="Y27" s="762"/>
      <c r="Z27" s="790"/>
    </row>
    <row r="28" spans="1:33" ht="21.95" customHeight="1" x14ac:dyDescent="0.25">
      <c r="A28" s="50"/>
      <c r="B28" s="50"/>
      <c r="C28" s="51"/>
      <c r="D28" s="709"/>
      <c r="E28" s="22" t="s">
        <v>173</v>
      </c>
      <c r="F28" s="78">
        <v>20.3</v>
      </c>
      <c r="G28" s="78">
        <v>32.094899999999988</v>
      </c>
      <c r="H28">
        <v>300</v>
      </c>
      <c r="I28" s="2">
        <v>6090</v>
      </c>
      <c r="J28" s="2">
        <v>9628.4699999999957</v>
      </c>
      <c r="K28" s="2">
        <v>-3538.4700000000012</v>
      </c>
      <c r="L28" s="660">
        <v>-0.36750075557175726</v>
      </c>
      <c r="M28" s="2">
        <v>-3463.4500000000012</v>
      </c>
      <c r="N28">
        <v>300</v>
      </c>
      <c r="O28"/>
      <c r="P28" s="660">
        <v>4.5320197044334973E-2</v>
      </c>
      <c r="Q28" s="878">
        <v>-4.8999999999999998E-3</v>
      </c>
      <c r="R28" s="2">
        <v>10.15</v>
      </c>
      <c r="S28" s="782">
        <v>43417</v>
      </c>
      <c r="V28" s="2"/>
      <c r="W28" s="789"/>
      <c r="X28" s="789"/>
      <c r="Y28" s="2"/>
      <c r="Z28" s="762"/>
    </row>
    <row r="29" spans="1:33" ht="21.95" customHeight="1" x14ac:dyDescent="0.25">
      <c r="A29" s="50"/>
      <c r="B29" s="50"/>
      <c r="C29" s="50"/>
      <c r="D29" s="709"/>
      <c r="E29" s="22" t="s">
        <v>799</v>
      </c>
      <c r="F29" s="2">
        <v>21.8</v>
      </c>
      <c r="G29" s="78">
        <v>29.672966666666639</v>
      </c>
      <c r="H29">
        <v>300</v>
      </c>
      <c r="I29" s="2">
        <v>6540</v>
      </c>
      <c r="J29" s="2">
        <v>8901.8899999999921</v>
      </c>
      <c r="K29" s="2">
        <v>-2361.8899999999921</v>
      </c>
      <c r="L29" s="660">
        <v>-0.26532455467322036</v>
      </c>
      <c r="M29" s="2">
        <v>-2361.8899999999921</v>
      </c>
      <c r="N29">
        <v>300</v>
      </c>
      <c r="O29"/>
      <c r="P29" s="660">
        <v>4.7706422018348627E-2</v>
      </c>
      <c r="Q29" s="878">
        <v>-8.9999999999999998E-4</v>
      </c>
      <c r="R29" s="2">
        <v>12.823529411764707</v>
      </c>
      <c r="S29" s="782">
        <v>43324</v>
      </c>
      <c r="T29" s="48"/>
      <c r="W29" s="790"/>
      <c r="X29" s="790"/>
      <c r="Y29" s="762"/>
      <c r="AA29" s="2"/>
      <c r="AB29"/>
      <c r="AC29"/>
      <c r="AD29"/>
      <c r="AE29"/>
      <c r="AF29"/>
      <c r="AG29"/>
    </row>
    <row r="30" spans="1:33" ht="21.95" customHeight="1" x14ac:dyDescent="0.25">
      <c r="A30" s="152"/>
      <c r="B30" s="50"/>
      <c r="C30" s="51"/>
      <c r="D30" s="709"/>
      <c r="E30" s="22" t="s">
        <v>1325</v>
      </c>
      <c r="F30" s="2">
        <v>142.88999999999999</v>
      </c>
      <c r="G30" s="78">
        <v>146.65</v>
      </c>
      <c r="H30">
        <v>25</v>
      </c>
      <c r="I30" s="2">
        <v>3572.2499999999995</v>
      </c>
      <c r="J30" s="2">
        <v>3666.25</v>
      </c>
      <c r="K30" s="2">
        <v>-94.000000000000455</v>
      </c>
      <c r="L30" s="660">
        <v>-2.5639277190589969E-2</v>
      </c>
      <c r="M30" s="2">
        <v>-94.000000000000455</v>
      </c>
      <c r="N30">
        <v>25</v>
      </c>
      <c r="O30"/>
      <c r="P30" s="660">
        <v>6.158583525789069E-3</v>
      </c>
      <c r="Q30" s="878">
        <v>4.5999999999999999E-3</v>
      </c>
      <c r="R30" s="2">
        <v>32.474999999999994</v>
      </c>
      <c r="T30" s="48"/>
      <c r="V30" s="2"/>
      <c r="W30" s="789"/>
      <c r="X30" s="789"/>
      <c r="Y30" s="2"/>
      <c r="Z30" s="762"/>
    </row>
    <row r="31" spans="1:33" ht="21.95" customHeight="1" x14ac:dyDescent="0.25">
      <c r="A31" s="50"/>
      <c r="B31" s="50"/>
      <c r="C31" s="51"/>
      <c r="D31" s="709"/>
      <c r="E31" s="22" t="s">
        <v>934</v>
      </c>
      <c r="F31" s="2">
        <v>159.27000000000001</v>
      </c>
      <c r="G31" s="78">
        <v>153.1617500000001</v>
      </c>
      <c r="H31">
        <v>80</v>
      </c>
      <c r="I31" s="2">
        <v>12741.6</v>
      </c>
      <c r="J31" s="2">
        <v>12252.940000000008</v>
      </c>
      <c r="K31" s="2">
        <v>488.65999999999076</v>
      </c>
      <c r="L31" s="660">
        <v>3.9881040795106543E-2</v>
      </c>
      <c r="M31" s="2">
        <v>488.65999999999076</v>
      </c>
      <c r="N31">
        <v>80</v>
      </c>
      <c r="O31"/>
      <c r="P31" s="660">
        <v>8.0366672945312995E-3</v>
      </c>
      <c r="Q31" s="878">
        <v>-8.8000000000000005E-3</v>
      </c>
      <c r="R31" s="2">
        <v>19.68</v>
      </c>
      <c r="V31" s="762"/>
      <c r="W31" s="790"/>
      <c r="X31" s="790"/>
      <c r="Y31" s="762"/>
      <c r="Z31" s="660"/>
    </row>
    <row r="32" spans="1:33" ht="21.95" customHeight="1" x14ac:dyDescent="0.25">
      <c r="A32" s="50"/>
      <c r="B32" s="51"/>
      <c r="C32" s="51"/>
      <c r="E32" s="22" t="s">
        <v>1313</v>
      </c>
      <c r="F32" s="2">
        <v>24.97</v>
      </c>
      <c r="G32" s="78">
        <v>24.060300000000002</v>
      </c>
      <c r="H32">
        <v>100</v>
      </c>
      <c r="I32" s="2">
        <v>2497</v>
      </c>
      <c r="J32" s="2">
        <v>2406.0300000000002</v>
      </c>
      <c r="K32" s="2">
        <v>90.9699999999998</v>
      </c>
      <c r="L32" s="660">
        <v>3.7809171124216959E-2</v>
      </c>
      <c r="M32" s="2">
        <v>90.9699999999998</v>
      </c>
      <c r="N32">
        <v>100</v>
      </c>
      <c r="O32"/>
      <c r="P32" s="660">
        <v>0</v>
      </c>
      <c r="Q32" s="878">
        <v>-1.1900000000000001E-2</v>
      </c>
      <c r="R32" s="2">
        <v>5.6749999999999989</v>
      </c>
      <c r="T32" s="48"/>
      <c r="V32" s="762"/>
      <c r="W32" s="790"/>
      <c r="X32" s="790"/>
      <c r="Y32" s="762"/>
      <c r="Z32" s="762"/>
    </row>
    <row r="33" spans="1:33" ht="21.95" customHeight="1" x14ac:dyDescent="0.25">
      <c r="A33" s="51"/>
      <c r="B33" s="50"/>
      <c r="C33" s="51"/>
      <c r="D33" s="709"/>
      <c r="E33" s="22" t="s">
        <v>46</v>
      </c>
      <c r="F33" s="2">
        <v>12.6699</v>
      </c>
      <c r="G33" s="78">
        <v>11.927800000000001</v>
      </c>
      <c r="H33">
        <v>200</v>
      </c>
      <c r="I33" s="2">
        <v>2533.98</v>
      </c>
      <c r="J33" s="2">
        <v>2385.5600000000004</v>
      </c>
      <c r="K33" s="2">
        <v>148.41999999999962</v>
      </c>
      <c r="L33" s="660">
        <v>6.2215999597578661E-2</v>
      </c>
      <c r="M33" s="2">
        <v>148.41999999999962</v>
      </c>
      <c r="N33" s="29">
        <v>43487</v>
      </c>
      <c r="O33"/>
      <c r="P33" s="660">
        <v>1.9731805302330721E-2</v>
      </c>
      <c r="Q33" s="878">
        <v>1.6899999999999998E-2</v>
      </c>
      <c r="R33" s="2">
        <v>9.3851111111111098</v>
      </c>
      <c r="S33" s="782">
        <v>43461</v>
      </c>
      <c r="V33" s="790"/>
      <c r="W33" s="790"/>
      <c r="X33" s="790"/>
      <c r="Y33" s="762"/>
      <c r="Z33" s="762"/>
    </row>
    <row r="34" spans="1:33" ht="21.95" customHeight="1" x14ac:dyDescent="0.25">
      <c r="A34" s="50"/>
      <c r="B34" s="50"/>
      <c r="C34" s="51"/>
      <c r="D34" s="709"/>
      <c r="E34" s="22" t="s">
        <v>174</v>
      </c>
      <c r="F34" s="2">
        <v>257.3999</v>
      </c>
      <c r="G34" s="78">
        <v>216.70049999999986</v>
      </c>
      <c r="H34">
        <v>20</v>
      </c>
      <c r="I34" s="2">
        <v>5147.9979999999996</v>
      </c>
      <c r="J34" s="2">
        <v>4334.0099999999975</v>
      </c>
      <c r="K34" s="2">
        <v>813.98800000000483</v>
      </c>
      <c r="L34" s="660">
        <v>0.18781405672806553</v>
      </c>
      <c r="M34" s="2">
        <v>974.81800000000476</v>
      </c>
      <c r="N34">
        <v>20</v>
      </c>
      <c r="O34"/>
      <c r="P34" s="660">
        <v>1.84E-2</v>
      </c>
      <c r="Q34" s="878">
        <v>-6.1000000000000004E-3</v>
      </c>
      <c r="R34" s="2">
        <v>19.799992307692307</v>
      </c>
      <c r="T34" s="48"/>
      <c r="V34" s="790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895</v>
      </c>
      <c r="F35" s="2">
        <v>30.619900000000001</v>
      </c>
      <c r="G35" s="78">
        <v>27.654850000000014</v>
      </c>
      <c r="H35">
        <v>800</v>
      </c>
      <c r="I35" s="2">
        <v>24495.920000000002</v>
      </c>
      <c r="J35" s="2">
        <v>22123.880000000012</v>
      </c>
      <c r="K35" s="2">
        <v>2372.03999999999</v>
      </c>
      <c r="L35" s="660">
        <v>0.10721627490295503</v>
      </c>
      <c r="M35" s="2">
        <v>2372.03999999999</v>
      </c>
      <c r="N35">
        <v>600</v>
      </c>
      <c r="O35" t="s">
        <v>1339</v>
      </c>
      <c r="P35" s="660">
        <v>6.5316999728934455E-2</v>
      </c>
      <c r="Q35" s="878">
        <v>-8.0999999999999996E-3</v>
      </c>
      <c r="R35" s="2">
        <v>8.7485428571428567</v>
      </c>
      <c r="S35" s="782">
        <v>43429</v>
      </c>
      <c r="V35" s="762"/>
      <c r="W35" s="790"/>
      <c r="X35" s="790"/>
      <c r="Y35" s="762"/>
      <c r="Z35" s="660"/>
    </row>
    <row r="36" spans="1:33" ht="21.95" customHeight="1" x14ac:dyDescent="0.25">
      <c r="A36" s="50"/>
      <c r="B36" s="51"/>
      <c r="C36" s="51"/>
      <c r="D36" s="709"/>
      <c r="E36" s="22" t="s">
        <v>321</v>
      </c>
      <c r="F36" s="2">
        <v>18.47</v>
      </c>
      <c r="G36" s="78">
        <v>16.808475000000016</v>
      </c>
      <c r="H36">
        <v>400</v>
      </c>
      <c r="I36" s="2">
        <v>7388</v>
      </c>
      <c r="J36" s="2">
        <v>6723.3900000000067</v>
      </c>
      <c r="K36" s="2">
        <v>664.60999999999331</v>
      </c>
      <c r="L36" s="660">
        <v>9.8850431106925624E-2</v>
      </c>
      <c r="M36" s="2">
        <v>949.57999999999811</v>
      </c>
      <c r="N36">
        <v>200</v>
      </c>
      <c r="O36"/>
      <c r="P36" s="660">
        <v>0</v>
      </c>
      <c r="Q36" s="878">
        <v>1.1000000000000001E-3</v>
      </c>
      <c r="R36" s="2">
        <v>7.538775510204081</v>
      </c>
      <c r="S36" s="782">
        <v>43345</v>
      </c>
      <c r="T36" s="48"/>
      <c r="V36" s="790"/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E37" s="22" t="s">
        <v>1323</v>
      </c>
      <c r="F37" s="2">
        <v>85.359899999999996</v>
      </c>
      <c r="G37" s="78">
        <v>89.33</v>
      </c>
      <c r="H37">
        <v>100</v>
      </c>
      <c r="I37" s="2">
        <v>8535.99</v>
      </c>
      <c r="J37" s="2">
        <v>8933</v>
      </c>
      <c r="K37" s="2">
        <v>-397.01000000000022</v>
      </c>
      <c r="L37" s="660">
        <v>-4.4443076234187869E-2</v>
      </c>
      <c r="M37" s="2">
        <v>-397.01000000000022</v>
      </c>
      <c r="N37">
        <v>100</v>
      </c>
      <c r="O37"/>
      <c r="P37" s="660">
        <v>1.3533286707224352E-2</v>
      </c>
      <c r="Q37" s="878">
        <v>-5.4000000000000003E-3</v>
      </c>
      <c r="R37" s="2"/>
      <c r="U37"/>
      <c r="V37" s="790"/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172</v>
      </c>
      <c r="F38" s="78">
        <v>48.42</v>
      </c>
      <c r="G38" s="78">
        <v>44.889000000000038</v>
      </c>
      <c r="H38">
        <v>120</v>
      </c>
      <c r="I38" s="2">
        <v>5810.4000000000005</v>
      </c>
      <c r="J38" s="2">
        <v>5386.6800000000048</v>
      </c>
      <c r="K38" s="2">
        <v>423.71999999999662</v>
      </c>
      <c r="L38" s="660">
        <v>7.8660696384414003E-2</v>
      </c>
      <c r="M38" s="2">
        <v>2028.2999999999984</v>
      </c>
      <c r="N38">
        <v>120</v>
      </c>
      <c r="O38" t="s">
        <v>1352</v>
      </c>
      <c r="P38" s="660">
        <v>3.5522511358942584E-2</v>
      </c>
      <c r="Q38" s="878">
        <v>1.15E-2</v>
      </c>
      <c r="R38" s="2">
        <v>10.712389380530976</v>
      </c>
      <c r="U38" s="790"/>
      <c r="V38" s="762"/>
      <c r="W38" s="790"/>
      <c r="X38" s="790"/>
      <c r="Y38" s="762"/>
    </row>
    <row r="39" spans="1:33" ht="21.95" customHeight="1" x14ac:dyDescent="0.25">
      <c r="A39" s="50"/>
      <c r="B39" s="51"/>
      <c r="C39" s="51"/>
      <c r="E39" s="22" t="s">
        <v>1238</v>
      </c>
      <c r="F39" s="2">
        <v>40.200000000000003</v>
      </c>
      <c r="G39" s="78">
        <v>51.623533333333334</v>
      </c>
      <c r="H39">
        <v>300</v>
      </c>
      <c r="I39" s="2">
        <v>12060</v>
      </c>
      <c r="J39" s="2">
        <v>15487.06</v>
      </c>
      <c r="K39" s="2">
        <v>-3427.0600000000013</v>
      </c>
      <c r="L39" s="660">
        <v>-0.22128538276470805</v>
      </c>
      <c r="M39" s="2">
        <v>-3427.0600000000013</v>
      </c>
      <c r="N39">
        <v>300</v>
      </c>
      <c r="O39" t="s">
        <v>1348</v>
      </c>
      <c r="P39" s="660">
        <v>4.5273631840796018E-2</v>
      </c>
      <c r="Q39" s="878">
        <v>-1.83E-2</v>
      </c>
      <c r="R39" s="2">
        <v>8.7391304347826093</v>
      </c>
      <c r="S39" s="782">
        <v>43423</v>
      </c>
      <c r="T39" s="48"/>
      <c r="U39" s="790"/>
      <c r="V39" s="762"/>
      <c r="W39" s="790"/>
      <c r="X39" s="790"/>
      <c r="Y39" s="762"/>
    </row>
    <row r="40" spans="1:33" ht="21.95" customHeight="1" x14ac:dyDescent="0.25">
      <c r="A40" s="50"/>
      <c r="B40" s="50"/>
      <c r="C40" s="51"/>
      <c r="D40" s="709"/>
      <c r="E40" s="22" t="s">
        <v>1278</v>
      </c>
      <c r="F40" s="2">
        <v>51.869900000000001</v>
      </c>
      <c r="G40" s="78">
        <v>54.281400000000005</v>
      </c>
      <c r="H40">
        <v>100</v>
      </c>
      <c r="I40" s="2">
        <v>5186.99</v>
      </c>
      <c r="J40" s="2">
        <v>5428.14</v>
      </c>
      <c r="K40" s="2">
        <v>-241.15000000000055</v>
      </c>
      <c r="L40" s="660">
        <v>-4.4425899110929409E-2</v>
      </c>
      <c r="M40" s="2">
        <v>-241.15000000000055</v>
      </c>
      <c r="N40">
        <v>100</v>
      </c>
      <c r="O40"/>
      <c r="P40" s="660">
        <v>2.2271105207451722E-2</v>
      </c>
      <c r="Q40" s="879">
        <v>-7.7000000000000002E-3</v>
      </c>
      <c r="R40" s="2"/>
      <c r="U40"/>
      <c r="W40" s="790"/>
      <c r="X40" s="790"/>
      <c r="Y40" s="790"/>
      <c r="Z40" s="790"/>
    </row>
    <row r="41" spans="1:33" ht="21.95" customHeight="1" x14ac:dyDescent="0.25">
      <c r="A41" s="50"/>
      <c r="B41" s="50"/>
      <c r="C41" s="51"/>
      <c r="D41" s="709"/>
      <c r="E41" s="22" t="s">
        <v>938</v>
      </c>
      <c r="F41" s="2">
        <v>40.07</v>
      </c>
      <c r="G41" s="78">
        <v>45.118149999999993</v>
      </c>
      <c r="H41">
        <v>200</v>
      </c>
      <c r="I41" s="2">
        <v>8014</v>
      </c>
      <c r="J41" s="2">
        <v>9023.6299999999992</v>
      </c>
      <c r="K41" s="2">
        <v>-1009.6299999999992</v>
      </c>
      <c r="L41" s="660">
        <v>-0.1118873446717118</v>
      </c>
      <c r="M41" s="2">
        <v>-1009.6299999999992</v>
      </c>
      <c r="N41">
        <v>200</v>
      </c>
      <c r="O41"/>
      <c r="P41" s="660">
        <v>8.7347142500623903E-3</v>
      </c>
      <c r="Q41" s="878">
        <v>-1.5699999999999999E-2</v>
      </c>
      <c r="R41" s="2">
        <v>19.310843373493974</v>
      </c>
      <c r="S41" s="782">
        <v>43425</v>
      </c>
      <c r="V41" s="790"/>
      <c r="W41" s="790"/>
      <c r="X41" s="790"/>
      <c r="Y41" s="762"/>
      <c r="Z41" s="762"/>
      <c r="AA41" s="2"/>
      <c r="AB41"/>
      <c r="AC41"/>
      <c r="AD41"/>
      <c r="AE41"/>
      <c r="AF41"/>
      <c r="AG41"/>
    </row>
    <row r="42" spans="1:33" ht="21.95" customHeight="1" x14ac:dyDescent="0.25">
      <c r="A42" s="50"/>
      <c r="B42" s="50"/>
      <c r="C42" s="51"/>
      <c r="D42" s="709"/>
      <c r="E42" s="22" t="s">
        <v>62</v>
      </c>
      <c r="F42" s="78">
        <v>333.21</v>
      </c>
      <c r="G42" s="78">
        <v>333.21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1659.3600000000079</v>
      </c>
      <c r="N42">
        <v>0</v>
      </c>
      <c r="O42"/>
      <c r="P42" s="660">
        <v>0</v>
      </c>
      <c r="Q42" s="878">
        <v>2.52E-2</v>
      </c>
      <c r="R42" s="2"/>
      <c r="T42" s="48"/>
      <c r="V42" s="790"/>
      <c r="W42" s="790"/>
      <c r="X42" s="790"/>
      <c r="Y42" s="762"/>
      <c r="Z42" s="660"/>
    </row>
    <row r="43" spans="1:33" ht="21.95" customHeight="1" x14ac:dyDescent="0.25">
      <c r="A43" s="50"/>
      <c r="B43" s="51"/>
      <c r="C43" s="51"/>
      <c r="E43" s="22" t="s">
        <v>200</v>
      </c>
      <c r="F43" s="2">
        <v>29.55</v>
      </c>
      <c r="G43" s="78">
        <v>29.55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555.54</v>
      </c>
      <c r="N43">
        <v>0</v>
      </c>
      <c r="O43"/>
      <c r="P43" s="660">
        <v>0</v>
      </c>
      <c r="Q43" s="878">
        <v>4.7999999999999996E-3</v>
      </c>
      <c r="R43" s="2"/>
      <c r="T43" s="48"/>
      <c r="W43" s="790"/>
      <c r="X43" s="790"/>
      <c r="Y43" s="762"/>
      <c r="Z43" s="762"/>
    </row>
    <row r="44" spans="1:33" ht="21.95" customHeight="1" x14ac:dyDescent="0.25">
      <c r="A44" s="50"/>
      <c r="B44" s="50"/>
      <c r="C44" s="51"/>
      <c r="D44" s="709"/>
      <c r="E44" s="22" t="s">
        <v>209</v>
      </c>
      <c r="F44" s="2">
        <v>35.549999999999997</v>
      </c>
      <c r="G44" s="78">
        <v>35.549999999999997</v>
      </c>
      <c r="H44">
        <v>0</v>
      </c>
      <c r="I44" s="2">
        <v>0</v>
      </c>
      <c r="J44" s="2">
        <v>0</v>
      </c>
      <c r="K44" s="2">
        <v>973.83000000000175</v>
      </c>
      <c r="L44" s="660">
        <v>0</v>
      </c>
      <c r="M44" s="2">
        <v>2131.6999999999971</v>
      </c>
      <c r="N44">
        <v>0</v>
      </c>
      <c r="O44"/>
      <c r="P44" s="660">
        <v>4.1631504922644169E-2</v>
      </c>
      <c r="Q44" s="878">
        <v>1.47E-2</v>
      </c>
      <c r="R44" s="2">
        <v>8.8874999999999993</v>
      </c>
      <c r="V44" s="2"/>
      <c r="W44" s="789"/>
      <c r="X44" s="789"/>
      <c r="Y44" s="2"/>
    </row>
    <row r="45" spans="1:33" ht="21.95" customHeight="1" x14ac:dyDescent="0.25">
      <c r="A45" s="50"/>
      <c r="B45" s="50"/>
      <c r="C45" s="51"/>
      <c r="D45" s="709"/>
      <c r="E45" s="22" t="s">
        <v>199</v>
      </c>
      <c r="F45" s="2">
        <v>152.29</v>
      </c>
      <c r="G45" s="78">
        <v>152.29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363.09999999999945</v>
      </c>
      <c r="N45">
        <v>0</v>
      </c>
      <c r="O45"/>
      <c r="P45" s="660">
        <v>0</v>
      </c>
      <c r="Q45" s="878">
        <v>9.7000000000000003E-3</v>
      </c>
      <c r="R45" s="2"/>
      <c r="T45" s="48"/>
      <c r="V45" s="2"/>
      <c r="W45" s="789"/>
      <c r="X45" s="789"/>
      <c r="Y45" s="2"/>
      <c r="Z45" s="789"/>
    </row>
    <row r="46" spans="1:33" ht="21.95" customHeight="1" x14ac:dyDescent="0.25">
      <c r="A46" s="50"/>
      <c r="B46" s="50"/>
      <c r="C46" s="50"/>
      <c r="D46" s="709"/>
      <c r="E46" s="22" t="s">
        <v>220</v>
      </c>
      <c r="F46" s="2">
        <v>98.55</v>
      </c>
      <c r="G46" s="78">
        <v>98.55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231.53999999999996</v>
      </c>
      <c r="N46">
        <v>0</v>
      </c>
      <c r="O46"/>
      <c r="P46" s="660">
        <v>1.6199999999999999E-2</v>
      </c>
      <c r="Q46" s="878">
        <v>9.4999999999999998E-3</v>
      </c>
      <c r="R46" s="2"/>
      <c r="U46"/>
      <c r="W46" s="790"/>
      <c r="X46" s="790"/>
      <c r="Y46" s="762"/>
    </row>
    <row r="47" spans="1:33" ht="21.95" customHeight="1" x14ac:dyDescent="0.25">
      <c r="A47" s="50"/>
      <c r="B47" s="50"/>
      <c r="C47" s="51"/>
      <c r="D47" s="709"/>
      <c r="E47" s="22" t="s">
        <v>260</v>
      </c>
      <c r="F47" s="2">
        <v>116.06</v>
      </c>
      <c r="G47" s="78">
        <v>116.06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1857.7799999999988</v>
      </c>
      <c r="N47">
        <v>0</v>
      </c>
      <c r="O47"/>
      <c r="P47" s="660">
        <v>1.49E-2</v>
      </c>
      <c r="Q47" s="878">
        <v>9.4000000000000004E-3</v>
      </c>
      <c r="R47" s="2"/>
      <c r="U47"/>
      <c r="V47" s="762"/>
      <c r="W47" s="790"/>
      <c r="X47" s="790"/>
      <c r="Y47" s="762"/>
      <c r="Z47" s="660"/>
      <c r="AA47" s="2"/>
      <c r="AB47"/>
      <c r="AC47"/>
      <c r="AD47"/>
      <c r="AE47"/>
      <c r="AF47"/>
      <c r="AG47"/>
    </row>
    <row r="48" spans="1:33" ht="21.95" customHeight="1" x14ac:dyDescent="0.25">
      <c r="A48" s="51"/>
      <c r="B48" s="152"/>
      <c r="C48" s="272"/>
      <c r="D48" s="709"/>
      <c r="E48" s="22" t="s">
        <v>23</v>
      </c>
      <c r="F48" s="2">
        <v>39.18</v>
      </c>
      <c r="G48" s="78">
        <v>39.18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171.89999999999964</v>
      </c>
      <c r="N48">
        <v>0</v>
      </c>
      <c r="O48"/>
      <c r="P48" s="660">
        <v>0</v>
      </c>
      <c r="Q48" s="878">
        <v>1.14E-2</v>
      </c>
      <c r="R48" s="2"/>
      <c r="U48" s="789"/>
      <c r="W48" s="790"/>
      <c r="X48" s="790"/>
      <c r="Y48" s="762"/>
      <c r="Z48" s="762"/>
      <c r="AA48" s="2"/>
      <c r="AB48"/>
      <c r="AC48"/>
      <c r="AD48"/>
      <c r="AE48"/>
      <c r="AF48"/>
      <c r="AG48"/>
    </row>
    <row r="49" spans="1:26" ht="21.95" customHeight="1" x14ac:dyDescent="0.25">
      <c r="A49" s="50"/>
      <c r="B49" s="50"/>
      <c r="C49" s="51"/>
      <c r="D49" s="709"/>
      <c r="E49" s="22" t="s">
        <v>261</v>
      </c>
      <c r="F49" s="2">
        <v>48.75</v>
      </c>
      <c r="G49" s="78">
        <v>48.75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98.449999999999818</v>
      </c>
      <c r="N49">
        <v>0</v>
      </c>
      <c r="O49"/>
      <c r="P49" s="660">
        <v>1.11E-2</v>
      </c>
      <c r="Q49" s="878">
        <v>3.0999999999999999E-3</v>
      </c>
      <c r="R49" s="2"/>
      <c r="V49" s="762"/>
      <c r="W49" s="790"/>
      <c r="X49" s="790"/>
      <c r="Y49" s="762"/>
      <c r="Z49" s="762"/>
    </row>
    <row r="50" spans="1:26" ht="21.95" customHeight="1" x14ac:dyDescent="0.25">
      <c r="A50" s="50"/>
      <c r="B50" s="51"/>
      <c r="C50" s="51"/>
      <c r="D50" s="709"/>
      <c r="E50" s="22" t="s">
        <v>318</v>
      </c>
      <c r="F50" s="2">
        <v>13.58</v>
      </c>
      <c r="G50" s="78">
        <v>13.58</v>
      </c>
      <c r="H50">
        <v>0</v>
      </c>
      <c r="I50" s="2">
        <v>0</v>
      </c>
      <c r="J50" s="2">
        <v>0</v>
      </c>
      <c r="K50" s="2">
        <v>-1184.9399999999987</v>
      </c>
      <c r="L50" s="660">
        <v>0</v>
      </c>
      <c r="M50" s="2">
        <v>98.479999999995925</v>
      </c>
      <c r="N50">
        <v>0</v>
      </c>
      <c r="O50"/>
      <c r="P50" s="660">
        <v>0</v>
      </c>
      <c r="Q50" s="878">
        <v>2.06E-2</v>
      </c>
      <c r="R50" s="2">
        <v>42.4375</v>
      </c>
      <c r="V50" s="762"/>
      <c r="W50" s="790"/>
      <c r="X50" s="790"/>
      <c r="Y50" s="762"/>
    </row>
    <row r="51" spans="1:26" ht="21.95" customHeight="1" x14ac:dyDescent="0.25">
      <c r="A51" s="50"/>
      <c r="B51" s="50"/>
      <c r="C51" s="51"/>
      <c r="D51" s="709"/>
      <c r="E51" s="22" t="s">
        <v>36</v>
      </c>
      <c r="F51" s="2">
        <v>48.52</v>
      </c>
      <c r="G51" s="78">
        <v>48.52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117.73999999999978</v>
      </c>
      <c r="N51">
        <v>0</v>
      </c>
      <c r="O51"/>
      <c r="P51" s="660">
        <v>0</v>
      </c>
      <c r="Q51" s="878">
        <v>-6.7999999999999996E-3</v>
      </c>
      <c r="R51" s="2"/>
      <c r="T51" s="48"/>
      <c r="W51" s="790"/>
      <c r="X51" s="790"/>
      <c r="Y51" s="762"/>
      <c r="Z51" s="762"/>
    </row>
    <row r="52" spans="1:26" ht="21.95" customHeight="1" x14ac:dyDescent="0.25">
      <c r="A52" s="51"/>
      <c r="B52" s="51"/>
      <c r="C52" s="51"/>
      <c r="D52" s="709"/>
      <c r="E52" s="22" t="s">
        <v>1358</v>
      </c>
      <c r="F52" s="2">
        <v>47.34</v>
      </c>
      <c r="G52" s="78">
        <v>47.34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264.92000000000007</v>
      </c>
      <c r="N52">
        <v>0</v>
      </c>
      <c r="O52"/>
      <c r="P52" s="660">
        <v>3.4200000000000001E-2</v>
      </c>
      <c r="Q52" s="878">
        <v>0</v>
      </c>
      <c r="R52" s="2"/>
      <c r="T52" s="48"/>
      <c r="V52" s="790"/>
      <c r="W52" s="790"/>
      <c r="X52" s="790"/>
      <c r="Y52" s="762"/>
      <c r="Z52" s="762"/>
    </row>
    <row r="53" spans="1:26" ht="21.95" customHeight="1" x14ac:dyDescent="0.25">
      <c r="A53" s="50"/>
      <c r="B53" s="50"/>
      <c r="C53" s="50"/>
      <c r="D53" s="709"/>
      <c r="E53" s="22" t="s">
        <v>292</v>
      </c>
      <c r="F53" s="2">
        <v>47.99</v>
      </c>
      <c r="G53" s="78">
        <v>47.99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910.79999999999927</v>
      </c>
      <c r="N53">
        <v>0</v>
      </c>
      <c r="O53"/>
      <c r="P53" s="660">
        <v>2.87E-2</v>
      </c>
      <c r="Q53" s="878">
        <v>2.0400000000000001E-2</v>
      </c>
      <c r="R53" s="2"/>
      <c r="T53" s="48"/>
      <c r="U53"/>
      <c r="W53" s="790"/>
      <c r="X53" s="790"/>
      <c r="Y53" s="762"/>
      <c r="Z53" s="762"/>
    </row>
    <row r="54" spans="1:26" ht="21.95" customHeight="1" x14ac:dyDescent="0.25">
      <c r="A54" s="50"/>
      <c r="B54" s="50"/>
      <c r="C54" s="51"/>
      <c r="D54" s="709"/>
      <c r="E54" s="22" t="s">
        <v>670</v>
      </c>
      <c r="F54" s="2">
        <v>25.24</v>
      </c>
      <c r="G54" s="78">
        <v>25.24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557.94000000000005</v>
      </c>
      <c r="N54">
        <v>0</v>
      </c>
      <c r="O54"/>
      <c r="P54" s="660">
        <v>4.0599999999999997E-2</v>
      </c>
      <c r="Q54" s="878">
        <v>5.4999999999999997E-3</v>
      </c>
      <c r="R54" s="2"/>
      <c r="U54"/>
      <c r="V54" s="790"/>
      <c r="W54" s="790"/>
      <c r="X54" s="790"/>
      <c r="Y54" s="762"/>
    </row>
    <row r="55" spans="1:26" ht="21.95" customHeight="1" x14ac:dyDescent="0.25">
      <c r="A55" s="50"/>
      <c r="B55" s="50"/>
      <c r="C55" s="51"/>
      <c r="D55" s="709"/>
      <c r="E55" s="22" t="s">
        <v>242</v>
      </c>
      <c r="F55" s="2">
        <v>63.1</v>
      </c>
      <c r="G55" s="78">
        <v>63.1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329.74000000000069</v>
      </c>
      <c r="N55">
        <v>0</v>
      </c>
      <c r="O55"/>
      <c r="P55" s="660">
        <v>0</v>
      </c>
      <c r="Q55" s="878">
        <v>5.0000000000000001E-4</v>
      </c>
      <c r="R55" s="2"/>
      <c r="U55" s="790"/>
      <c r="W55" s="790"/>
      <c r="X55" s="790"/>
      <c r="Y55" s="762"/>
      <c r="Z55" s="762"/>
    </row>
    <row r="56" spans="1:26" ht="21.95" customHeight="1" x14ac:dyDescent="0.25">
      <c r="A56" s="50"/>
      <c r="B56" s="50"/>
      <c r="C56" s="51"/>
      <c r="D56" s="709"/>
      <c r="E56" s="22" t="s">
        <v>649</v>
      </c>
      <c r="F56" s="2">
        <v>19.68</v>
      </c>
      <c r="G56" s="78">
        <v>19.68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309.26000000000022</v>
      </c>
      <c r="N56">
        <v>0</v>
      </c>
      <c r="O56"/>
      <c r="P56" s="660">
        <v>8.8000000000000005E-3</v>
      </c>
      <c r="Q56" s="878">
        <v>6.0000000000000001E-3</v>
      </c>
      <c r="R56" s="2"/>
      <c r="T56" s="48"/>
      <c r="U56"/>
      <c r="V56" s="790"/>
      <c r="W56" s="790"/>
      <c r="X56" s="790"/>
      <c r="Y56" s="762"/>
    </row>
    <row r="57" spans="1:26" ht="21.95" customHeight="1" x14ac:dyDescent="0.25">
      <c r="A57" s="50"/>
      <c r="B57" s="50"/>
      <c r="C57" s="51"/>
      <c r="E57" s="22" t="s">
        <v>712</v>
      </c>
      <c r="F57" s="2">
        <v>237.55</v>
      </c>
      <c r="G57" s="78">
        <v>237.55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843.18000000000029</v>
      </c>
      <c r="N57">
        <v>0</v>
      </c>
      <c r="O57"/>
      <c r="P57" s="660">
        <v>2.8E-3</v>
      </c>
      <c r="Q57" s="878">
        <v>1.3899999999999999E-2</v>
      </c>
      <c r="R57" s="2"/>
      <c r="W57" s="790"/>
      <c r="X57" s="790"/>
      <c r="Y57" s="762"/>
      <c r="Z57" s="762"/>
    </row>
    <row r="58" spans="1:26" ht="21.95" customHeight="1" x14ac:dyDescent="0.25">
      <c r="A58" s="50"/>
      <c r="B58" s="51"/>
      <c r="C58" s="51"/>
      <c r="E58" s="22" t="s">
        <v>1283</v>
      </c>
      <c r="F58" s="2">
        <v>17.54</v>
      </c>
      <c r="G58" s="78">
        <v>17.54</v>
      </c>
      <c r="H58">
        <v>0</v>
      </c>
      <c r="I58" s="2">
        <v>0</v>
      </c>
      <c r="J58" s="2">
        <v>0</v>
      </c>
      <c r="K58" s="2">
        <v>863.92000000000007</v>
      </c>
      <c r="L58" s="660">
        <v>0</v>
      </c>
      <c r="M58" s="2">
        <v>863.92000000000007</v>
      </c>
      <c r="N58">
        <v>0</v>
      </c>
      <c r="O58"/>
      <c r="P58" s="660">
        <v>0</v>
      </c>
      <c r="Q58" s="878">
        <v>-5.1000000000000004E-3</v>
      </c>
      <c r="R58" s="2"/>
      <c r="U58" s="790"/>
      <c r="V58" s="2"/>
      <c r="W58" s="789"/>
      <c r="X58" s="789"/>
      <c r="Y58" s="2"/>
      <c r="Z58" s="762"/>
    </row>
    <row r="59" spans="1:26" ht="21.95" customHeight="1" x14ac:dyDescent="0.25">
      <c r="A59" s="51"/>
      <c r="B59" s="50"/>
      <c r="C59" s="51"/>
      <c r="D59" s="709"/>
      <c r="E59" s="22" t="s">
        <v>1280</v>
      </c>
      <c r="F59" s="2">
        <v>42.11</v>
      </c>
      <c r="G59" s="78">
        <v>42.11</v>
      </c>
      <c r="H59">
        <v>0</v>
      </c>
      <c r="I59" s="2">
        <v>0</v>
      </c>
      <c r="J59" s="2">
        <v>0</v>
      </c>
      <c r="K59" s="2">
        <v>1589.75</v>
      </c>
      <c r="L59" s="660">
        <v>0</v>
      </c>
      <c r="M59" s="2">
        <v>1589.75</v>
      </c>
      <c r="N59">
        <v>0</v>
      </c>
      <c r="O59"/>
      <c r="P59" s="660">
        <v>1.1754927570648303E-3</v>
      </c>
      <c r="Q59" s="878">
        <v>1.2999999999999999E-3</v>
      </c>
      <c r="R59" s="2"/>
      <c r="V59" s="790"/>
      <c r="W59" s="790"/>
      <c r="X59" s="790"/>
      <c r="Y59" s="762"/>
      <c r="Z59" s="762"/>
    </row>
    <row r="60" spans="1:26" ht="21.95" customHeight="1" x14ac:dyDescent="0.25">
      <c r="A60" s="50"/>
      <c r="B60" s="50"/>
      <c r="C60" s="51"/>
      <c r="E60" s="22" t="s">
        <v>1333</v>
      </c>
      <c r="F60" s="2">
        <v>52.4</v>
      </c>
      <c r="G60" s="78">
        <v>52.4</v>
      </c>
      <c r="H60">
        <v>0</v>
      </c>
      <c r="I60" s="2">
        <v>0</v>
      </c>
      <c r="J60" s="2">
        <v>0</v>
      </c>
      <c r="K60" s="2">
        <v>-0.63999999999987267</v>
      </c>
      <c r="L60" s="660">
        <v>0</v>
      </c>
      <c r="M60" s="2">
        <v>-0.63999999999987267</v>
      </c>
      <c r="N60">
        <v>0</v>
      </c>
      <c r="O60"/>
      <c r="P60" s="660">
        <v>1.6793893129770993E-2</v>
      </c>
      <c r="Q60" s="878">
        <v>1.2699999999999999E-2</v>
      </c>
      <c r="R60" s="2">
        <v>11.909090909090908</v>
      </c>
      <c r="U60" s="790"/>
      <c r="V60" s="2"/>
      <c r="W60" s="789"/>
      <c r="X60" s="789"/>
      <c r="Y60" s="2"/>
      <c r="Z60" s="762"/>
    </row>
    <row r="61" spans="1:26" ht="21.95" customHeight="1" x14ac:dyDescent="0.25">
      <c r="A61" s="50"/>
      <c r="B61" s="51"/>
      <c r="C61" s="51"/>
      <c r="D61" s="709"/>
      <c r="E61" s="22" t="s">
        <v>757</v>
      </c>
      <c r="F61" s="2">
        <v>8.94</v>
      </c>
      <c r="G61" s="78">
        <v>8.94</v>
      </c>
      <c r="H61">
        <v>0</v>
      </c>
      <c r="I61" s="2">
        <v>0</v>
      </c>
      <c r="J61" s="2">
        <v>0</v>
      </c>
      <c r="K61" s="2">
        <v>-1141.8100000000013</v>
      </c>
      <c r="L61" s="660">
        <v>0</v>
      </c>
      <c r="M61" s="2">
        <v>-1141.8100000000013</v>
      </c>
      <c r="N61">
        <v>0</v>
      </c>
      <c r="O61"/>
      <c r="P61" s="660">
        <v>1.7897091722595081E-2</v>
      </c>
      <c r="Q61" s="878">
        <v>6.2E-2</v>
      </c>
      <c r="R61" s="2">
        <v>9.4105263157894736</v>
      </c>
      <c r="S61" s="782">
        <v>43337</v>
      </c>
      <c r="W61" s="790"/>
      <c r="X61" s="790"/>
      <c r="Y61" s="762"/>
      <c r="Z61" s="762"/>
    </row>
    <row r="62" spans="1:26" ht="21.95" customHeight="1" x14ac:dyDescent="0.25">
      <c r="A62" s="51"/>
      <c r="B62" s="51"/>
      <c r="C62" s="51"/>
      <c r="D62" s="709"/>
      <c r="E62" s="22" t="s">
        <v>1327</v>
      </c>
      <c r="F62" s="2">
        <v>46.34</v>
      </c>
      <c r="G62" s="78">
        <v>46.34</v>
      </c>
      <c r="H62">
        <v>0</v>
      </c>
      <c r="I62" s="2">
        <v>0</v>
      </c>
      <c r="J62" s="2">
        <v>0</v>
      </c>
      <c r="K62" s="2">
        <v>229.9399999999996</v>
      </c>
      <c r="L62" s="660">
        <v>0</v>
      </c>
      <c r="M62" s="2">
        <v>229.9399999999996</v>
      </c>
      <c r="N62">
        <v>0</v>
      </c>
      <c r="O62" t="s">
        <v>1355</v>
      </c>
      <c r="P62" s="660">
        <v>2.4928787224859732E-2</v>
      </c>
      <c r="Q62" s="878">
        <v>2.4500000000000001E-2</v>
      </c>
      <c r="R62" s="2"/>
      <c r="T62" s="281"/>
      <c r="U62" s="789"/>
      <c r="V62" s="790"/>
      <c r="W62" s="790"/>
      <c r="X62" s="790"/>
      <c r="Y62" s="762"/>
      <c r="Z62" s="762"/>
    </row>
    <row r="63" spans="1:26" ht="21.95" customHeight="1" x14ac:dyDescent="0.25">
      <c r="A63" s="50"/>
      <c r="B63" s="51"/>
      <c r="C63" s="51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T63" s="48"/>
      <c r="U63" s="790"/>
      <c r="V63" s="790"/>
      <c r="W63" s="790"/>
      <c r="X63" s="790"/>
      <c r="Y63" s="762"/>
      <c r="Z63" s="660"/>
    </row>
    <row r="64" spans="1:26" ht="21.95" customHeight="1" x14ac:dyDescent="0.25">
      <c r="A64" s="50"/>
      <c r="B64" s="50"/>
      <c r="C64" s="51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W64" s="790"/>
      <c r="X64" s="790"/>
      <c r="Y64" s="762"/>
      <c r="Z64" s="762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V65" s="2"/>
      <c r="W65" s="789"/>
      <c r="X65" s="789"/>
      <c r="Y65" s="2"/>
      <c r="Z65" s="762"/>
    </row>
    <row r="66" spans="1:33" ht="21.95" customHeight="1" x14ac:dyDescent="0.25">
      <c r="A66" s="51"/>
      <c r="B66" s="51"/>
      <c r="C66" s="51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T66" s="48"/>
      <c r="V66" s="762"/>
      <c r="W66" s="790"/>
      <c r="X66" s="790"/>
      <c r="Y66" s="762"/>
    </row>
    <row r="67" spans="1:33" ht="21.95" customHeight="1" x14ac:dyDescent="0.25">
      <c r="A67" s="152"/>
      <c r="B67" s="50"/>
      <c r="C67" s="51"/>
      <c r="D67" s="709"/>
      <c r="E67" s="22" t="s">
        <v>671</v>
      </c>
      <c r="F67" s="78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T67" s="48"/>
      <c r="U67" s="790"/>
      <c r="W67" s="790"/>
      <c r="X67" s="790"/>
      <c r="Y67" s="762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1"/>
      <c r="C68" s="51"/>
      <c r="D68" s="709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U68"/>
      <c r="W68" s="790"/>
      <c r="X68" s="790"/>
      <c r="Y68" s="762"/>
      <c r="Z68" s="660"/>
    </row>
    <row r="69" spans="1:33" ht="21.95" customHeight="1" x14ac:dyDescent="0.25">
      <c r="A69" s="50"/>
      <c r="B69" s="50"/>
      <c r="C69" s="51"/>
      <c r="E69" s="22" t="s">
        <v>933</v>
      </c>
      <c r="F69" s="78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V69" s="2"/>
      <c r="W69" s="789"/>
      <c r="X69" s="789"/>
      <c r="Y69" s="2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T70" s="48"/>
      <c r="W70" s="790"/>
      <c r="X70" s="790"/>
      <c r="Y70" s="762"/>
      <c r="Z70" s="762"/>
      <c r="AA70" s="2"/>
      <c r="AB70"/>
      <c r="AC70"/>
      <c r="AD70"/>
      <c r="AE70"/>
      <c r="AF70"/>
      <c r="AG70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T71" s="48"/>
      <c r="V71" s="790"/>
      <c r="W71" s="790"/>
      <c r="X71" s="790"/>
      <c r="Y71" s="762"/>
      <c r="Z71" s="762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T72" s="48"/>
      <c r="U72" s="790"/>
      <c r="W72" s="790"/>
      <c r="X72" s="790"/>
      <c r="Y72" s="762"/>
      <c r="Z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U73" s="790"/>
      <c r="W73" s="790"/>
      <c r="X73" s="790"/>
      <c r="Y73" s="762"/>
    </row>
    <row r="74" spans="1:33" ht="21.95" customHeight="1" x14ac:dyDescent="0.25">
      <c r="A74" s="50"/>
      <c r="B74" s="50"/>
      <c r="C74" s="50"/>
      <c r="D74" s="709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T74" s="48"/>
      <c r="V74" s="762"/>
      <c r="W74" s="790"/>
      <c r="X74" s="790"/>
      <c r="Y74" s="762"/>
      <c r="Z74" s="762"/>
    </row>
    <row r="75" spans="1:33" ht="21.95" customHeight="1" x14ac:dyDescent="0.25">
      <c r="A75" s="50"/>
      <c r="B75" s="50"/>
      <c r="C75" s="51"/>
      <c r="D75" s="709"/>
      <c r="E75" s="22" t="s">
        <v>920</v>
      </c>
      <c r="F75" s="2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T75" s="48"/>
      <c r="U75" s="790"/>
      <c r="V75" s="790"/>
      <c r="W75" s="790"/>
      <c r="X75" s="790"/>
      <c r="Y75" s="762"/>
      <c r="Z75" s="762"/>
      <c r="AA75" s="2"/>
      <c r="AB75"/>
      <c r="AC75"/>
      <c r="AD75"/>
      <c r="AE75"/>
      <c r="AF75"/>
      <c r="AG75"/>
    </row>
    <row r="76" spans="1:33" ht="21.95" customHeight="1" x14ac:dyDescent="0.25">
      <c r="A76" s="50"/>
      <c r="B76" s="50"/>
      <c r="C76" s="51"/>
      <c r="D76" s="709"/>
      <c r="E76" s="22" t="s">
        <v>892</v>
      </c>
      <c r="F76" s="2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48"/>
      <c r="V76" s="790"/>
      <c r="W76" s="790"/>
      <c r="X76" s="790"/>
      <c r="Y76" s="790"/>
      <c r="Z76" s="762"/>
    </row>
    <row r="77" spans="1:33" ht="21.95" customHeight="1" x14ac:dyDescent="0.25">
      <c r="A77" s="50"/>
      <c r="B77" s="50"/>
      <c r="C77" s="51"/>
      <c r="D77" s="709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U77" s="790"/>
      <c r="V77" s="790"/>
      <c r="W77" s="790"/>
      <c r="X77" s="790"/>
      <c r="Y77" s="790"/>
      <c r="Z77" s="762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V78" s="2"/>
      <c r="W78" s="789"/>
      <c r="X78" s="789"/>
      <c r="Y78" s="2"/>
      <c r="Z78" s="790"/>
    </row>
    <row r="79" spans="1:33" ht="21.95" customHeight="1" x14ac:dyDescent="0.25">
      <c r="A79" s="51"/>
      <c r="B79" s="51"/>
      <c r="C79" s="51"/>
      <c r="D79" s="709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T79" s="48"/>
      <c r="V79" s="790"/>
      <c r="W79" s="790"/>
      <c r="X79" s="790"/>
      <c r="Y79" s="790"/>
      <c r="Z79" s="762"/>
    </row>
    <row r="80" spans="1:33" ht="21.95" customHeight="1" x14ac:dyDescent="0.25">
      <c r="A80" s="51"/>
      <c r="B80" s="51"/>
      <c r="C80" s="51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T80" s="48"/>
      <c r="U80" s="790"/>
      <c r="V80" s="2"/>
      <c r="W80" s="789"/>
      <c r="X80" s="789"/>
      <c r="Y80" s="2"/>
      <c r="Z80" s="762"/>
    </row>
    <row r="81" spans="1:33" ht="21.95" customHeight="1" x14ac:dyDescent="0.25">
      <c r="A81" s="50"/>
      <c r="B81" s="51"/>
      <c r="C81" s="51"/>
      <c r="D81" s="709"/>
      <c r="E81" s="22" t="s">
        <v>709</v>
      </c>
      <c r="F81" s="78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19.525091799265606</v>
      </c>
      <c r="U81"/>
      <c r="V81" s="762"/>
      <c r="W81" s="790"/>
      <c r="X81" s="790"/>
      <c r="Y81" s="762"/>
      <c r="Z81" s="762"/>
    </row>
    <row r="82" spans="1:33" ht="21.95" customHeight="1" x14ac:dyDescent="0.25">
      <c r="A82" s="50"/>
      <c r="B82" s="51"/>
      <c r="C82" s="51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W82" s="790"/>
      <c r="X82" s="790"/>
      <c r="Y82" s="762"/>
      <c r="Z82" s="660"/>
    </row>
    <row r="83" spans="1:33" ht="21.95" customHeight="1" x14ac:dyDescent="0.25">
      <c r="A83" s="51"/>
      <c r="B83" s="51"/>
      <c r="C83" s="51"/>
      <c r="D83" s="709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1.38E-2</v>
      </c>
      <c r="R83" s="2"/>
      <c r="T83" s="48"/>
      <c r="U83" s="790"/>
      <c r="V83" s="790"/>
      <c r="W83" s="790"/>
      <c r="X83" s="790"/>
      <c r="Y83" s="762"/>
      <c r="Z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U84" s="790"/>
      <c r="V84" s="762"/>
      <c r="W84" s="790"/>
      <c r="X84" s="790"/>
      <c r="Y84" s="790"/>
      <c r="Z84" s="762"/>
    </row>
    <row r="85" spans="1:33" ht="21.95" customHeight="1" x14ac:dyDescent="0.25">
      <c r="A85" s="50"/>
      <c r="B85" s="51"/>
      <c r="C85" s="51"/>
      <c r="D85" s="709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V85" s="2"/>
      <c r="W85" s="789"/>
      <c r="X85" s="789"/>
      <c r="Y85" s="762"/>
      <c r="Z85" s="762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U87" s="790"/>
      <c r="V87" s="790"/>
      <c r="W87" s="790"/>
      <c r="X87" s="790"/>
      <c r="Y87" s="762"/>
      <c r="Z87" s="762"/>
      <c r="AA87" s="2"/>
      <c r="AB87"/>
      <c r="AC87"/>
      <c r="AD87"/>
      <c r="AE87" s="2"/>
      <c r="AF87"/>
      <c r="AG87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T88" s="48"/>
      <c r="W88" s="790"/>
      <c r="X88" s="790"/>
      <c r="Y88" s="762"/>
      <c r="Z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78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T89" s="48"/>
      <c r="U89" s="789"/>
      <c r="W89" s="790"/>
      <c r="X89" s="790"/>
      <c r="Y89" s="762"/>
      <c r="Z89" s="762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T90" s="48"/>
      <c r="V90" s="762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T91" s="48"/>
      <c r="V91" s="790"/>
      <c r="W91" s="790"/>
      <c r="X91" s="790"/>
      <c r="Y91" s="762"/>
      <c r="Z91" s="762"/>
    </row>
    <row r="92" spans="1:33" ht="21.95" customHeight="1" x14ac:dyDescent="0.25">
      <c r="A92" s="50"/>
      <c r="B92" s="51"/>
      <c r="C92" s="51"/>
      <c r="E92" s="22" t="s">
        <v>332</v>
      </c>
      <c r="F92" s="2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U92" s="790"/>
      <c r="W92" s="790"/>
      <c r="X92" s="48"/>
      <c r="Y92" s="790"/>
      <c r="Z92" s="762"/>
    </row>
    <row r="93" spans="1:33" ht="21.95" customHeight="1" x14ac:dyDescent="0.25">
      <c r="A93" s="50"/>
      <c r="B93" s="51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W93" s="790"/>
      <c r="X93" s="790"/>
      <c r="Y93" s="790"/>
      <c r="Z93" s="762"/>
    </row>
    <row r="94" spans="1:33" ht="21.95" customHeight="1" x14ac:dyDescent="0.25">
      <c r="A94" s="51"/>
      <c r="B94" s="152"/>
      <c r="C94" s="272"/>
      <c r="D94" s="709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U94" s="790"/>
      <c r="W94" s="790"/>
      <c r="X94" s="790"/>
      <c r="Y94" s="790"/>
      <c r="Z94" s="660"/>
      <c r="AA94" s="2"/>
      <c r="AB94"/>
      <c r="AC94"/>
      <c r="AD94"/>
      <c r="AE94" s="2"/>
      <c r="AF94"/>
      <c r="AG94"/>
    </row>
    <row r="95" spans="1:33" ht="21.95" customHeight="1" x14ac:dyDescent="0.25">
      <c r="A95" s="50"/>
      <c r="B95" s="51"/>
      <c r="C95" s="51"/>
      <c r="D95" s="709"/>
      <c r="E95" s="22" t="s">
        <v>47</v>
      </c>
      <c r="F95" s="2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V95" s="2"/>
      <c r="W95" s="789"/>
      <c r="X95" s="789"/>
      <c r="Y95" s="2"/>
      <c r="Z95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T96" s="48"/>
      <c r="V96" s="790"/>
      <c r="W96" s="790"/>
      <c r="X96" s="790"/>
      <c r="Y96" s="762"/>
      <c r="Z96" s="762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V97" s="762"/>
      <c r="W97" s="790"/>
      <c r="X97" s="790"/>
      <c r="Y97" s="762"/>
      <c r="Z97" s="790"/>
    </row>
    <row r="98" spans="1:26" ht="21.95" customHeight="1" x14ac:dyDescent="0.25">
      <c r="A98" s="50"/>
      <c r="B98" s="51"/>
      <c r="C98" s="51"/>
      <c r="D98" s="709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T98" s="48"/>
      <c r="U98"/>
      <c r="V98" s="790"/>
      <c r="W98" s="790"/>
      <c r="X98" s="790"/>
      <c r="Y98" s="762"/>
    </row>
    <row r="99" spans="1:26" ht="21.95" customHeight="1" x14ac:dyDescent="0.25">
      <c r="A99" s="60"/>
      <c r="B99" s="61"/>
      <c r="C99" s="60"/>
      <c r="D99" s="709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V99" s="2"/>
      <c r="W99" s="789"/>
      <c r="X99" s="789"/>
      <c r="Y99" s="2"/>
      <c r="Z99" s="790"/>
    </row>
    <row r="100" spans="1:26" ht="21.95" customHeight="1" x14ac:dyDescent="0.25">
      <c r="A100" s="50"/>
      <c r="B100" s="50"/>
      <c r="C100" s="51"/>
      <c r="D100" s="709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U100" s="790"/>
      <c r="V100" s="790"/>
      <c r="W100" s="790"/>
      <c r="X100" s="790"/>
      <c r="Y100" s="790"/>
      <c r="Z100"/>
    </row>
    <row r="101" spans="1:26" ht="21.95" customHeight="1" x14ac:dyDescent="0.25">
      <c r="A101" s="50"/>
      <c r="B101" s="50"/>
      <c r="C101" s="51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3.0516431924882632E-2</v>
      </c>
      <c r="Q101" s="878">
        <v>1.0800000000000001E-2</v>
      </c>
      <c r="R101" s="2">
        <v>10.551083591331269</v>
      </c>
      <c r="T101" s="48"/>
      <c r="U101" s="790"/>
      <c r="V101" s="790"/>
      <c r="W101" s="790"/>
      <c r="X101" s="790"/>
      <c r="Y101" s="762"/>
      <c r="Z101" s="762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41">
    <sortCondition ref="E1"/>
  </sortState>
  <dataConsolidate/>
  <conditionalFormatting sqref="O109:O1048576 O1">
    <cfRule type="expression" dxfId="3898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7" priority="760">
      <formula>$H2=0</formula>
    </cfRule>
  </conditionalFormatting>
  <conditionalFormatting sqref="K109:K200">
    <cfRule type="expression" dxfId="3896" priority="761">
      <formula>$J109=0</formula>
    </cfRule>
  </conditionalFormatting>
  <conditionalFormatting sqref="K109:K458">
    <cfRule type="expression" dxfId="3895" priority="802">
      <formula>$J109&lt;0</formula>
    </cfRule>
  </conditionalFormatting>
  <conditionalFormatting sqref="E59">
    <cfRule type="expression" dxfId="3894" priority="731">
      <formula>$H59=0</formula>
    </cfRule>
  </conditionalFormatting>
  <conditionalFormatting sqref="E5">
    <cfRule type="expression" dxfId="3893" priority="709">
      <formula>$H5=0</formula>
    </cfRule>
  </conditionalFormatting>
  <conditionalFormatting sqref="E60">
    <cfRule type="expression" dxfId="3892" priority="687">
      <formula>$H60=0</formula>
    </cfRule>
  </conditionalFormatting>
  <conditionalFormatting sqref="E62">
    <cfRule type="expression" dxfId="3891" priority="676">
      <formula>$H62=0</formula>
    </cfRule>
  </conditionalFormatting>
  <conditionalFormatting sqref="E61">
    <cfRule type="expression" dxfId="3890" priority="665">
      <formula>$H61=0</formula>
    </cfRule>
  </conditionalFormatting>
  <conditionalFormatting sqref="E8">
    <cfRule type="expression" dxfId="3889" priority="650">
      <formula>$H8=0</formula>
    </cfRule>
  </conditionalFormatting>
  <conditionalFormatting sqref="E63">
    <cfRule type="expression" dxfId="3888" priority="640">
      <formula>$H63=0</formula>
    </cfRule>
  </conditionalFormatting>
  <conditionalFormatting sqref="E20">
    <cfRule type="expression" dxfId="3887" priority="630">
      <formula>$H20=0</formula>
    </cfRule>
  </conditionalFormatting>
  <conditionalFormatting sqref="E64">
    <cfRule type="expression" dxfId="3886" priority="621">
      <formula>$H64=0</formula>
    </cfRule>
  </conditionalFormatting>
  <conditionalFormatting sqref="E65">
    <cfRule type="expression" dxfId="3885" priority="614">
      <formula>$H65=0</formula>
    </cfRule>
  </conditionalFormatting>
  <conditionalFormatting sqref="E11">
    <cfRule type="expression" dxfId="3884" priority="605">
      <formula>$H11=0</formula>
    </cfRule>
  </conditionalFormatting>
  <conditionalFormatting sqref="E9">
    <cfRule type="expression" dxfId="3883" priority="598">
      <formula>$H9=0</formula>
    </cfRule>
  </conditionalFormatting>
  <conditionalFormatting sqref="E66">
    <cfRule type="expression" dxfId="3882" priority="589">
      <formula>$H66=0</formula>
    </cfRule>
  </conditionalFormatting>
  <conditionalFormatting sqref="E10">
    <cfRule type="expression" dxfId="3881" priority="580">
      <formula>$H10=0</formula>
    </cfRule>
  </conditionalFormatting>
  <conditionalFormatting sqref="E26:E28 E30 E45:E49 E36:E43">
    <cfRule type="expression" dxfId="3880" priority="576">
      <formula>$H26=0</formula>
    </cfRule>
  </conditionalFormatting>
  <conditionalFormatting sqref="E29">
    <cfRule type="expression" dxfId="3879" priority="575">
      <formula>$H29=0</formula>
    </cfRule>
  </conditionalFormatting>
  <conditionalFormatting sqref="E31">
    <cfRule type="expression" dxfId="3878" priority="574">
      <formula>$H31=0</formula>
    </cfRule>
  </conditionalFormatting>
  <conditionalFormatting sqref="E32">
    <cfRule type="expression" dxfId="3877" priority="573">
      <formula>$H32=0</formula>
    </cfRule>
  </conditionalFormatting>
  <conditionalFormatting sqref="E44">
    <cfRule type="expression" dxfId="3876" priority="572">
      <formula>$H44=0</formula>
    </cfRule>
  </conditionalFormatting>
  <conditionalFormatting sqref="E35">
    <cfRule type="expression" dxfId="3875" priority="571">
      <formula>$H35=0</formula>
    </cfRule>
  </conditionalFormatting>
  <conditionalFormatting sqref="E33">
    <cfRule type="expression" dxfId="3874" priority="570">
      <formula>$H33=0</formula>
    </cfRule>
  </conditionalFormatting>
  <conditionalFormatting sqref="E34">
    <cfRule type="expression" dxfId="3873" priority="569">
      <formula>$H34=0</formula>
    </cfRule>
  </conditionalFormatting>
  <conditionalFormatting sqref="E67">
    <cfRule type="expression" dxfId="3872" priority="565">
      <formula>$H67=0</formula>
    </cfRule>
  </conditionalFormatting>
  <conditionalFormatting sqref="E69:E70">
    <cfRule type="expression" dxfId="3871" priority="558">
      <formula>$H69=0</formula>
    </cfRule>
  </conditionalFormatting>
  <conditionalFormatting sqref="E68">
    <cfRule type="expression" dxfId="3870" priority="551">
      <formula>$H68=0</formula>
    </cfRule>
  </conditionalFormatting>
  <conditionalFormatting sqref="E69:E70">
    <cfRule type="expression" dxfId="3869" priority="543">
      <formula>$H69=0</formula>
    </cfRule>
  </conditionalFormatting>
  <conditionalFormatting sqref="E71">
    <cfRule type="expression" dxfId="3868" priority="536">
      <formula>$H71=0</formula>
    </cfRule>
  </conditionalFormatting>
  <conditionalFormatting sqref="E72">
    <cfRule type="expression" dxfId="3867" priority="513">
      <formula>$H72=0</formula>
    </cfRule>
  </conditionalFormatting>
  <conditionalFormatting sqref="E72">
    <cfRule type="expression" dxfId="3866" priority="505">
      <formula>$H72=0</formula>
    </cfRule>
  </conditionalFormatting>
  <conditionalFormatting sqref="E74">
    <cfRule type="expression" dxfId="3865" priority="498">
      <formula>$H74=0</formula>
    </cfRule>
  </conditionalFormatting>
  <conditionalFormatting sqref="E73">
    <cfRule type="expression" dxfId="3864" priority="491">
      <formula>$H73=0</formula>
    </cfRule>
  </conditionalFormatting>
  <conditionalFormatting sqref="E75">
    <cfRule type="expression" dxfId="3863" priority="474">
      <formula>$H75=0</formula>
    </cfRule>
  </conditionalFormatting>
  <conditionalFormatting sqref="E7">
    <cfRule type="expression" dxfId="3862" priority="466">
      <formula>$H7=0</formula>
    </cfRule>
  </conditionalFormatting>
  <conditionalFormatting sqref="E76">
    <cfRule type="expression" dxfId="3861" priority="450">
      <formula>$H76=0</formula>
    </cfRule>
  </conditionalFormatting>
  <conditionalFormatting sqref="E77">
    <cfRule type="expression" dxfId="3860" priority="437">
      <formula>$H77=0</formula>
    </cfRule>
  </conditionalFormatting>
  <conditionalFormatting sqref="E78">
    <cfRule type="expression" dxfId="3859" priority="423">
      <formula>$H78=0</formula>
    </cfRule>
  </conditionalFormatting>
  <conditionalFormatting sqref="E79">
    <cfRule type="expression" dxfId="3858" priority="411">
      <formula>$H79=0</formula>
    </cfRule>
  </conditionalFormatting>
  <conditionalFormatting sqref="E80">
    <cfRule type="expression" dxfId="3857" priority="401">
      <formula>$H80=0</formula>
    </cfRule>
  </conditionalFormatting>
  <conditionalFormatting sqref="E81">
    <cfRule type="expression" dxfId="3856" priority="391">
      <formula>$H81=0</formula>
    </cfRule>
  </conditionalFormatting>
  <conditionalFormatting sqref="E82">
    <cfRule type="expression" dxfId="3855" priority="381">
      <formula>$H82=0</formula>
    </cfRule>
  </conditionalFormatting>
  <conditionalFormatting sqref="E83">
    <cfRule type="expression" dxfId="3854" priority="371">
      <formula>$H83=0</formula>
    </cfRule>
  </conditionalFormatting>
  <conditionalFormatting sqref="E84">
    <cfRule type="expression" dxfId="3853" priority="361">
      <formula>$H84=0</formula>
    </cfRule>
  </conditionalFormatting>
  <conditionalFormatting sqref="E85">
    <cfRule type="expression" dxfId="3852" priority="350">
      <formula>$H85=0</formula>
    </cfRule>
  </conditionalFormatting>
  <conditionalFormatting sqref="R109:R1048576">
    <cfRule type="expression" dxfId="3851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50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9" priority="315">
      <formula>K3&gt;0</formula>
    </cfRule>
    <cfRule type="expression" dxfId="3848" priority="316">
      <formula>K3&lt;0</formula>
    </cfRule>
  </conditionalFormatting>
  <conditionalFormatting sqref="K2 K4 K6 K8 K10 K12 K14 K16 K18 K20 K22 K24 K26 K28 K30">
    <cfRule type="expression" dxfId="3847" priority="313">
      <formula>K2&gt;0</formula>
    </cfRule>
    <cfRule type="expression" dxfId="3846" priority="314">
      <formula>K2&lt;0</formula>
    </cfRule>
  </conditionalFormatting>
  <conditionalFormatting sqref="K23 K25 K27 K29">
    <cfRule type="expression" dxfId="3845" priority="311">
      <formula>K23&gt;0</formula>
    </cfRule>
    <cfRule type="expression" dxfId="3844" priority="312">
      <formula>K23&lt;0</formula>
    </cfRule>
  </conditionalFormatting>
  <conditionalFormatting sqref="K31 K33 K40 K35 K42 K37:K38">
    <cfRule type="expression" dxfId="3843" priority="309">
      <formula>K31&gt;0</formula>
    </cfRule>
    <cfRule type="expression" dxfId="3842" priority="310">
      <formula>K31&lt;0</formula>
    </cfRule>
  </conditionalFormatting>
  <conditionalFormatting sqref="K32 K39 K34 K41 K36 K43">
    <cfRule type="expression" dxfId="3841" priority="307">
      <formula>K32&gt;0</formula>
    </cfRule>
    <cfRule type="expression" dxfId="3840" priority="308">
      <formula>K32&lt;0</formula>
    </cfRule>
  </conditionalFormatting>
  <conditionalFormatting sqref="K45 K47 K49 K51 K53">
    <cfRule type="expression" dxfId="3839" priority="305">
      <formula>K45&gt;0</formula>
    </cfRule>
    <cfRule type="expression" dxfId="3838" priority="306">
      <formula>K45&lt;0</formula>
    </cfRule>
  </conditionalFormatting>
  <conditionalFormatting sqref="K46 K48 K50 K52">
    <cfRule type="expression" dxfId="3837" priority="303">
      <formula>K46&gt;0</formula>
    </cfRule>
    <cfRule type="expression" dxfId="3836" priority="304">
      <formula>K46&lt;0</formula>
    </cfRule>
  </conditionalFormatting>
  <conditionalFormatting sqref="K54 K56 K58 K60">
    <cfRule type="expression" dxfId="3835" priority="301">
      <formula>K54&gt;0</formula>
    </cfRule>
    <cfRule type="expression" dxfId="3834" priority="302">
      <formula>K54&lt;0</formula>
    </cfRule>
  </conditionalFormatting>
  <conditionalFormatting sqref="K55 K57 K59">
    <cfRule type="expression" dxfId="3833" priority="299">
      <formula>K55&gt;0</formula>
    </cfRule>
    <cfRule type="expression" dxfId="3832" priority="300">
      <formula>K55&lt;0</formula>
    </cfRule>
  </conditionalFormatting>
  <conditionalFormatting sqref="K68 K70 K72 K74">
    <cfRule type="expression" dxfId="3831" priority="297">
      <formula>K68&gt;0</formula>
    </cfRule>
    <cfRule type="expression" dxfId="3830" priority="298">
      <formula>K68&lt;0</formula>
    </cfRule>
  </conditionalFormatting>
  <conditionalFormatting sqref="K69 K71 K73">
    <cfRule type="expression" dxfId="3829" priority="295">
      <formula>K69&gt;0</formula>
    </cfRule>
    <cfRule type="expression" dxfId="3828" priority="296">
      <formula>K69&lt;0</formula>
    </cfRule>
  </conditionalFormatting>
  <conditionalFormatting sqref="K75 K77 K79 K81 K83">
    <cfRule type="expression" dxfId="3827" priority="293">
      <formula>K75&gt;0</formula>
    </cfRule>
    <cfRule type="expression" dxfId="3826" priority="294">
      <formula>K75&lt;0</formula>
    </cfRule>
  </conditionalFormatting>
  <conditionalFormatting sqref="K76 K78 K80 K82">
    <cfRule type="expression" dxfId="3825" priority="291">
      <formula>K76&gt;0</formula>
    </cfRule>
    <cfRule type="expression" dxfId="3824" priority="292">
      <formula>K76&lt;0</formula>
    </cfRule>
  </conditionalFormatting>
  <conditionalFormatting sqref="K82 K84 K88">
    <cfRule type="expression" dxfId="3823" priority="289">
      <formula>K82&gt;0</formula>
    </cfRule>
    <cfRule type="expression" dxfId="3822" priority="290">
      <formula>K82&lt;0</formula>
    </cfRule>
  </conditionalFormatting>
  <conditionalFormatting sqref="K83 K85">
    <cfRule type="expression" dxfId="3821" priority="287">
      <formula>K83&gt;0</formula>
    </cfRule>
    <cfRule type="expression" dxfId="3820" priority="288">
      <formula>K83&lt;0</formula>
    </cfRule>
  </conditionalFormatting>
  <conditionalFormatting sqref="M109:M200">
    <cfRule type="expression" dxfId="3819" priority="285">
      <formula>$J109=0</formula>
    </cfRule>
  </conditionalFormatting>
  <conditionalFormatting sqref="M109:M458">
    <cfRule type="expression" dxfId="3818" priority="286">
      <formula>$J109&lt;0</formula>
    </cfRule>
  </conditionalFormatting>
  <conditionalFormatting sqref="M3 M5 M7 M9 M11 M13 M15 M17 M19 M21">
    <cfRule type="expression" dxfId="3817" priority="283">
      <formula>M3&gt;0</formula>
    </cfRule>
    <cfRule type="expression" dxfId="3816" priority="284">
      <formula>M3&lt;0</formula>
    </cfRule>
  </conditionalFormatting>
  <conditionalFormatting sqref="M2 M4 M6 M8 M10 M12 M14 M16 M18 M20 M22 M24 M26 M28 M30">
    <cfRule type="expression" dxfId="3815" priority="281">
      <formula>M2&gt;0</formula>
    </cfRule>
    <cfRule type="expression" dxfId="3814" priority="282">
      <formula>M2&lt;0</formula>
    </cfRule>
  </conditionalFormatting>
  <conditionalFormatting sqref="M23 M25 M27 M29">
    <cfRule type="expression" dxfId="3813" priority="279">
      <formula>M23&gt;0</formula>
    </cfRule>
    <cfRule type="expression" dxfId="3812" priority="280">
      <formula>M23&lt;0</formula>
    </cfRule>
  </conditionalFormatting>
  <conditionalFormatting sqref="M31 M33 M40 M35 M42 M37:M38">
    <cfRule type="expression" dxfId="3811" priority="277">
      <formula>M31&gt;0</formula>
    </cfRule>
    <cfRule type="expression" dxfId="3810" priority="278">
      <formula>M31&lt;0</formula>
    </cfRule>
  </conditionalFormatting>
  <conditionalFormatting sqref="M32 M39 M34 M41 M36 M43">
    <cfRule type="expression" dxfId="3809" priority="275">
      <formula>M32&gt;0</formula>
    </cfRule>
    <cfRule type="expression" dxfId="3808" priority="276">
      <formula>M32&lt;0</formula>
    </cfRule>
  </conditionalFormatting>
  <conditionalFormatting sqref="M45 M47 M49 M51 M53">
    <cfRule type="expression" dxfId="3807" priority="273">
      <formula>M45&gt;0</formula>
    </cfRule>
    <cfRule type="expression" dxfId="3806" priority="274">
      <formula>M45&lt;0</formula>
    </cfRule>
  </conditionalFormatting>
  <conditionalFormatting sqref="M46 M48 M50 M52">
    <cfRule type="expression" dxfId="3805" priority="271">
      <formula>M46&gt;0</formula>
    </cfRule>
    <cfRule type="expression" dxfId="3804" priority="272">
      <formula>M46&lt;0</formula>
    </cfRule>
  </conditionalFormatting>
  <conditionalFormatting sqref="M54 M56 M58 M60">
    <cfRule type="expression" dxfId="3803" priority="269">
      <formula>M54&gt;0</formula>
    </cfRule>
    <cfRule type="expression" dxfId="3802" priority="270">
      <formula>M54&lt;0</formula>
    </cfRule>
  </conditionalFormatting>
  <conditionalFormatting sqref="M55 M57 M59 M61">
    <cfRule type="expression" dxfId="3801" priority="267">
      <formula>M55&gt;0</formula>
    </cfRule>
    <cfRule type="expression" dxfId="3800" priority="268">
      <formula>M55&lt;0</formula>
    </cfRule>
  </conditionalFormatting>
  <conditionalFormatting sqref="M68 M70 M72 M74">
    <cfRule type="expression" dxfId="3799" priority="265">
      <formula>M68&gt;0</formula>
    </cfRule>
    <cfRule type="expression" dxfId="3798" priority="266">
      <formula>M68&lt;0</formula>
    </cfRule>
  </conditionalFormatting>
  <conditionalFormatting sqref="M67 M69 M71 M73">
    <cfRule type="expression" dxfId="3797" priority="263">
      <formula>M67&gt;0</formula>
    </cfRule>
    <cfRule type="expression" dxfId="3796" priority="264">
      <formula>M67&lt;0</formula>
    </cfRule>
  </conditionalFormatting>
  <conditionalFormatting sqref="M75 M77 M79 M81 M83">
    <cfRule type="expression" dxfId="3795" priority="261">
      <formula>M75&gt;0</formula>
    </cfRule>
    <cfRule type="expression" dxfId="3794" priority="262">
      <formula>M75&lt;0</formula>
    </cfRule>
  </conditionalFormatting>
  <conditionalFormatting sqref="M76 M78 M80 M82">
    <cfRule type="expression" dxfId="3793" priority="259">
      <formula>M76&gt;0</formula>
    </cfRule>
    <cfRule type="expression" dxfId="3792" priority="260">
      <formula>M76&lt;0</formula>
    </cfRule>
  </conditionalFormatting>
  <conditionalFormatting sqref="M82 M84 M88">
    <cfRule type="expression" dxfId="3791" priority="257">
      <formula>M82&gt;0</formula>
    </cfRule>
    <cfRule type="expression" dxfId="3790" priority="258">
      <formula>M82&lt;0</formula>
    </cfRule>
  </conditionalFormatting>
  <conditionalFormatting sqref="M83 M85">
    <cfRule type="expression" dxfId="3789" priority="255">
      <formula>M83&gt;0</formula>
    </cfRule>
    <cfRule type="expression" dxfId="3788" priority="256">
      <formula>M83&lt;0</formula>
    </cfRule>
  </conditionalFormatting>
  <conditionalFormatting sqref="L109:L200">
    <cfRule type="expression" dxfId="3787" priority="253">
      <formula>$J109=0</formula>
    </cfRule>
  </conditionalFormatting>
  <conditionalFormatting sqref="L109:L458">
    <cfRule type="expression" dxfId="3786" priority="254">
      <formula>$J109&lt;0</formula>
    </cfRule>
  </conditionalFormatting>
  <conditionalFormatting sqref="L3 L5 L7 L9 L11 L13 L15 L17 L19 L21">
    <cfRule type="expression" dxfId="3785" priority="251">
      <formula>L3&gt;0</formula>
    </cfRule>
    <cfRule type="expression" dxfId="3784" priority="252">
      <formula>L3&lt;0</formula>
    </cfRule>
  </conditionalFormatting>
  <conditionalFormatting sqref="L2 L4 L6 L8 L10 L12 L14 L16 L18 L20 L22 L24 L26 L28 L30">
    <cfRule type="expression" dxfId="3783" priority="249">
      <formula>L2&gt;0</formula>
    </cfRule>
    <cfRule type="expression" dxfId="3782" priority="250">
      <formula>L2&lt;0</formula>
    </cfRule>
  </conditionalFormatting>
  <conditionalFormatting sqref="L23 L25 L27 L29">
    <cfRule type="expression" dxfId="3781" priority="247">
      <formula>L23&gt;0</formula>
    </cfRule>
    <cfRule type="expression" dxfId="3780" priority="248">
      <formula>L23&lt;0</formula>
    </cfRule>
  </conditionalFormatting>
  <conditionalFormatting sqref="L31 L33 L40 L35 L42 L37:L38">
    <cfRule type="expression" dxfId="3779" priority="245">
      <formula>L31&gt;0</formula>
    </cfRule>
    <cfRule type="expression" dxfId="3778" priority="246">
      <formula>L31&lt;0</formula>
    </cfRule>
  </conditionalFormatting>
  <conditionalFormatting sqref="L32 L39 L34 L41 L36 L43">
    <cfRule type="expression" dxfId="3777" priority="243">
      <formula>L32&gt;0</formula>
    </cfRule>
    <cfRule type="expression" dxfId="3776" priority="244">
      <formula>L32&lt;0</formula>
    </cfRule>
  </conditionalFormatting>
  <conditionalFormatting sqref="L45 L47 L49 L51 L53">
    <cfRule type="expression" dxfId="3775" priority="241">
      <formula>L45&gt;0</formula>
    </cfRule>
    <cfRule type="expression" dxfId="3774" priority="242">
      <formula>L45&lt;0</formula>
    </cfRule>
  </conditionalFormatting>
  <conditionalFormatting sqref="L46 L48 L50 L52">
    <cfRule type="expression" dxfId="3773" priority="239">
      <formula>L46&gt;0</formula>
    </cfRule>
    <cfRule type="expression" dxfId="3772" priority="240">
      <formula>L46&lt;0</formula>
    </cfRule>
  </conditionalFormatting>
  <conditionalFormatting sqref="L54 L56 L58 L60 L62">
    <cfRule type="expression" dxfId="3771" priority="237">
      <formula>L54&gt;0</formula>
    </cfRule>
    <cfRule type="expression" dxfId="3770" priority="238">
      <formula>L54&lt;0</formula>
    </cfRule>
  </conditionalFormatting>
  <conditionalFormatting sqref="L55 L57 L59 L61">
    <cfRule type="expression" dxfId="3769" priority="235">
      <formula>L55&gt;0</formula>
    </cfRule>
    <cfRule type="expression" dxfId="3768" priority="236">
      <formula>L55&lt;0</formula>
    </cfRule>
  </conditionalFormatting>
  <conditionalFormatting sqref="L66 L68 L70 L72 L74">
    <cfRule type="expression" dxfId="3767" priority="233">
      <formula>L66&gt;0</formula>
    </cfRule>
    <cfRule type="expression" dxfId="3766" priority="234">
      <formula>L66&lt;0</formula>
    </cfRule>
  </conditionalFormatting>
  <conditionalFormatting sqref="L58:L79">
    <cfRule type="expression" dxfId="3765" priority="231">
      <formula>L58&gt;0</formula>
    </cfRule>
    <cfRule type="expression" dxfId="3764" priority="232">
      <formula>L58&lt;0</formula>
    </cfRule>
  </conditionalFormatting>
  <conditionalFormatting sqref="L75 L77 L79 L81 L83">
    <cfRule type="expression" dxfId="3763" priority="229">
      <formula>L75&gt;0</formula>
    </cfRule>
    <cfRule type="expression" dxfId="3762" priority="230">
      <formula>L75&lt;0</formula>
    </cfRule>
  </conditionalFormatting>
  <conditionalFormatting sqref="L76 L78 L80 L82">
    <cfRule type="expression" dxfId="3761" priority="227">
      <formula>L76&gt;0</formula>
    </cfRule>
    <cfRule type="expression" dxfId="3760" priority="228">
      <formula>L76&lt;0</formula>
    </cfRule>
  </conditionalFormatting>
  <conditionalFormatting sqref="L82 L84 L88">
    <cfRule type="expression" dxfId="3759" priority="225">
      <formula>L82&gt;0</formula>
    </cfRule>
    <cfRule type="expression" dxfId="3758" priority="226">
      <formula>L82&lt;0</formula>
    </cfRule>
  </conditionalFormatting>
  <conditionalFormatting sqref="L83 L85">
    <cfRule type="expression" dxfId="3757" priority="223">
      <formula>L83&gt;0</formula>
    </cfRule>
    <cfRule type="expression" dxfId="3756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55" priority="220">
      <formula>M44&gt;0</formula>
    </cfRule>
    <cfRule type="expression" dxfId="3754" priority="221">
      <formula>M44&lt;0</formula>
    </cfRule>
  </conditionalFormatting>
  <conditionalFormatting sqref="M62:M66">
    <cfRule type="expression" dxfId="3753" priority="218">
      <formula>M62&gt;0</formula>
    </cfRule>
    <cfRule type="expression" dxfId="3752" priority="219">
      <formula>M62&lt;0</formula>
    </cfRule>
  </conditionalFormatting>
  <conditionalFormatting sqref="E86">
    <cfRule type="expression" dxfId="3751" priority="217">
      <formula>$H86=0</formula>
    </cfRule>
  </conditionalFormatting>
  <conditionalFormatting sqref="K86">
    <cfRule type="expression" dxfId="3750" priority="215">
      <formula>K86&gt;0</formula>
    </cfRule>
    <cfRule type="expression" dxfId="3749" priority="216">
      <formula>K86&lt;0</formula>
    </cfRule>
  </conditionalFormatting>
  <conditionalFormatting sqref="M86">
    <cfRule type="expression" dxfId="3748" priority="213">
      <formula>M86&gt;0</formula>
    </cfRule>
    <cfRule type="expression" dxfId="3747" priority="214">
      <formula>M86&lt;0</formula>
    </cfRule>
  </conditionalFormatting>
  <conditionalFormatting sqref="L86">
    <cfRule type="expression" dxfId="3746" priority="211">
      <formula>L86&gt;0</formula>
    </cfRule>
    <cfRule type="expression" dxfId="3745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44" priority="205">
      <formula>K61&gt;0</formula>
    </cfRule>
    <cfRule type="expression" dxfId="3743" priority="206">
      <formula>K61&lt;0</formula>
    </cfRule>
  </conditionalFormatting>
  <conditionalFormatting sqref="K44">
    <cfRule type="expression" dxfId="3742" priority="203">
      <formula>K44&gt;0</formula>
    </cfRule>
    <cfRule type="expression" dxfId="3741" priority="204">
      <formula>K44&lt;0</formula>
    </cfRule>
  </conditionalFormatting>
  <conditionalFormatting sqref="E87">
    <cfRule type="expression" dxfId="3740" priority="202">
      <formula>$H87=0</formula>
    </cfRule>
  </conditionalFormatting>
  <conditionalFormatting sqref="K87">
    <cfRule type="expression" dxfId="3739" priority="200">
      <formula>K87&gt;0</formula>
    </cfRule>
    <cfRule type="expression" dxfId="3738" priority="201">
      <formula>K87&lt;0</formula>
    </cfRule>
  </conditionalFormatting>
  <conditionalFormatting sqref="M87">
    <cfRule type="expression" dxfId="3737" priority="198">
      <formula>M87&gt;0</formula>
    </cfRule>
    <cfRule type="expression" dxfId="3736" priority="199">
      <formula>M87&lt;0</formula>
    </cfRule>
  </conditionalFormatting>
  <conditionalFormatting sqref="L87">
    <cfRule type="expression" dxfId="3735" priority="196">
      <formula>L87&gt;0</formula>
    </cfRule>
    <cfRule type="expression" dxfId="3734" priority="197">
      <formula>L87&lt;0</formula>
    </cfRule>
  </conditionalFormatting>
  <conditionalFormatting sqref="E88">
    <cfRule type="expression" dxfId="3733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32" priority="183">
      <formula>$H89=0</formula>
    </cfRule>
  </conditionalFormatting>
  <conditionalFormatting sqref="E90">
    <cfRule type="expression" dxfId="3731" priority="182">
      <formula>$H90=0</formula>
    </cfRule>
  </conditionalFormatting>
  <conditionalFormatting sqref="E91">
    <cfRule type="expression" dxfId="3730" priority="181">
      <formula>$H91=0</formula>
    </cfRule>
  </conditionalFormatting>
  <conditionalFormatting sqref="K89">
    <cfRule type="expression" dxfId="3729" priority="179">
      <formula>K89&gt;0</formula>
    </cfRule>
    <cfRule type="expression" dxfId="3728" priority="180">
      <formula>K89&lt;0</formula>
    </cfRule>
  </conditionalFormatting>
  <conditionalFormatting sqref="K90">
    <cfRule type="expression" dxfId="3727" priority="177">
      <formula>K90&gt;0</formula>
    </cfRule>
    <cfRule type="expression" dxfId="3726" priority="178">
      <formula>K90&lt;0</formula>
    </cfRule>
  </conditionalFormatting>
  <conditionalFormatting sqref="K89 K91">
    <cfRule type="expression" dxfId="3725" priority="175">
      <formula>K89&gt;0</formula>
    </cfRule>
    <cfRule type="expression" dxfId="3724" priority="176">
      <formula>K89&lt;0</formula>
    </cfRule>
  </conditionalFormatting>
  <conditionalFormatting sqref="M89">
    <cfRule type="expression" dxfId="3723" priority="173">
      <formula>M89&gt;0</formula>
    </cfRule>
    <cfRule type="expression" dxfId="3722" priority="174">
      <formula>M89&lt;0</formula>
    </cfRule>
  </conditionalFormatting>
  <conditionalFormatting sqref="M90">
    <cfRule type="expression" dxfId="3721" priority="171">
      <formula>M90&gt;0</formula>
    </cfRule>
    <cfRule type="expression" dxfId="3720" priority="172">
      <formula>M90&lt;0</formula>
    </cfRule>
  </conditionalFormatting>
  <conditionalFormatting sqref="M89 M91">
    <cfRule type="expression" dxfId="3719" priority="169">
      <formula>M89&gt;0</formula>
    </cfRule>
    <cfRule type="expression" dxfId="3718" priority="170">
      <formula>M89&lt;0</formula>
    </cfRule>
  </conditionalFormatting>
  <conditionalFormatting sqref="L89">
    <cfRule type="expression" dxfId="3717" priority="167">
      <formula>L89&gt;0</formula>
    </cfRule>
    <cfRule type="expression" dxfId="3716" priority="168">
      <formula>L89&lt;0</formula>
    </cfRule>
  </conditionalFormatting>
  <conditionalFormatting sqref="L90">
    <cfRule type="expression" dxfId="3715" priority="165">
      <formula>L90&gt;0</formula>
    </cfRule>
    <cfRule type="expression" dxfId="3714" priority="166">
      <formula>L90&lt;0</formula>
    </cfRule>
  </conditionalFormatting>
  <conditionalFormatting sqref="L89 L91">
    <cfRule type="expression" dxfId="3713" priority="163">
      <formula>L89&gt;0</formula>
    </cfRule>
    <cfRule type="expression" dxfId="3712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11" priority="161">
      <formula>$H92=0</formula>
    </cfRule>
  </conditionalFormatting>
  <conditionalFormatting sqref="K92">
    <cfRule type="expression" dxfId="3710" priority="159">
      <formula>K92&gt;0</formula>
    </cfRule>
    <cfRule type="expression" dxfId="3709" priority="160">
      <formula>K92&lt;0</formula>
    </cfRule>
  </conditionalFormatting>
  <conditionalFormatting sqref="M92">
    <cfRule type="expression" dxfId="3708" priority="157">
      <formula>M92&gt;0</formula>
    </cfRule>
    <cfRule type="expression" dxfId="3707" priority="158">
      <formula>M92&lt;0</formula>
    </cfRule>
  </conditionalFormatting>
  <conditionalFormatting sqref="L92">
    <cfRule type="expression" dxfId="3706" priority="155">
      <formula>L92&gt;0</formula>
    </cfRule>
    <cfRule type="expression" dxfId="3705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04" priority="152">
      <formula>$H93=0</formula>
    </cfRule>
  </conditionalFormatting>
  <conditionalFormatting sqref="K93">
    <cfRule type="expression" dxfId="3703" priority="150">
      <formula>K93&gt;0</formula>
    </cfRule>
    <cfRule type="expression" dxfId="3702" priority="151">
      <formula>K93&lt;0</formula>
    </cfRule>
  </conditionalFormatting>
  <conditionalFormatting sqref="M93">
    <cfRule type="expression" dxfId="3701" priority="148">
      <formula>M93&gt;0</formula>
    </cfRule>
    <cfRule type="expression" dxfId="3700" priority="149">
      <formula>M93&lt;0</formula>
    </cfRule>
  </conditionalFormatting>
  <conditionalFormatting sqref="L93">
    <cfRule type="expression" dxfId="3699" priority="146">
      <formula>L93&gt;0</formula>
    </cfRule>
    <cfRule type="expression" dxfId="3698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7" priority="142">
      <formula>$H92=0</formula>
    </cfRule>
  </conditionalFormatting>
  <conditionalFormatting sqref="E93">
    <cfRule type="expression" dxfId="3696" priority="141">
      <formula>$H93=0</formula>
    </cfRule>
  </conditionalFormatting>
  <conditionalFormatting sqref="E94">
    <cfRule type="expression" dxfId="3695" priority="140">
      <formula>$H94=0</formula>
    </cfRule>
  </conditionalFormatting>
  <conditionalFormatting sqref="K92">
    <cfRule type="expression" dxfId="3694" priority="138">
      <formula>K92&gt;0</formula>
    </cfRule>
    <cfRule type="expression" dxfId="3693" priority="139">
      <formula>K92&lt;0</formula>
    </cfRule>
  </conditionalFormatting>
  <conditionalFormatting sqref="K93">
    <cfRule type="expression" dxfId="3692" priority="136">
      <formula>K93&gt;0</formula>
    </cfRule>
    <cfRule type="expression" dxfId="3691" priority="137">
      <formula>K93&lt;0</formula>
    </cfRule>
  </conditionalFormatting>
  <conditionalFormatting sqref="K92 K94">
    <cfRule type="expression" dxfId="3690" priority="134">
      <formula>K92&gt;0</formula>
    </cfRule>
    <cfRule type="expression" dxfId="3689" priority="135">
      <formula>K92&lt;0</formula>
    </cfRule>
  </conditionalFormatting>
  <conditionalFormatting sqref="M92">
    <cfRule type="expression" dxfId="3688" priority="132">
      <formula>M92&gt;0</formula>
    </cfRule>
    <cfRule type="expression" dxfId="3687" priority="133">
      <formula>M92&lt;0</formula>
    </cfRule>
  </conditionalFormatting>
  <conditionalFormatting sqref="M93">
    <cfRule type="expression" dxfId="3686" priority="130">
      <formula>M93&gt;0</formula>
    </cfRule>
    <cfRule type="expression" dxfId="3685" priority="131">
      <formula>M93&lt;0</formula>
    </cfRule>
  </conditionalFormatting>
  <conditionalFormatting sqref="M92 M94">
    <cfRule type="expression" dxfId="3684" priority="128">
      <formula>M92&gt;0</formula>
    </cfRule>
    <cfRule type="expression" dxfId="3683" priority="129">
      <formula>M92&lt;0</formula>
    </cfRule>
  </conditionalFormatting>
  <conditionalFormatting sqref="L92">
    <cfRule type="expression" dxfId="3682" priority="126">
      <formula>L92&gt;0</formula>
    </cfRule>
    <cfRule type="expression" dxfId="3681" priority="127">
      <formula>L92&lt;0</formula>
    </cfRule>
  </conditionalFormatting>
  <conditionalFormatting sqref="L93">
    <cfRule type="expression" dxfId="3680" priority="124">
      <formula>L93&gt;0</formula>
    </cfRule>
    <cfRule type="expression" dxfId="3679" priority="125">
      <formula>L93&lt;0</formula>
    </cfRule>
  </conditionalFormatting>
  <conditionalFormatting sqref="L92 L94">
    <cfRule type="expression" dxfId="3678" priority="122">
      <formula>L92&gt;0</formula>
    </cfRule>
    <cfRule type="expression" dxfId="3677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76" priority="120">
      <formula>$H95=0</formula>
    </cfRule>
  </conditionalFormatting>
  <conditionalFormatting sqref="K95">
    <cfRule type="expression" dxfId="3675" priority="118">
      <formula>K95&gt;0</formula>
    </cfRule>
    <cfRule type="expression" dxfId="3674" priority="119">
      <formula>K95&lt;0</formula>
    </cfRule>
  </conditionalFormatting>
  <conditionalFormatting sqref="M95">
    <cfRule type="expression" dxfId="3673" priority="116">
      <formula>M95&gt;0</formula>
    </cfRule>
    <cfRule type="expression" dxfId="3672" priority="117">
      <formula>M95&lt;0</formula>
    </cfRule>
  </conditionalFormatting>
  <conditionalFormatting sqref="L95">
    <cfRule type="expression" dxfId="3671" priority="114">
      <formula>L95&gt;0</formula>
    </cfRule>
    <cfRule type="expression" dxfId="3670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9" priority="111">
      <formula>$H96=0</formula>
    </cfRule>
  </conditionalFormatting>
  <conditionalFormatting sqref="K96">
    <cfRule type="expression" dxfId="3668" priority="109">
      <formula>K96&gt;0</formula>
    </cfRule>
    <cfRule type="expression" dxfId="3667" priority="110">
      <formula>K96&lt;0</formula>
    </cfRule>
  </conditionalFormatting>
  <conditionalFormatting sqref="M96">
    <cfRule type="expression" dxfId="3666" priority="107">
      <formula>M96&gt;0</formula>
    </cfRule>
    <cfRule type="expression" dxfId="3665" priority="108">
      <formula>M96&lt;0</formula>
    </cfRule>
  </conditionalFormatting>
  <conditionalFormatting sqref="L96">
    <cfRule type="expression" dxfId="3664" priority="105">
      <formula>L96&gt;0</formula>
    </cfRule>
    <cfRule type="expression" dxfId="3663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62" priority="98">
      <formula>$H97=0</formula>
    </cfRule>
  </conditionalFormatting>
  <conditionalFormatting sqref="E98">
    <cfRule type="expression" dxfId="3661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60" priority="92">
      <formula>M97&gt;0</formula>
    </cfRule>
    <cfRule type="expression" dxfId="3659" priority="93">
      <formula>M97&lt;0</formula>
    </cfRule>
  </conditionalFormatting>
  <conditionalFormatting sqref="M98">
    <cfRule type="expression" dxfId="3658" priority="90">
      <formula>M98&gt;0</formula>
    </cfRule>
    <cfRule type="expression" dxfId="3657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56" priority="84">
      <formula>$H99=0</formula>
    </cfRule>
  </conditionalFormatting>
  <conditionalFormatting sqref="E100">
    <cfRule type="expression" dxfId="3655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54" priority="78">
      <formula>M99&gt;0</formula>
    </cfRule>
    <cfRule type="expression" dxfId="3653" priority="79">
      <formula>M99&lt;0</formula>
    </cfRule>
  </conditionalFormatting>
  <conditionalFormatting sqref="M100">
    <cfRule type="expression" dxfId="3652" priority="76">
      <formula>M100&gt;0</formula>
    </cfRule>
    <cfRule type="expression" dxfId="3651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50" priority="70">
      <formula>$H101=0</formula>
    </cfRule>
  </conditionalFormatting>
  <conditionalFormatting sqref="E102">
    <cfRule type="expression" dxfId="3649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8" priority="64">
      <formula>M101&gt;0</formula>
    </cfRule>
    <cfRule type="expression" dxfId="3647" priority="65">
      <formula>M101&lt;0</formula>
    </cfRule>
  </conditionalFormatting>
  <conditionalFormatting sqref="M102">
    <cfRule type="expression" dxfId="3646" priority="62">
      <formula>M102&gt;0</formula>
    </cfRule>
    <cfRule type="expression" dxfId="3645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44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43" priority="51">
      <formula>M103&gt;0</formula>
    </cfRule>
    <cfRule type="expression" dxfId="3642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41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40" priority="38">
      <formula>M104&gt;0</formula>
    </cfRule>
    <cfRule type="expression" dxfId="3639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8" priority="34">
      <formula>$H105=0</formula>
    </cfRule>
  </conditionalFormatting>
  <conditionalFormatting sqref="E106">
    <cfRule type="expression" dxfId="3637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36" priority="28">
      <formula>M105&gt;0</formula>
    </cfRule>
    <cfRule type="expression" dxfId="3635" priority="29">
      <formula>M105&lt;0</formula>
    </cfRule>
  </conditionalFormatting>
  <conditionalFormatting sqref="M106">
    <cfRule type="expression" dxfId="3634" priority="26">
      <formula>M106&gt;0</formula>
    </cfRule>
    <cfRule type="expression" dxfId="3633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32" priority="20">
      <formula>$H107=0</formula>
    </cfRule>
  </conditionalFormatting>
  <conditionalFormatting sqref="E108">
    <cfRule type="expression" dxfId="3631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30" priority="14">
      <formula>M107&gt;0</formula>
    </cfRule>
    <cfRule type="expression" dxfId="3629" priority="15">
      <formula>M107&lt;0</formula>
    </cfRule>
  </conditionalFormatting>
  <conditionalFormatting sqref="M108">
    <cfRule type="expression" dxfId="3628" priority="12">
      <formula>M108&gt;0</formula>
    </cfRule>
    <cfRule type="expression" dxfId="3627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26" priority="8">
      <formula>L44&gt;0</formula>
    </cfRule>
    <cfRule type="expression" dxfId="3625" priority="9">
      <formula>L44&lt;0</formula>
    </cfRule>
  </conditionalFormatting>
  <conditionalFormatting sqref="K98">
    <cfRule type="expression" dxfId="3624" priority="6">
      <formula>K98&gt;0</formula>
    </cfRule>
    <cfRule type="expression" dxfId="3623" priority="7">
      <formula>K98&lt;0</formula>
    </cfRule>
  </conditionalFormatting>
  <conditionalFormatting sqref="K100">
    <cfRule type="expression" dxfId="3622" priority="4">
      <formula>K100&gt;0</formula>
    </cfRule>
    <cfRule type="expression" dxfId="3621" priority="5">
      <formula>K100&lt;0</formula>
    </cfRule>
  </conditionalFormatting>
  <conditionalFormatting sqref="K101">
    <cfRule type="expression" dxfId="3620" priority="2">
      <formula>K101&gt;0</formula>
    </cfRule>
    <cfRule type="expression" dxfId="3619" priority="3">
      <formula>K101&lt;0</formula>
    </cfRule>
  </conditionalFormatting>
  <hyperlinks>
    <hyperlink ref="E42" location="BIIB!A1" display="BIIB"/>
    <hyperlink ref="E43" location="MYL!A1" display="MYL"/>
    <hyperlink ref="E44" location="SIG!A1" display="SIG"/>
    <hyperlink ref="E2" location="ABC!A1" display="ABC"/>
    <hyperlink ref="E27" location="NVR!A1" display="NVR"/>
    <hyperlink ref="E45" location="AAPL!A1" display="AAPL"/>
    <hyperlink ref="E46" location="AXP!A1" display="AXP"/>
    <hyperlink ref="E47" location="DG!A1" display="DG"/>
    <hyperlink ref="E48" location="PINC!A1" display="PINC"/>
    <hyperlink ref="E49" location="FOXA!A1" display="FOXA"/>
    <hyperlink ref="E50" location="AOBC!A1" display="AOBC"/>
    <hyperlink ref="E51" location="LUV!A1" display="LUV"/>
    <hyperlink ref="E52" location="CCEP!A1" display="CCEP"/>
    <hyperlink ref="E53" location="BMY!A1" display="BMY"/>
    <hyperlink ref="E37" location="TIF!A1" display="TIF"/>
    <hyperlink ref="E10" location="DWDP!A1" display="DWDP"/>
    <hyperlink ref="E54" location="GPS!A1" display="GPS"/>
    <hyperlink ref="E55" location="AKAM!A1" display="AKAM"/>
    <hyperlink ref="E56" location="ARNC!A1" display="ARNC"/>
    <hyperlink ref="E17" location="IEMG!A1" display="IEMG"/>
    <hyperlink ref="E8" location="CVS!A1" display="CVS"/>
    <hyperlink ref="E57" location="ADBE!A1" display="ADBE"/>
    <hyperlink ref="E13" location="FDX!A1" display="FDX"/>
    <hyperlink ref="E58" location="PPC!A1" display="PPC"/>
    <hyperlink ref="E32" location="SKX!A1" display="SKX"/>
    <hyperlink ref="E40" location="XLB!A1" display="XLB"/>
    <hyperlink ref="E11" location="EOG!A1" display="EOG"/>
    <hyperlink ref="E59" location="TCEHY!A1" display="TCEHY"/>
    <hyperlink ref="E60" location="CCL!A1" display="CCL"/>
    <hyperlink ref="E9" location="DVN!A1" display="DVN"/>
    <hyperlink ref="E12" location="ET!A1" display="ET"/>
    <hyperlink ref="E22" location="KWEB!A1" display="KWEB"/>
    <hyperlink ref="E26" location="MRO!A1" display="MRO"/>
    <hyperlink ref="E61" location="GE!A1" display="GE"/>
    <hyperlink ref="E41" location="XRAY!A1" display="XRAY"/>
    <hyperlink ref="E7" location="CRI!A1" display="CRI"/>
    <hyperlink ref="E62" location="AOS!A1" display="AOS"/>
    <hyperlink ref="E19" location="IWM!A1" display="IWM"/>
    <hyperlink ref="E30" location="PXD!A1" display="PXD"/>
    <hyperlink ref="E18" location="IPGP!A1" display="IPGP"/>
    <hyperlink ref="E33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4" location="FRC!A1" display="FRC"/>
    <hyperlink ref="E68" location="AAP!A1" display="AAP"/>
    <hyperlink ref="E5" location="CMCSA!A1" display="CMCSA"/>
    <hyperlink ref="E69" location="XEC!A1" display="XEC"/>
    <hyperlink ref="E39" location="WRK!A1" display="WRK"/>
    <hyperlink ref="E24" location="MO!A1" display="MO"/>
    <hyperlink ref="E35" location="T!A1" display="T"/>
    <hyperlink ref="E6" location="COST!A1" display="COST"/>
    <hyperlink ref="E70" location="CPN!A1" display="CPN"/>
    <hyperlink ref="E71" location="EW!A1" display="EW"/>
    <hyperlink ref="E72" location="TJX!A1" display="TJX"/>
    <hyperlink ref="E31" location="QQQ!A1" display="QQQ"/>
    <hyperlink ref="E73" location="WBA!A1" display="WBA"/>
    <hyperlink ref="E74" location="AZO!A1" display="AZO"/>
    <hyperlink ref="E75" location="FL!A1" display="FL"/>
    <hyperlink ref="E23" location="MLM!A1" display="MLM"/>
    <hyperlink ref="E21" location="KHC!A1" display="KHC"/>
    <hyperlink ref="E20" location="KBWY!A1" display="KBWY"/>
    <hyperlink ref="E3" location="AYI!A1" display="AYI"/>
    <hyperlink ref="E76" location="DIA!A1" display="DIA"/>
    <hyperlink ref="E77" location="ICE!A1" display="ICE"/>
    <hyperlink ref="E78" location="NKE!A1" display="NKE"/>
    <hyperlink ref="E25" location="MOS!A1" display="MOS"/>
    <hyperlink ref="E79" location="VGK!A1" display="VGK"/>
    <hyperlink ref="E80" location="CMG!A1" display="CMG"/>
    <hyperlink ref="E16" location="HAS!A1" display="HAS"/>
    <hyperlink ref="E81" location="HSIC!A1" display="HSIC"/>
    <hyperlink ref="E29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34" location="SPY!A1" display="SPY"/>
    <hyperlink ref="E88" location="SWKS!A1" display="SWKS"/>
    <hyperlink ref="E89" location="CNI!A1" display="CNI"/>
    <hyperlink ref="E38" location="WFC!A1" display="WFC"/>
    <hyperlink ref="E90" location="AA!A1" display="AA"/>
    <hyperlink ref="E91" location="CF!A1" display="CF"/>
    <hyperlink ref="E92" location="TGT!A1" display="TGT"/>
    <hyperlink ref="E28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4" location="CAH!A1" display="CAH"/>
    <hyperlink ref="E98" location="DAL!A1" display="DAL"/>
    <hyperlink ref="E3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4"/>
  <sheetViews>
    <sheetView zoomScaleNormal="100" workbookViewId="0">
      <pane ySplit="1" topLeftCell="A794" activePane="bottomLeft" state="frozen"/>
      <selection pane="bottomLeft" activeCell="AA817" sqref="AA817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98718.090000000026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8">(C812-C811)/C811</f>
        <v>-1.463429662947711E-4</v>
      </c>
      <c r="E812" s="843">
        <f t="shared" ref="E812" si="809">(C812-$C$2)/$C$2</f>
        <v>0.23487947337379433</v>
      </c>
      <c r="F812" s="840">
        <v>6971.47</v>
      </c>
      <c r="G812" s="816">
        <f t="shared" ref="G812" si="810">(F812-F811)/F811</f>
        <v>-2.5167905269092186E-3</v>
      </c>
      <c r="H812" s="821">
        <f t="shared" ref="H812" si="811">(F812-F$2)/F$2</f>
        <v>0.36918318047017706</v>
      </c>
      <c r="I812" s="865">
        <v>398679.45</v>
      </c>
      <c r="J812" s="824">
        <v>300000</v>
      </c>
      <c r="K812" s="824">
        <f t="shared" ref="K812" si="812">I812-I811-J812+J811</f>
        <v>290.61999999999534</v>
      </c>
      <c r="L812" s="816">
        <f t="shared" ref="L812" si="813">K812/I811</f>
        <v>7.294883242584772E-4</v>
      </c>
      <c r="M812" s="841">
        <f t="shared" ref="M812" si="814">I812-J812</f>
        <v>98679.450000000012</v>
      </c>
      <c r="N812" s="826">
        <f t="shared" ref="N812" si="815">M812/J812</f>
        <v>0.32893150000000004</v>
      </c>
      <c r="O812" s="810">
        <f>N812/(A812/365.25)</f>
        <v>9.6655052594529375E-2</v>
      </c>
      <c r="P812" s="841" t="b">
        <f t="shared" ref="P812" si="816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7">I812-R812</f>
        <v>45335.010000000009</v>
      </c>
      <c r="T812" s="824">
        <v>-33818</v>
      </c>
      <c r="U812" s="824">
        <f t="shared" ref="U812" si="818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19">E812/(A812/365.25)/V812</f>
        <v>0.46510357478095904</v>
      </c>
      <c r="Y812" s="825">
        <f t="shared" ref="Y812" si="820">O812/W812</f>
        <v>0.37663951989306332</v>
      </c>
      <c r="Z812" s="831">
        <f>-(E812-N812)</f>
        <v>9.4052026626205709E-2</v>
      </c>
    </row>
    <row r="813" spans="1:26" ht="20.100000000000001" customHeight="1" x14ac:dyDescent="0.2">
      <c r="A813" s="800">
        <f t="shared" ref="A813" si="821">B813-$B$2</f>
        <v>1246</v>
      </c>
      <c r="B813" s="819">
        <v>43479</v>
      </c>
      <c r="C813" s="844">
        <v>2582.61</v>
      </c>
      <c r="D813" s="816">
        <f t="shared" ref="D813" si="822">(C813-C812)/C812</f>
        <v>-5.2575628018765802E-3</v>
      </c>
      <c r="E813" s="843">
        <f t="shared" ref="E813" si="823">(C813-$C$2)/$C$2</f>
        <v>0.22838701698978334</v>
      </c>
      <c r="F813" s="840">
        <v>6905.91</v>
      </c>
      <c r="G813" s="816">
        <f t="shared" ref="G813" si="824">(F813-F812)/F812</f>
        <v>-9.4040424759771462E-3</v>
      </c>
      <c r="H813" s="821">
        <f t="shared" ref="H813" si="825">(F813-F$2)/F$2</f>
        <v>0.35630732368364204</v>
      </c>
      <c r="I813" s="865">
        <v>396928.57</v>
      </c>
      <c r="J813" s="824">
        <v>300000</v>
      </c>
      <c r="K813" s="824">
        <f t="shared" ref="K813" si="826">I813-I812-J813+J812</f>
        <v>-1750.8800000000047</v>
      </c>
      <c r="L813" s="816">
        <f t="shared" ref="L813" si="827">K813/I812</f>
        <v>-4.3916986441112143E-3</v>
      </c>
      <c r="M813" s="841">
        <f t="shared" ref="M813" si="828">I813-J813</f>
        <v>96928.57</v>
      </c>
      <c r="N813" s="826">
        <f t="shared" ref="N813" si="829">M813/J813</f>
        <v>0.32309523333333334</v>
      </c>
      <c r="O813" s="810">
        <f>N813/(A813/365.25)</f>
        <v>9.4711503992776891E-2</v>
      </c>
      <c r="P813" s="841" t="b">
        <f t="shared" ref="P813" si="830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1">I813-R813</f>
        <v>42175.010000000009</v>
      </c>
      <c r="T813" s="824">
        <v>-33498</v>
      </c>
      <c r="U813" s="824">
        <f t="shared" ref="U813" si="832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3">E813/(A813/365.25)/V813</f>
        <v>0.45133860545915044</v>
      </c>
      <c r="Y813" s="825">
        <f t="shared" ref="Y813" si="834">O813/W813</f>
        <v>0.36927261292048408</v>
      </c>
      <c r="Z813" s="831">
        <f>-(E813-N813)</f>
        <v>9.4708216343550006E-2</v>
      </c>
    </row>
    <row r="814" spans="1:26" ht="20.100000000000001" customHeight="1" x14ac:dyDescent="0.2">
      <c r="A814" s="800">
        <f t="shared" ref="A814" si="835">B814-$B$2</f>
        <v>1247</v>
      </c>
      <c r="B814" s="819">
        <v>43480</v>
      </c>
      <c r="C814" s="844">
        <v>2610.3000000000002</v>
      </c>
      <c r="D814" s="816">
        <f t="shared" ref="D814" si="836">(C814-C813)/C813</f>
        <v>1.0721711756711255E-2</v>
      </c>
      <c r="E814" s="843">
        <f t="shared" ref="E814" si="837">(C814-$C$2)/$C$2</f>
        <v>0.24155742851163414</v>
      </c>
      <c r="F814" s="840">
        <v>7023.83</v>
      </c>
      <c r="G814" s="816">
        <f t="shared" ref="G814" si="838">(F814-F813)/F813</f>
        <v>1.7075229766967723E-2</v>
      </c>
      <c r="H814" s="821">
        <f t="shared" ref="H814" si="839">(F814-F$2)/F$2</f>
        <v>0.37946658287016127</v>
      </c>
      <c r="I814" s="865">
        <v>398718.09</v>
      </c>
      <c r="J814" s="824">
        <v>300000</v>
      </c>
      <c r="K814" s="824">
        <f t="shared" ref="K814" si="840">I814-I813-J814+J813</f>
        <v>1789.5200000000186</v>
      </c>
      <c r="L814" s="816">
        <f t="shared" ref="L814" si="841">K814/I813</f>
        <v>4.5084182274912048E-3</v>
      </c>
      <c r="M814" s="841">
        <f t="shared" ref="M814" si="842">I814-J814</f>
        <v>98718.090000000026</v>
      </c>
      <c r="N814" s="826">
        <f t="shared" ref="N814" si="843">M814/J814</f>
        <v>0.32906030000000008</v>
      </c>
      <c r="O814" s="810">
        <f>N814/(A814/365.25)</f>
        <v>9.6382738231756235E-2</v>
      </c>
      <c r="P814" s="841" t="b">
        <f t="shared" ref="P814" si="844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5">I814-R814</f>
        <v>39048.640000000014</v>
      </c>
      <c r="T814" s="824">
        <v>-33168</v>
      </c>
      <c r="U814" s="824">
        <f t="shared" ref="U814" si="846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7">E814/(A814/365.25)/V814</f>
        <v>0.47691171478899325</v>
      </c>
      <c r="Y814" s="825">
        <f t="shared" ref="Y814" si="848">O814/W814</f>
        <v>0.37600667123808934</v>
      </c>
      <c r="Z814" s="831">
        <f>-(E814-N814)</f>
        <v>8.7502871488365941E-2</v>
      </c>
    </row>
  </sheetData>
  <conditionalFormatting sqref="L81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N284" sqref="N284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98055.097466668201</v>
      </c>
    </row>
    <row r="269" spans="1:20" ht="18" customHeight="1" x14ac:dyDescent="0.25">
      <c r="M269" s="25" t="s">
        <v>142</v>
      </c>
      <c r="N269" s="141">
        <f>SUM(N264:N267) -R265</f>
        <v>96928.627466668273</v>
      </c>
    </row>
    <row r="270" spans="1:20" ht="18" customHeight="1" x14ac:dyDescent="0.25">
      <c r="M270" s="25" t="s">
        <v>143</v>
      </c>
      <c r="N270" s="141">
        <f>Balance!AA2</f>
        <v>98718.090000000026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-1789.4625333317526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8" priority="7">
      <formula>#REF!&gt;0</formula>
    </cfRule>
    <cfRule type="expression" dxfId="361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16" priority="58">
      <formula>F19&gt;0</formula>
    </cfRule>
    <cfRule type="expression" dxfId="361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14" priority="47">
      <formula>H25&gt;0</formula>
    </cfRule>
    <cfRule type="expression" dxfId="3613" priority="48">
      <formula>H25&lt;0</formula>
    </cfRule>
  </conditionalFormatting>
  <conditionalFormatting sqref="M39">
    <cfRule type="expression" dxfId="3612" priority="45">
      <formula>M39&gt;0</formula>
    </cfRule>
    <cfRule type="expression" dxfId="3611" priority="46">
      <formula>M39&lt;0</formula>
    </cfRule>
  </conditionalFormatting>
  <conditionalFormatting sqref="F61:F67">
    <cfRule type="expression" dxfId="3610" priority="43">
      <formula>F61&gt;0</formula>
    </cfRule>
    <cfRule type="expression" dxfId="3609" priority="44">
      <formula>F61&lt;0</formula>
    </cfRule>
  </conditionalFormatting>
  <conditionalFormatting sqref="H61:H67">
    <cfRule type="expression" dxfId="3608" priority="41">
      <formula>H61&gt;0</formula>
    </cfRule>
    <cfRule type="expression" dxfId="3607" priority="42">
      <formula>H61&lt;0</formula>
    </cfRule>
  </conditionalFormatting>
  <conditionalFormatting sqref="F21:F24">
    <cfRule type="expression" dxfId="3606" priority="39">
      <formula>F21&gt;0</formula>
    </cfRule>
    <cfRule type="expression" dxfId="3605" priority="40">
      <formula>F21&lt;0</formula>
    </cfRule>
  </conditionalFormatting>
  <conditionalFormatting sqref="H21:H24">
    <cfRule type="expression" dxfId="3604" priority="37">
      <formula>H21&gt;0</formula>
    </cfRule>
    <cfRule type="expression" dxfId="3603" priority="38">
      <formula>H21&lt;0</formula>
    </cfRule>
  </conditionalFormatting>
  <conditionalFormatting sqref="I25:I28">
    <cfRule type="expression" dxfId="3602" priority="31">
      <formula>I25&gt;0</formula>
    </cfRule>
    <cfRule type="expression" dxfId="3601" priority="32">
      <formula>I25&lt;0</formula>
    </cfRule>
  </conditionalFormatting>
  <conditionalFormatting sqref="I21:I24">
    <cfRule type="expression" dxfId="3600" priority="29">
      <formula>I21&gt;0</formula>
    </cfRule>
    <cfRule type="expression" dxfId="3599" priority="30">
      <formula>I21&lt;0</formula>
    </cfRule>
  </conditionalFormatting>
  <conditionalFormatting sqref="H29">
    <cfRule type="expression" dxfId="3598" priority="27">
      <formula>H29&gt;0</formula>
    </cfRule>
    <cfRule type="expression" dxfId="3597" priority="28">
      <formula>H29&lt;0</formula>
    </cfRule>
  </conditionalFormatting>
  <conditionalFormatting sqref="H30">
    <cfRule type="expression" dxfId="3596" priority="25">
      <formula>H30&gt;0</formula>
    </cfRule>
    <cfRule type="expression" dxfId="3595" priority="26">
      <formula>H30&lt;0</formula>
    </cfRule>
  </conditionalFormatting>
  <conditionalFormatting sqref="H31">
    <cfRule type="expression" dxfId="3594" priority="23">
      <formula>H31&gt;0</formula>
    </cfRule>
    <cfRule type="expression" dxfId="3593" priority="24">
      <formula>H31&lt;0</formula>
    </cfRule>
  </conditionalFormatting>
  <conditionalFormatting sqref="Q7">
    <cfRule type="expression" dxfId="3592" priority="21">
      <formula>Q7&gt;0</formula>
    </cfRule>
    <cfRule type="expression" dxfId="3591" priority="22">
      <formula>Q7&lt;0</formula>
    </cfRule>
  </conditionalFormatting>
  <conditionalFormatting sqref="Q8">
    <cfRule type="expression" dxfId="3590" priority="19">
      <formula>Q8&gt;0</formula>
    </cfRule>
    <cfRule type="expression" dxfId="3589" priority="20">
      <formula>Q8&lt;0</formula>
    </cfRule>
  </conditionalFormatting>
  <conditionalFormatting sqref="F73:F82">
    <cfRule type="expression" dxfId="3588" priority="17">
      <formula>F73&gt;0</formula>
    </cfRule>
    <cfRule type="expression" dxfId="3587" priority="18">
      <formula>F73&lt;0</formula>
    </cfRule>
  </conditionalFormatting>
  <conditionalFormatting sqref="H73:H76">
    <cfRule type="expression" dxfId="3586" priority="15">
      <formula>H73&gt;0</formula>
    </cfRule>
    <cfRule type="expression" dxfId="3585" priority="16">
      <formula>H73&lt;0</formula>
    </cfRule>
  </conditionalFormatting>
  <conditionalFormatting sqref="F69:F72">
    <cfRule type="expression" dxfId="3584" priority="13">
      <formula>F69&gt;0</formula>
    </cfRule>
    <cfRule type="expression" dxfId="3583" priority="14">
      <formula>F69&lt;0</formula>
    </cfRule>
  </conditionalFormatting>
  <conditionalFormatting sqref="H69:H72">
    <cfRule type="expression" dxfId="3582" priority="11">
      <formula>H69&gt;0</formula>
    </cfRule>
    <cfRule type="expression" dxfId="3581" priority="12">
      <formula>H69&lt;0</formula>
    </cfRule>
  </conditionalFormatting>
  <conditionalFormatting sqref="I73:I76">
    <cfRule type="expression" dxfId="3580" priority="9">
      <formula>I73&gt;0</formula>
    </cfRule>
    <cfRule type="expression" dxfId="3579" priority="10">
      <formula>I73&lt;0</formula>
    </cfRule>
  </conditionalFormatting>
  <conditionalFormatting sqref="I69:I72">
    <cfRule type="expression" dxfId="3578" priority="7">
      <formula>I69&gt;0</formula>
    </cfRule>
    <cfRule type="expression" dxfId="3577" priority="8">
      <formula>I69&lt;0</formula>
    </cfRule>
  </conditionalFormatting>
  <conditionalFormatting sqref="H77">
    <cfRule type="expression" dxfId="3576" priority="5">
      <formula>H77&gt;0</formula>
    </cfRule>
    <cfRule type="expression" dxfId="3575" priority="6">
      <formula>H77&lt;0</formula>
    </cfRule>
  </conditionalFormatting>
  <conditionalFormatting sqref="H78">
    <cfRule type="expression" dxfId="3574" priority="3">
      <formula>H78&gt;0</formula>
    </cfRule>
    <cfRule type="expression" dxfId="3573" priority="4">
      <formula>H78&lt;0</formula>
    </cfRule>
  </conditionalFormatting>
  <conditionalFormatting sqref="H79">
    <cfRule type="expression" dxfId="3572" priority="1">
      <formula>H79&gt;0</formula>
    </cfRule>
    <cfRule type="expression" dxfId="357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70" priority="29">
      <formula>N19&gt;0</formula>
    </cfRule>
    <cfRule type="expression" dxfId="356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8" priority="23">
      <formula>F22&gt;0</formula>
    </cfRule>
    <cfRule type="expression" dxfId="3567" priority="24">
      <formula>F22&lt;0</formula>
    </cfRule>
  </conditionalFormatting>
  <conditionalFormatting sqref="H22:H31">
    <cfRule type="expression" dxfId="3566" priority="21">
      <formula>H22&gt;0</formula>
    </cfRule>
    <cfRule type="expression" dxfId="3565" priority="22">
      <formula>H22&lt;0</formula>
    </cfRule>
  </conditionalFormatting>
  <conditionalFormatting sqref="I21:J31">
    <cfRule type="expression" dxfId="3564" priority="19">
      <formula>I21&gt;0</formula>
    </cfRule>
    <cfRule type="expression" dxfId="3563" priority="20">
      <formula>I21&lt;0</formula>
    </cfRule>
  </conditionalFormatting>
  <conditionalFormatting sqref="Q8">
    <cfRule type="expression" dxfId="3562" priority="11">
      <formula>Q8&gt;0</formula>
    </cfRule>
    <cfRule type="expression" dxfId="3561" priority="12">
      <formula>Q8&lt;0</formula>
    </cfRule>
  </conditionalFormatting>
  <conditionalFormatting sqref="Q7">
    <cfRule type="expression" dxfId="3560" priority="13">
      <formula>Q7&gt;0</formula>
    </cfRule>
    <cfRule type="expression" dxfId="3559" priority="14">
      <formula>Q7&lt;0</formula>
    </cfRule>
  </conditionalFormatting>
  <conditionalFormatting sqref="F56:F66">
    <cfRule type="expression" dxfId="3558" priority="9">
      <formula>F56&gt;0</formula>
    </cfRule>
    <cfRule type="expression" dxfId="3557" priority="10">
      <formula>F56&lt;0</formula>
    </cfRule>
  </conditionalFormatting>
  <conditionalFormatting sqref="H56:H66">
    <cfRule type="expression" dxfId="3556" priority="7">
      <formula>H56&gt;0</formula>
    </cfRule>
    <cfRule type="expression" dxfId="3555" priority="8">
      <formula>H56&lt;0</formula>
    </cfRule>
  </conditionalFormatting>
  <conditionalFormatting sqref="I56:I66">
    <cfRule type="expression" dxfId="3554" priority="5">
      <formula>I56&gt;0</formula>
    </cfRule>
    <cfRule type="expression" dxfId="3553" priority="6">
      <formula>I56&lt;0</formula>
    </cfRule>
  </conditionalFormatting>
  <conditionalFormatting sqref="F21">
    <cfRule type="expression" dxfId="3552" priority="3">
      <formula>F21&gt;0</formula>
    </cfRule>
    <cfRule type="expression" dxfId="3551" priority="4">
      <formula>F21&lt;0</formula>
    </cfRule>
  </conditionalFormatting>
  <conditionalFormatting sqref="H21">
    <cfRule type="expression" dxfId="3550" priority="1">
      <formula>H21&gt;0</formula>
    </cfRule>
    <cfRule type="expression" dxfId="354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8" priority="64">
      <formula>N23&gt;0</formula>
    </cfRule>
    <cfRule type="expression" dxfId="354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46" priority="58">
      <formula>F79&gt;0</formula>
    </cfRule>
    <cfRule type="expression" dxfId="3545" priority="59">
      <formula>F79&lt;0</formula>
    </cfRule>
  </conditionalFormatting>
  <conditionalFormatting sqref="H79:H97 H101:H118">
    <cfRule type="expression" dxfId="3544" priority="56">
      <formula>H79&gt;0</formula>
    </cfRule>
    <cfRule type="expression" dxfId="3543" priority="57">
      <formula>H79&lt;0</formula>
    </cfRule>
  </conditionalFormatting>
  <conditionalFormatting sqref="I75:I97 I100:I118">
    <cfRule type="expression" dxfId="3542" priority="54">
      <formula>I75&gt;0</formula>
    </cfRule>
    <cfRule type="expression" dxfId="3541" priority="55">
      <formula>I75&lt;0</formula>
    </cfRule>
  </conditionalFormatting>
  <conditionalFormatting sqref="Q7">
    <cfRule type="expression" dxfId="3540" priority="52">
      <formula>Q7&gt;0</formula>
    </cfRule>
    <cfRule type="expression" dxfId="3539" priority="53">
      <formula>Q7&lt;0</formula>
    </cfRule>
  </conditionalFormatting>
  <conditionalFormatting sqref="Q8">
    <cfRule type="expression" dxfId="3538" priority="50">
      <formula>Q8&gt;0</formula>
    </cfRule>
    <cfRule type="expression" dxfId="3537" priority="51">
      <formula>Q8&lt;0</formula>
    </cfRule>
  </conditionalFormatting>
  <conditionalFormatting sqref="F75:F78">
    <cfRule type="expression" dxfId="3536" priority="48">
      <formula>F75&gt;0</formula>
    </cfRule>
    <cfRule type="expression" dxfId="3535" priority="49">
      <formula>F75&lt;0</formula>
    </cfRule>
  </conditionalFormatting>
  <conditionalFormatting sqref="H75:H78">
    <cfRule type="expression" dxfId="3534" priority="46">
      <formula>H75&gt;0</formula>
    </cfRule>
    <cfRule type="expression" dxfId="3533" priority="47">
      <formula>H75&lt;0</formula>
    </cfRule>
  </conditionalFormatting>
  <conditionalFormatting sqref="F100:F114">
    <cfRule type="expression" dxfId="3532" priority="40">
      <formula>F100&gt;0</formula>
    </cfRule>
    <cfRule type="expression" dxfId="3531" priority="41">
      <formula>F100&lt;0</formula>
    </cfRule>
  </conditionalFormatting>
  <conditionalFormatting sqref="H100:H114">
    <cfRule type="expression" dxfId="3530" priority="38">
      <formula>H100&gt;0</formula>
    </cfRule>
    <cfRule type="expression" dxfId="3529" priority="39">
      <formula>H100&lt;0</formula>
    </cfRule>
  </conditionalFormatting>
  <conditionalFormatting sqref="F29:F67">
    <cfRule type="expression" dxfId="3528" priority="36">
      <formula>F29&gt;0</formula>
    </cfRule>
    <cfRule type="expression" dxfId="3527" priority="37">
      <formula>F29&lt;0</formula>
    </cfRule>
  </conditionalFormatting>
  <conditionalFormatting sqref="H29:H63">
    <cfRule type="expression" dxfId="3526" priority="34">
      <formula>H29&gt;0</formula>
    </cfRule>
    <cfRule type="expression" dxfId="3525" priority="35">
      <formula>H29&lt;0</formula>
    </cfRule>
  </conditionalFormatting>
  <conditionalFormatting sqref="J38:J68">
    <cfRule type="expression" dxfId="3524" priority="32">
      <formula>J38&gt;0</formula>
    </cfRule>
    <cfRule type="expression" dxfId="3523" priority="33">
      <formula>J38&lt;0</formula>
    </cfRule>
  </conditionalFormatting>
  <conditionalFormatting sqref="J43">
    <cfRule type="expression" dxfId="3522" priority="30">
      <formula>J43&gt;0</formula>
    </cfRule>
    <cfRule type="expression" dxfId="3521" priority="31">
      <formula>J43&lt;0</formula>
    </cfRule>
  </conditionalFormatting>
  <conditionalFormatting sqref="Q9">
    <cfRule type="expression" dxfId="3520" priority="24">
      <formula>Q9&gt;0</formula>
    </cfRule>
    <cfRule type="expression" dxfId="3519" priority="25">
      <formula>Q9&lt;0</formula>
    </cfRule>
  </conditionalFormatting>
  <conditionalFormatting sqref="R4">
    <cfRule type="expression" dxfId="3518" priority="26">
      <formula>R4&gt;0</formula>
    </cfRule>
    <cfRule type="expression" dxfId="351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16" priority="21">
      <formula>F120&gt;0</formula>
    </cfRule>
    <cfRule type="expression" dxfId="3515" priority="22">
      <formula>F120&lt;0</formula>
    </cfRule>
  </conditionalFormatting>
  <conditionalFormatting sqref="H120:H160">
    <cfRule type="expression" dxfId="3514" priority="19">
      <formula>H120&gt;0</formula>
    </cfRule>
    <cfRule type="expression" dxfId="3513" priority="20">
      <formula>H120&lt;0</formula>
    </cfRule>
  </conditionalFormatting>
  <conditionalFormatting sqref="J129:J160">
    <cfRule type="expression" dxfId="3512" priority="17">
      <formula>J129&gt;0</formula>
    </cfRule>
    <cfRule type="expression" dxfId="3511" priority="18">
      <formula>J129&lt;0</formula>
    </cfRule>
  </conditionalFormatting>
  <conditionalFormatting sqref="J134">
    <cfRule type="expression" dxfId="3510" priority="15">
      <formula>J134&gt;0</formula>
    </cfRule>
    <cfRule type="expression" dxfId="3509" priority="16">
      <formula>J134&lt;0</formula>
    </cfRule>
  </conditionalFormatting>
  <conditionalFormatting sqref="J31:J40">
    <cfRule type="expression" dxfId="3508" priority="13">
      <formula>J31&gt;0</formula>
    </cfRule>
    <cfRule type="expression" dxfId="3507" priority="14">
      <formula>J31&lt;0</formula>
    </cfRule>
  </conditionalFormatting>
  <conditionalFormatting sqref="J36:J37">
    <cfRule type="expression" dxfId="3506" priority="11">
      <formula>J36&gt;0</formula>
    </cfRule>
    <cfRule type="expression" dxfId="3505" priority="12">
      <formula>J36&lt;0</formula>
    </cfRule>
  </conditionalFormatting>
  <conditionalFormatting sqref="Q10">
    <cfRule type="expression" dxfId="3504" priority="9">
      <formula>Q10&gt;0</formula>
    </cfRule>
    <cfRule type="expression" dxfId="3503" priority="10">
      <formula>Q10&lt;0</formula>
    </cfRule>
  </conditionalFormatting>
  <conditionalFormatting sqref="K38:K55 K57:K68">
    <cfRule type="expression" dxfId="3502" priority="7">
      <formula>K38&gt;0</formula>
    </cfRule>
    <cfRule type="expression" dxfId="3501" priority="8">
      <formula>K38&lt;0</formula>
    </cfRule>
  </conditionalFormatting>
  <conditionalFormatting sqref="K43">
    <cfRule type="expression" dxfId="3500" priority="5">
      <formula>K43&gt;0</formula>
    </cfRule>
    <cfRule type="expression" dxfId="3499" priority="6">
      <formula>K43&lt;0</formula>
    </cfRule>
  </conditionalFormatting>
  <conditionalFormatting sqref="K31:K40">
    <cfRule type="expression" dxfId="3498" priority="3">
      <formula>K31&gt;0</formula>
    </cfRule>
    <cfRule type="expression" dxfId="3497" priority="4">
      <formula>K31&lt;0</formula>
    </cfRule>
  </conditionalFormatting>
  <conditionalFormatting sqref="K36:K37">
    <cfRule type="expression" dxfId="3496" priority="1">
      <formula>K36&gt;0</formula>
    </cfRule>
    <cfRule type="expression" dxfId="349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76.859899999999996</v>
      </c>
      <c r="R4" s="425">
        <v>3.8999999999999998E-3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7685.99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-9.1900000000005093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-9.1900000000005093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-1.1942540655319966E-3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1.9776242227741644E-2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11.84281972265023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84.54589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83.777291000000005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83.008691999999996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82.240093000000002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81.471494000000007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80.702894999999998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79.934296000000003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79.165696999999994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2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78.397098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77.628498999999991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76.859899999999996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76.091301000000001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75.322701999999992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74.554102999999998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73.785503999999989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73.016904999999994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72.248305999999985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71.479707000000005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70.711107999999996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>C42*(E42-D42)</f>
        <v>-9.1800000000006321</v>
      </c>
      <c r="G42" s="39">
        <f>D42*C42</f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69.942509000000001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69.173909999999992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94" priority="31">
      <formula>F47&gt;0</formula>
    </cfRule>
    <cfRule type="expression" dxfId="3493" priority="32">
      <formula>F47&lt;0</formula>
    </cfRule>
  </conditionalFormatting>
  <conditionalFormatting sqref="Q7">
    <cfRule type="expression" dxfId="3492" priority="29">
      <formula>Q7&gt;0</formula>
    </cfRule>
    <cfRule type="expression" dxfId="3491" priority="30">
      <formula>Q7&lt;0</formula>
    </cfRule>
  </conditionalFormatting>
  <conditionalFormatting sqref="Q8">
    <cfRule type="expression" dxfId="3490" priority="27">
      <formula>Q8&gt;0</formula>
    </cfRule>
    <cfRule type="expression" dxfId="3489" priority="28">
      <formula>Q8&lt;0</formula>
    </cfRule>
  </conditionalFormatting>
  <conditionalFormatting sqref="F33:F46">
    <cfRule type="expression" dxfId="3488" priority="25">
      <formula>F33&gt;0</formula>
    </cfRule>
    <cfRule type="expression" dxfId="3487" priority="26">
      <formula>F33&lt;0</formula>
    </cfRule>
  </conditionalFormatting>
  <conditionalFormatting sqref="H33:H46">
    <cfRule type="expression" dxfId="3486" priority="23">
      <formula>H33&gt;0</formula>
    </cfRule>
    <cfRule type="expression" dxfId="3485" priority="24">
      <formula>H33&lt;0</formula>
    </cfRule>
  </conditionalFormatting>
  <conditionalFormatting sqref="Q10">
    <cfRule type="expression" dxfId="3484" priority="21">
      <formula>Q10&gt;0</formula>
    </cfRule>
    <cfRule type="expression" dxfId="3483" priority="22">
      <formula>Q10&lt;0</formula>
    </cfRule>
  </conditionalFormatting>
  <conditionalFormatting sqref="J25:J38">
    <cfRule type="expression" dxfId="3482" priority="19">
      <formula>J25&gt;0</formula>
    </cfRule>
    <cfRule type="expression" dxfId="3481" priority="20">
      <formula>J25&lt;0</formula>
    </cfRule>
  </conditionalFormatting>
  <conditionalFormatting sqref="L25:L38">
    <cfRule type="expression" dxfId="3480" priority="15">
      <formula>L25&gt;0</formula>
    </cfRule>
    <cfRule type="expression" dxfId="3479" priority="16">
      <formula>L25&lt;0</formula>
    </cfRule>
  </conditionalFormatting>
  <conditionalFormatting sqref="F89:F110">
    <cfRule type="expression" dxfId="3478" priority="13">
      <formula>F89&gt;0</formula>
    </cfRule>
    <cfRule type="expression" dxfId="3477" priority="14">
      <formula>F89&lt;0</formula>
    </cfRule>
  </conditionalFormatting>
  <conditionalFormatting sqref="H89:H110">
    <cfRule type="expression" dxfId="3476" priority="11">
      <formula>H89&gt;0</formula>
    </cfRule>
    <cfRule type="expression" dxfId="3475" priority="12">
      <formula>H89&lt;0</formula>
    </cfRule>
  </conditionalFormatting>
  <conditionalFormatting sqref="J89:J102">
    <cfRule type="expression" dxfId="3474" priority="9">
      <formula>J89&gt;0</formula>
    </cfRule>
    <cfRule type="expression" dxfId="3473" priority="10">
      <formula>J89&lt;0</formula>
    </cfRule>
  </conditionalFormatting>
  <conditionalFormatting sqref="K89:K102">
    <cfRule type="expression" dxfId="3472" priority="7">
      <formula>K89&gt;0</formula>
    </cfRule>
    <cfRule type="expression" dxfId="3471" priority="8">
      <formula>K89&lt;0</formula>
    </cfRule>
  </conditionalFormatting>
  <conditionalFormatting sqref="L89:L102">
    <cfRule type="expression" dxfId="3470" priority="5">
      <formula>L89&gt;0</formula>
    </cfRule>
    <cfRule type="expression" dxfId="3469" priority="6">
      <formula>L89&lt;0</formula>
    </cfRule>
  </conditionalFormatting>
  <conditionalFormatting sqref="F25:F32">
    <cfRule type="expression" dxfId="3468" priority="3">
      <formula>F25&gt;0</formula>
    </cfRule>
    <cfRule type="expression" dxfId="3467" priority="4">
      <formula>F25&lt;0</formula>
    </cfRule>
  </conditionalFormatting>
  <conditionalFormatting sqref="H25:H32">
    <cfRule type="expression" dxfId="3466" priority="1">
      <formula>H25&gt;0</formula>
    </cfRule>
    <cfRule type="expression" dxfId="34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2552.3116666666665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2545.8202999999999</v>
      </c>
      <c r="R4" s="425">
        <v>-1.5599999999999999E-2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15274.9218</v>
      </c>
      <c r="U5" s="758" t="s">
        <v>1342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15313.869999999999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-38.948199999998906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-38.948199999998906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-2.5433283683353007E-3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1350</v>
      </c>
    </row>
    <row r="13" spans="1:21" x14ac:dyDescent="0.25">
      <c r="H13" s="70"/>
      <c r="O13" s="11" t="s">
        <v>947</v>
      </c>
      <c r="Q13" s="2">
        <f>Q4/194</f>
        <v>13.122785051546391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2800.4023299999999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2774.9441270000002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1" si="1">C25*(E25-D25)</f>
        <v>84</v>
      </c>
      <c r="G25" s="39">
        <f t="shared" ref="G25:G41" si="2">D25*C25</f>
        <v>5736</v>
      </c>
      <c r="H25" s="179">
        <f t="shared" ref="H25:H4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2749.4859240000001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2724.0277209999999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2698.5695179999998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2673.1113150000001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2647.653112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2622.1949089999998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2596.7367059999997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2571.278503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2545.8202999999999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2520.3620969999997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2494.903894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2469.4456909999999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2443.9874879999998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2418.5292849999996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2393.0710819999999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2367.6128789999998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2342.1546760000001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2316.696473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2291.2382699999998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64" priority="31">
      <formula>F54&gt;0</formula>
    </cfRule>
    <cfRule type="expression" dxfId="3463" priority="32">
      <formula>F54&lt;0</formula>
    </cfRule>
  </conditionalFormatting>
  <conditionalFormatting sqref="Q7">
    <cfRule type="expression" dxfId="3462" priority="29">
      <formula>Q7&gt;0</formula>
    </cfRule>
    <cfRule type="expression" dxfId="3461" priority="30">
      <formula>Q7&lt;0</formula>
    </cfRule>
  </conditionalFormatting>
  <conditionalFormatting sqref="Q8">
    <cfRule type="expression" dxfId="3460" priority="27">
      <formula>Q8&gt;0</formula>
    </cfRule>
    <cfRule type="expression" dxfId="3459" priority="28">
      <formula>Q8&lt;0</formula>
    </cfRule>
  </conditionalFormatting>
  <conditionalFormatting sqref="F31:F53">
    <cfRule type="expression" dxfId="3458" priority="25">
      <formula>F31&gt;0</formula>
    </cfRule>
    <cfRule type="expression" dxfId="3457" priority="26">
      <formula>F31&lt;0</formula>
    </cfRule>
  </conditionalFormatting>
  <conditionalFormatting sqref="H31:H53">
    <cfRule type="expression" dxfId="3456" priority="23">
      <formula>H31&gt;0</formula>
    </cfRule>
    <cfRule type="expression" dxfId="3455" priority="24">
      <formula>H31&lt;0</formula>
    </cfRule>
  </conditionalFormatting>
  <conditionalFormatting sqref="Q10">
    <cfRule type="expression" dxfId="3454" priority="21">
      <formula>Q10&gt;0</formula>
    </cfRule>
    <cfRule type="expression" dxfId="3453" priority="22">
      <formula>Q10&lt;0</formula>
    </cfRule>
  </conditionalFormatting>
  <conditionalFormatting sqref="J25:J38">
    <cfRule type="expression" dxfId="3452" priority="19">
      <formula>J25&gt;0</formula>
    </cfRule>
    <cfRule type="expression" dxfId="3451" priority="20">
      <formula>J25&lt;0</formula>
    </cfRule>
  </conditionalFormatting>
  <conditionalFormatting sqref="L25:L38">
    <cfRule type="expression" dxfId="3450" priority="15">
      <formula>L25&gt;0</formula>
    </cfRule>
    <cfRule type="expression" dxfId="3449" priority="16">
      <formula>L25&lt;0</formula>
    </cfRule>
  </conditionalFormatting>
  <conditionalFormatting sqref="F89:F110">
    <cfRule type="expression" dxfId="3448" priority="13">
      <formula>F89&gt;0</formula>
    </cfRule>
    <cfRule type="expression" dxfId="3447" priority="14">
      <formula>F89&lt;0</formula>
    </cfRule>
  </conditionalFormatting>
  <conditionalFormatting sqref="H89:H110">
    <cfRule type="expression" dxfId="3446" priority="11">
      <formula>H89&gt;0</formula>
    </cfRule>
    <cfRule type="expression" dxfId="3445" priority="12">
      <formula>H89&lt;0</formula>
    </cfRule>
  </conditionalFormatting>
  <conditionalFormatting sqref="J89:J102">
    <cfRule type="expression" dxfId="3444" priority="9">
      <formula>J89&gt;0</formula>
    </cfRule>
    <cfRule type="expression" dxfId="3443" priority="10">
      <formula>J89&lt;0</formula>
    </cfRule>
  </conditionalFormatting>
  <conditionalFormatting sqref="K89:K102">
    <cfRule type="expression" dxfId="3442" priority="7">
      <formula>K89&gt;0</formula>
    </cfRule>
    <cfRule type="expression" dxfId="3441" priority="8">
      <formula>K89&lt;0</formula>
    </cfRule>
  </conditionalFormatting>
  <conditionalFormatting sqref="L89:L102">
    <cfRule type="expression" dxfId="3440" priority="5">
      <formula>L89&gt;0</formula>
    </cfRule>
    <cfRule type="expression" dxfId="3439" priority="6">
      <formula>L89&lt;0</formula>
    </cfRule>
  </conditionalFormatting>
  <conditionalFormatting sqref="F25:F30">
    <cfRule type="expression" dxfId="3438" priority="3">
      <formula>F25&gt;0</formula>
    </cfRule>
    <cfRule type="expression" dxfId="3437" priority="4">
      <formula>F25&lt;0</formula>
    </cfRule>
  </conditionalFormatting>
  <conditionalFormatting sqref="H25:H30">
    <cfRule type="expression" dxfId="3436" priority="1">
      <formula>H25&gt;0</formula>
    </cfRule>
    <cfRule type="expression" dxfId="3435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34" priority="35">
      <formula>N19&gt;0</formula>
    </cfRule>
    <cfRule type="expression" dxfId="343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32" priority="21">
      <formula>F25&gt;0</formula>
    </cfRule>
    <cfRule type="expression" dxfId="3431" priority="22">
      <formula>F25&lt;0</formula>
    </cfRule>
  </conditionalFormatting>
  <conditionalFormatting sqref="H25:H47">
    <cfRule type="expression" dxfId="3430" priority="19">
      <formula>H25&gt;0</formula>
    </cfRule>
    <cfRule type="expression" dxfId="3429" priority="20">
      <formula>H25&lt;0</formula>
    </cfRule>
  </conditionalFormatting>
  <conditionalFormatting sqref="I25:I27">
    <cfRule type="expression" dxfId="3428" priority="15">
      <formula>I25&gt;0</formula>
    </cfRule>
    <cfRule type="expression" dxfId="3427" priority="16">
      <formula>I25&lt;0</formula>
    </cfRule>
  </conditionalFormatting>
  <conditionalFormatting sqref="Q7">
    <cfRule type="expression" dxfId="3426" priority="5">
      <formula>Q7&gt;0</formula>
    </cfRule>
    <cfRule type="expression" dxfId="3425" priority="6">
      <formula>Q7&lt;0</formula>
    </cfRule>
  </conditionalFormatting>
  <conditionalFormatting sqref="Q8">
    <cfRule type="expression" dxfId="3424" priority="3">
      <formula>Q8&gt;0</formula>
    </cfRule>
    <cfRule type="expression" dxfId="342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22" priority="9">
      <formula>F36&gt;0</formula>
    </cfRule>
    <cfRule type="expression" dxfId="3421" priority="10">
      <formula>F36&lt;0</formula>
    </cfRule>
  </conditionalFormatting>
  <conditionalFormatting sqref="F25:F35">
    <cfRule type="expression" dxfId="3420" priority="7">
      <formula>F25&gt;0</formula>
    </cfRule>
    <cfRule type="expression" dxfId="3419" priority="8">
      <formula>F25&lt;0</formula>
    </cfRule>
  </conditionalFormatting>
  <conditionalFormatting sqref="H25:H35">
    <cfRule type="expression" dxfId="3418" priority="5">
      <formula>H25&gt;0</formula>
    </cfRule>
    <cfRule type="expression" dxfId="3417" priority="6">
      <formula>H25&lt;0</formula>
    </cfRule>
  </conditionalFormatting>
  <conditionalFormatting sqref="Q7">
    <cfRule type="expression" dxfId="3416" priority="3">
      <formula>Q7&gt;0</formula>
    </cfRule>
    <cfRule type="expression" dxfId="3415" priority="4">
      <formula>Q7&lt;0</formula>
    </cfRule>
  </conditionalFormatting>
  <conditionalFormatting sqref="Q8">
    <cfRule type="expression" dxfId="3414" priority="1">
      <formula>Q8&gt;0</formula>
    </cfRule>
    <cfRule type="expression" dxfId="341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12" priority="37">
      <formula>F25&gt;0</formula>
    </cfRule>
    <cfRule type="expression" dxfId="3411" priority="38">
      <formula>F25&lt;0</formula>
    </cfRule>
  </conditionalFormatting>
  <conditionalFormatting sqref="Q7">
    <cfRule type="expression" dxfId="3410" priority="35">
      <formula>Q7&gt;0</formula>
    </cfRule>
    <cfRule type="expression" dxfId="3409" priority="36">
      <formula>Q7&lt;0</formula>
    </cfRule>
  </conditionalFormatting>
  <conditionalFormatting sqref="Q8">
    <cfRule type="expression" dxfId="3408" priority="33">
      <formula>Q8&gt;0</formula>
    </cfRule>
    <cfRule type="expression" dxfId="3407" priority="34">
      <formula>Q8&lt;0</formula>
    </cfRule>
  </conditionalFormatting>
  <conditionalFormatting sqref="F44:F46">
    <cfRule type="expression" dxfId="3406" priority="31">
      <formula>F44&gt;0</formula>
    </cfRule>
    <cfRule type="expression" dxfId="3405" priority="32">
      <formula>F44&lt;0</formula>
    </cfRule>
  </conditionalFormatting>
  <conditionalFormatting sqref="H44:H46">
    <cfRule type="expression" dxfId="3404" priority="29">
      <formula>H44&gt;0</formula>
    </cfRule>
    <cfRule type="expression" dxfId="3403" priority="30">
      <formula>H44&lt;0</formula>
    </cfRule>
  </conditionalFormatting>
  <conditionalFormatting sqref="F89:F110">
    <cfRule type="expression" dxfId="3402" priority="27">
      <formula>F89&gt;0</formula>
    </cfRule>
    <cfRule type="expression" dxfId="3401" priority="28">
      <formula>F89&lt;0</formula>
    </cfRule>
  </conditionalFormatting>
  <conditionalFormatting sqref="H89:H110">
    <cfRule type="expression" dxfId="3400" priority="25">
      <formula>H89&gt;0</formula>
    </cfRule>
    <cfRule type="expression" dxfId="3399" priority="26">
      <formula>H89&lt;0</formula>
    </cfRule>
  </conditionalFormatting>
  <conditionalFormatting sqref="Q10">
    <cfRule type="expression" dxfId="3398" priority="23">
      <formula>Q10&gt;0</formula>
    </cfRule>
    <cfRule type="expression" dxfId="3397" priority="24">
      <formula>Q10&lt;0</formula>
    </cfRule>
  </conditionalFormatting>
  <conditionalFormatting sqref="J25:J38">
    <cfRule type="expression" dxfId="3396" priority="21">
      <formula>J25&gt;0</formula>
    </cfRule>
    <cfRule type="expression" dxfId="3395" priority="22">
      <formula>J25&lt;0</formula>
    </cfRule>
  </conditionalFormatting>
  <conditionalFormatting sqref="K25:K38">
    <cfRule type="expression" dxfId="3394" priority="19">
      <formula>K25&gt;0</formula>
    </cfRule>
    <cfRule type="expression" dxfId="3393" priority="20">
      <formula>K25&lt;0</formula>
    </cfRule>
  </conditionalFormatting>
  <conditionalFormatting sqref="L25:L38">
    <cfRule type="expression" dxfId="3392" priority="17">
      <formula>L25&gt;0</formula>
    </cfRule>
    <cfRule type="expression" dxfId="3391" priority="18">
      <formula>L25&lt;0</formula>
    </cfRule>
  </conditionalFormatting>
  <conditionalFormatting sqref="J40">
    <cfRule type="expression" dxfId="3390" priority="15">
      <formula>J40&gt;0</formula>
    </cfRule>
    <cfRule type="expression" dxfId="3389" priority="16">
      <formula>J40&lt;0</formula>
    </cfRule>
  </conditionalFormatting>
  <conditionalFormatting sqref="L39">
    <cfRule type="expression" dxfId="3388" priority="11">
      <formula>L39&gt;0</formula>
    </cfRule>
    <cfRule type="expression" dxfId="3387" priority="12">
      <formula>L39&lt;0</formula>
    </cfRule>
  </conditionalFormatting>
  <conditionalFormatting sqref="F39">
    <cfRule type="expression" dxfId="3386" priority="9">
      <formula>F39&gt;0</formula>
    </cfRule>
    <cfRule type="expression" dxfId="3385" priority="10">
      <formula>F39&lt;0</formula>
    </cfRule>
  </conditionalFormatting>
  <conditionalFormatting sqref="H39">
    <cfRule type="expression" dxfId="3384" priority="7">
      <formula>H39&gt;0</formula>
    </cfRule>
    <cfRule type="expression" dxfId="3383" priority="8">
      <formula>H39&lt;0</formula>
    </cfRule>
  </conditionalFormatting>
  <conditionalFormatting sqref="J41">
    <cfRule type="expression" dxfId="3382" priority="5">
      <formula>J41&gt;0</formula>
    </cfRule>
    <cfRule type="expression" dxfId="3381" priority="6">
      <formula>J41&lt;0</formula>
    </cfRule>
  </conditionalFormatting>
  <conditionalFormatting sqref="J43">
    <cfRule type="expression" dxfId="3380" priority="3">
      <formula>J43&gt;0</formula>
    </cfRule>
    <cfRule type="expression" dxfId="3379" priority="4">
      <formula>J43&lt;0</formula>
    </cfRule>
  </conditionalFormatting>
  <conditionalFormatting sqref="J44">
    <cfRule type="expression" dxfId="3378" priority="1">
      <formula>J44&gt;0</formula>
    </cfRule>
    <cfRule type="expression" dxfId="337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76" priority="31">
      <formula>F29&gt;0</formula>
    </cfRule>
    <cfRule type="expression" dxfId="3375" priority="32">
      <formula>F29&lt;0</formula>
    </cfRule>
  </conditionalFormatting>
  <conditionalFormatting sqref="F29 F31:F35">
    <cfRule type="expression" dxfId="3374" priority="33">
      <formula>F29&gt;0</formula>
    </cfRule>
    <cfRule type="expression" dxfId="3373" priority="34">
      <formula>F29&lt;0</formula>
    </cfRule>
  </conditionalFormatting>
  <conditionalFormatting sqref="H29 H31:H35">
    <cfRule type="expression" dxfId="3372" priority="29">
      <formula>H29&gt;0</formula>
    </cfRule>
    <cfRule type="expression" dxfId="3371" priority="30">
      <formula>H29&lt;0</formula>
    </cfRule>
  </conditionalFormatting>
  <conditionalFormatting sqref="F21:F28">
    <cfRule type="expression" dxfId="3370" priority="27">
      <formula>F21&gt;0</formula>
    </cfRule>
    <cfRule type="expression" dxfId="3369" priority="28">
      <formula>F21&lt;0</formula>
    </cfRule>
  </conditionalFormatting>
  <conditionalFormatting sqref="H21:H28">
    <cfRule type="expression" dxfId="3368" priority="25">
      <formula>H21&gt;0</formula>
    </cfRule>
    <cfRule type="expression" dxfId="3367" priority="26">
      <formula>H21&lt;0</formula>
    </cfRule>
  </conditionalFormatting>
  <conditionalFormatting sqref="Q8">
    <cfRule type="expression" dxfId="3366" priority="21">
      <formula>Q8&gt;0</formula>
    </cfRule>
    <cfRule type="expression" dxfId="3365" priority="22">
      <formula>Q8&lt;0</formula>
    </cfRule>
  </conditionalFormatting>
  <conditionalFormatting sqref="Q7">
    <cfRule type="expression" dxfId="3364" priority="23">
      <formula>Q7&gt;0</formula>
    </cfRule>
    <cfRule type="expression" dxfId="3363" priority="24">
      <formula>Q7&lt;0</formula>
    </cfRule>
  </conditionalFormatting>
  <conditionalFormatting sqref="F30">
    <cfRule type="expression" dxfId="3362" priority="19">
      <formula>F30&gt;0</formula>
    </cfRule>
    <cfRule type="expression" dxfId="3361" priority="20">
      <formula>F30&lt;0</formula>
    </cfRule>
  </conditionalFormatting>
  <conditionalFormatting sqref="H30">
    <cfRule type="expression" dxfId="3360" priority="17">
      <formula>H30&gt;0</formula>
    </cfRule>
    <cfRule type="expression" dxfId="3359" priority="18">
      <formula>H30&lt;0</formula>
    </cfRule>
  </conditionalFormatting>
  <conditionalFormatting sqref="F68 F70:F74">
    <cfRule type="expression" dxfId="3358" priority="13">
      <formula>F68&gt;0</formula>
    </cfRule>
    <cfRule type="expression" dxfId="3357" priority="14">
      <formula>F68&lt;0</formula>
    </cfRule>
  </conditionalFormatting>
  <conditionalFormatting sqref="F68 F70:F74">
    <cfRule type="expression" dxfId="3356" priority="15">
      <formula>F68&gt;0</formula>
    </cfRule>
    <cfRule type="expression" dxfId="3355" priority="16">
      <formula>F68&lt;0</formula>
    </cfRule>
  </conditionalFormatting>
  <conditionalFormatting sqref="H68 H70:H74">
    <cfRule type="expression" dxfId="3354" priority="11">
      <formula>H68&gt;0</formula>
    </cfRule>
    <cfRule type="expression" dxfId="3353" priority="12">
      <formula>H68&lt;0</formula>
    </cfRule>
  </conditionalFormatting>
  <conditionalFormatting sqref="F60:F67">
    <cfRule type="expression" dxfId="3352" priority="9">
      <formula>F60&gt;0</formula>
    </cfRule>
    <cfRule type="expression" dxfId="3351" priority="10">
      <formula>F60&lt;0</formula>
    </cfRule>
  </conditionalFormatting>
  <conditionalFormatting sqref="H60:H67">
    <cfRule type="expression" dxfId="3350" priority="7">
      <formula>H60&gt;0</formula>
    </cfRule>
    <cfRule type="expression" dxfId="3349" priority="8">
      <formula>H60&lt;0</formula>
    </cfRule>
  </conditionalFormatting>
  <conditionalFormatting sqref="F69">
    <cfRule type="expression" dxfId="3348" priority="5">
      <formula>F69&gt;0</formula>
    </cfRule>
    <cfRule type="expression" dxfId="3347" priority="6">
      <formula>F69&lt;0</formula>
    </cfRule>
  </conditionalFormatting>
  <conditionalFormatting sqref="H69">
    <cfRule type="expression" dxfId="3346" priority="3">
      <formula>H69&gt;0</formula>
    </cfRule>
    <cfRule type="expression" dxfId="3345" priority="4">
      <formula>H69&lt;0</formula>
    </cfRule>
  </conditionalFormatting>
  <conditionalFormatting sqref="Q10">
    <cfRule type="expression" dxfId="3344" priority="1">
      <formula>Q10&gt;0</formula>
    </cfRule>
    <cfRule type="expression" dxfId="334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42" priority="11">
      <formula>F33&gt;0</formula>
    </cfRule>
    <cfRule type="expression" dxfId="3341" priority="12">
      <formula>F33&lt;0</formula>
    </cfRule>
  </conditionalFormatting>
  <conditionalFormatting sqref="Q7">
    <cfRule type="expression" dxfId="3340" priority="9">
      <formula>Q7&gt;0</formula>
    </cfRule>
    <cfRule type="expression" dxfId="3339" priority="10">
      <formula>Q7&lt;0</formula>
    </cfRule>
  </conditionalFormatting>
  <conditionalFormatting sqref="Q8">
    <cfRule type="expression" dxfId="3338" priority="7">
      <formula>Q8&gt;0</formula>
    </cfRule>
    <cfRule type="expression" dxfId="3337" priority="8">
      <formula>Q8&lt;0</formula>
    </cfRule>
  </conditionalFormatting>
  <conditionalFormatting sqref="F25:F32">
    <cfRule type="expression" dxfId="3336" priority="5">
      <formula>F25&gt;0</formula>
    </cfRule>
    <cfRule type="expression" dxfId="3335" priority="6">
      <formula>F25&lt;0</formula>
    </cfRule>
  </conditionalFormatting>
  <conditionalFormatting sqref="H25:H32">
    <cfRule type="expression" dxfId="3334" priority="3">
      <formula>H25&gt;0</formula>
    </cfRule>
    <cfRule type="expression" dxfId="3333" priority="4">
      <formula>H25&lt;0</formula>
    </cfRule>
  </conditionalFormatting>
  <conditionalFormatting sqref="Q10">
    <cfRule type="expression" dxfId="3332" priority="1">
      <formula>Q10&gt;0</formula>
    </cfRule>
    <cfRule type="expression" dxfId="333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30" priority="75">
      <formula>F32&gt;0</formula>
    </cfRule>
    <cfRule type="expression" dxfId="3329" priority="76">
      <formula>F32&lt;0</formula>
    </cfRule>
  </conditionalFormatting>
  <conditionalFormatting sqref="Q7">
    <cfRule type="expression" dxfId="3328" priority="73">
      <formula>Q7&gt;0</formula>
    </cfRule>
    <cfRule type="expression" dxfId="3327" priority="74">
      <formula>Q7&lt;0</formula>
    </cfRule>
  </conditionalFormatting>
  <conditionalFormatting sqref="Q8">
    <cfRule type="expression" dxfId="3326" priority="71">
      <formula>Q8&gt;0</formula>
    </cfRule>
    <cfRule type="expression" dxfId="332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24" priority="63">
      <formula>M58&gt;0</formula>
    </cfRule>
    <cfRule type="expression" dxfId="3323" priority="64">
      <formula>M58&lt;0</formula>
    </cfRule>
  </conditionalFormatting>
  <conditionalFormatting sqref="Q10">
    <cfRule type="expression" dxfId="3322" priority="61">
      <formula>Q10&gt;0</formula>
    </cfRule>
    <cfRule type="expression" dxfId="3321" priority="62">
      <formula>Q10&lt;0</formula>
    </cfRule>
  </conditionalFormatting>
  <conditionalFormatting sqref="F29:F31">
    <cfRule type="expression" dxfId="3320" priority="59">
      <formula>F29&gt;0</formula>
    </cfRule>
    <cfRule type="expression" dxfId="3319" priority="60">
      <formula>F29&lt;0</formula>
    </cfRule>
  </conditionalFormatting>
  <conditionalFormatting sqref="H29:H31">
    <cfRule type="expression" dxfId="3318" priority="57">
      <formula>H29&gt;0</formula>
    </cfRule>
    <cfRule type="expression" dxfId="3317" priority="58">
      <formula>H29&lt;0</formula>
    </cfRule>
  </conditionalFormatting>
  <conditionalFormatting sqref="F83:F94">
    <cfRule type="expression" dxfId="3316" priority="55">
      <formula>F83&gt;0</formula>
    </cfRule>
    <cfRule type="expression" dxfId="3315" priority="56">
      <formula>F83&lt;0</formula>
    </cfRule>
  </conditionalFormatting>
  <conditionalFormatting sqref="H83:H94">
    <cfRule type="expression" dxfId="3314" priority="53">
      <formula>H83&gt;0</formula>
    </cfRule>
    <cfRule type="expression" dxfId="3313" priority="54">
      <formula>H83&lt;0</formula>
    </cfRule>
  </conditionalFormatting>
  <conditionalFormatting sqref="J41">
    <cfRule type="expression" dxfId="3312" priority="51">
      <formula>J41&gt;0</formula>
    </cfRule>
    <cfRule type="expression" dxfId="3311" priority="52">
      <formula>J41&lt;0</formula>
    </cfRule>
  </conditionalFormatting>
  <conditionalFormatting sqref="J39:J47">
    <cfRule type="expression" dxfId="3310" priority="49">
      <formula>J39&gt;0</formula>
    </cfRule>
    <cfRule type="expression" dxfId="3309" priority="50">
      <formula>J39&lt;0</formula>
    </cfRule>
  </conditionalFormatting>
  <conditionalFormatting sqref="F48:F51 H48:H51">
    <cfRule type="expression" dxfId="3308" priority="47">
      <formula>F48&gt;0</formula>
    </cfRule>
    <cfRule type="expression" dxfId="3307" priority="48">
      <formula>F48&lt;0</formula>
    </cfRule>
  </conditionalFormatting>
  <conditionalFormatting sqref="J48:J57">
    <cfRule type="expression" dxfId="3306" priority="45">
      <formula>J48&gt;0</formula>
    </cfRule>
    <cfRule type="expression" dxfId="3305" priority="46">
      <formula>J48&lt;0</formula>
    </cfRule>
  </conditionalFormatting>
  <conditionalFormatting sqref="K45:K52">
    <cfRule type="expression" dxfId="3304" priority="43">
      <formula>K45&gt;0</formula>
    </cfRule>
    <cfRule type="expression" dxfId="3303" priority="44">
      <formula>K45&lt;0</formula>
    </cfRule>
  </conditionalFormatting>
  <conditionalFormatting sqref="K45:K52">
    <cfRule type="expression" dxfId="3302" priority="41">
      <formula>K45&gt;0</formula>
    </cfRule>
    <cfRule type="expression" dxfId="3301" priority="42">
      <formula>K45&lt;0</formula>
    </cfRule>
  </conditionalFormatting>
  <conditionalFormatting sqref="F102:F118 H102:H118 H120:H128 F120:F128">
    <cfRule type="expression" dxfId="3300" priority="37">
      <formula>F102&gt;0</formula>
    </cfRule>
    <cfRule type="expression" dxfId="3299" priority="38">
      <formula>F102&lt;0</formula>
    </cfRule>
  </conditionalFormatting>
  <conditionalFormatting sqref="F96:F101">
    <cfRule type="expression" dxfId="3298" priority="35">
      <formula>F96&gt;0</formula>
    </cfRule>
    <cfRule type="expression" dxfId="3297" priority="36">
      <formula>F96&lt;0</formula>
    </cfRule>
  </conditionalFormatting>
  <conditionalFormatting sqref="H96:H101">
    <cfRule type="expression" dxfId="3296" priority="33">
      <formula>H96&gt;0</formula>
    </cfRule>
    <cfRule type="expression" dxfId="3295" priority="34">
      <formula>H96&lt;0</formula>
    </cfRule>
  </conditionalFormatting>
  <conditionalFormatting sqref="J112">
    <cfRule type="expression" dxfId="3294" priority="31">
      <formula>J112&gt;0</formula>
    </cfRule>
    <cfRule type="expression" dxfId="3293" priority="32">
      <formula>J112&lt;0</formula>
    </cfRule>
  </conditionalFormatting>
  <conditionalFormatting sqref="J110:J118 J120">
    <cfRule type="expression" dxfId="3292" priority="29">
      <formula>J110&gt;0</formula>
    </cfRule>
    <cfRule type="expression" dxfId="3291" priority="30">
      <formula>J110&lt;0</formula>
    </cfRule>
  </conditionalFormatting>
  <conditionalFormatting sqref="F119 H119">
    <cfRule type="expression" dxfId="3290" priority="27">
      <formula>F119&gt;0</formula>
    </cfRule>
    <cfRule type="expression" dxfId="3289" priority="28">
      <formula>F119&lt;0</formula>
    </cfRule>
  </conditionalFormatting>
  <conditionalFormatting sqref="J119">
    <cfRule type="expression" dxfId="3288" priority="25">
      <formula>J119&gt;0</formula>
    </cfRule>
    <cfRule type="expression" dxfId="3287" priority="26">
      <formula>J119&lt;0</formula>
    </cfRule>
  </conditionalFormatting>
  <conditionalFormatting sqref="K112:K123">
    <cfRule type="expression" dxfId="3286" priority="23">
      <formula>K112&gt;0</formula>
    </cfRule>
    <cfRule type="expression" dxfId="3285" priority="24">
      <formula>K112&lt;0</formula>
    </cfRule>
  </conditionalFormatting>
  <conditionalFormatting sqref="K110:K123">
    <cfRule type="expression" dxfId="3284" priority="21">
      <formula>K110&gt;0</formula>
    </cfRule>
    <cfRule type="expression" dxfId="3283" priority="22">
      <formula>K110&lt;0</formula>
    </cfRule>
  </conditionalFormatting>
  <conditionalFormatting sqref="J121">
    <cfRule type="expression" dxfId="3282" priority="19">
      <formula>J121&gt;0</formula>
    </cfRule>
    <cfRule type="expression" dxfId="3281" priority="20">
      <formula>J121&lt;0</formula>
    </cfRule>
  </conditionalFormatting>
  <conditionalFormatting sqref="F25:F28">
    <cfRule type="expression" dxfId="3280" priority="17">
      <formula>F25&gt;0</formula>
    </cfRule>
    <cfRule type="expression" dxfId="3279" priority="18">
      <formula>F25&lt;0</formula>
    </cfRule>
  </conditionalFormatting>
  <conditionalFormatting sqref="H25:H28">
    <cfRule type="expression" dxfId="3278" priority="15">
      <formula>H25&gt;0</formula>
    </cfRule>
    <cfRule type="expression" dxfId="3277" priority="16">
      <formula>H25&lt;0</formula>
    </cfRule>
  </conditionalFormatting>
  <conditionalFormatting sqref="J27:J29">
    <cfRule type="expression" dxfId="3276" priority="13">
      <formula>J27&gt;0</formula>
    </cfRule>
    <cfRule type="expression" dxfId="3275" priority="14">
      <formula>J27&lt;0</formula>
    </cfRule>
  </conditionalFormatting>
  <conditionalFormatting sqref="J30:J31">
    <cfRule type="expression" dxfId="3274" priority="11">
      <formula>J30&gt;0</formula>
    </cfRule>
    <cfRule type="expression" dxfId="3273" priority="12">
      <formula>J30&lt;0</formula>
    </cfRule>
  </conditionalFormatting>
  <conditionalFormatting sqref="J33">
    <cfRule type="expression" dxfId="3272" priority="9">
      <formula>J33&gt;0</formula>
    </cfRule>
    <cfRule type="expression" dxfId="3271" priority="10">
      <formula>J33&lt;0</formula>
    </cfRule>
  </conditionalFormatting>
  <conditionalFormatting sqref="J34">
    <cfRule type="expression" dxfId="3270" priority="7">
      <formula>J34&gt;0</formula>
    </cfRule>
    <cfRule type="expression" dxfId="3269" priority="8">
      <formula>J34&lt;0</formula>
    </cfRule>
  </conditionalFormatting>
  <conditionalFormatting sqref="J35:J43">
    <cfRule type="expression" dxfId="3268" priority="5">
      <formula>J35&gt;0</formula>
    </cfRule>
    <cfRule type="expression" dxfId="326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66" priority="1">
      <formula>Q9&gt;0</formula>
    </cfRule>
    <cfRule type="expression" dxfId="326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64" priority="15">
      <formula>F39&gt;0</formula>
    </cfRule>
    <cfRule type="expression" dxfId="3263" priority="16">
      <formula>F39&lt;0</formula>
    </cfRule>
  </conditionalFormatting>
  <conditionalFormatting sqref="Q7">
    <cfRule type="expression" dxfId="3262" priority="13">
      <formula>Q7&gt;0</formula>
    </cfRule>
    <cfRule type="expression" dxfId="3261" priority="14">
      <formula>Q7&lt;0</formula>
    </cfRule>
  </conditionalFormatting>
  <conditionalFormatting sqref="Q8">
    <cfRule type="expression" dxfId="3260" priority="11">
      <formula>Q8&gt;0</formula>
    </cfRule>
    <cfRule type="expression" dxfId="3259" priority="12">
      <formula>Q8&lt;0</formula>
    </cfRule>
  </conditionalFormatting>
  <conditionalFormatting sqref="F25:F38">
    <cfRule type="expression" dxfId="3258" priority="9">
      <formula>F25&gt;0</formula>
    </cfRule>
    <cfRule type="expression" dxfId="3257" priority="10">
      <formula>F25&lt;0</formula>
    </cfRule>
  </conditionalFormatting>
  <conditionalFormatting sqref="H25:H38">
    <cfRule type="expression" dxfId="3256" priority="7">
      <formula>H25&gt;0</formula>
    </cfRule>
    <cfRule type="expression" dxfId="3255" priority="8">
      <formula>H25&lt;0</formula>
    </cfRule>
  </conditionalFormatting>
  <conditionalFormatting sqref="M55">
    <cfRule type="expression" dxfId="3254" priority="3">
      <formula>M55&gt;0</formula>
    </cfRule>
    <cfRule type="expression" dxfId="3253" priority="4">
      <formula>M55&lt;0</formula>
    </cfRule>
  </conditionalFormatting>
  <conditionalFormatting sqref="Q10">
    <cfRule type="expression" dxfId="3252" priority="1">
      <formula>Q10&gt;0</formula>
    </cfRule>
    <cfRule type="expression" dxfId="325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1358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50" priority="27">
      <formula>F27&gt;0</formula>
    </cfRule>
    <cfRule type="expression" dxfId="3249" priority="28">
      <formula>F27&lt;0</formula>
    </cfRule>
  </conditionalFormatting>
  <conditionalFormatting sqref="Q8">
    <cfRule type="expression" dxfId="3248" priority="15">
      <formula>Q8&gt;0</formula>
    </cfRule>
    <cfRule type="expression" dxfId="3247" priority="16">
      <formula>Q8&lt;0</formula>
    </cfRule>
  </conditionalFormatting>
  <conditionalFormatting sqref="Q7">
    <cfRule type="expression" dxfId="3246" priority="17">
      <formula>Q7&gt;0</formula>
    </cfRule>
    <cfRule type="expression" dxfId="3245" priority="18">
      <formula>Q7&lt;0</formula>
    </cfRule>
  </conditionalFormatting>
  <conditionalFormatting sqref="F37:F38">
    <cfRule type="expression" dxfId="3244" priority="13">
      <formula>F37&gt;0</formula>
    </cfRule>
    <cfRule type="expression" dxfId="3243" priority="14">
      <formula>F37&lt;0</formula>
    </cfRule>
  </conditionalFormatting>
  <conditionalFormatting sqref="H37:H38">
    <cfRule type="expression" dxfId="3242" priority="11">
      <formula>H37&gt;0</formula>
    </cfRule>
    <cfRule type="expression" dxfId="3241" priority="12">
      <formula>H37&lt;0</formula>
    </cfRule>
  </conditionalFormatting>
  <conditionalFormatting sqref="F23:F26 H23:H26">
    <cfRule type="expression" dxfId="3240" priority="9">
      <formula>F23&gt;0</formula>
    </cfRule>
    <cfRule type="expression" dxfId="3239" priority="10">
      <formula>F23&lt;0</formula>
    </cfRule>
  </conditionalFormatting>
  <conditionalFormatting sqref="Q10">
    <cfRule type="expression" dxfId="3238" priority="3">
      <formula>Q10&gt;0</formula>
    </cfRule>
    <cfRule type="expression" dxfId="3237" priority="4">
      <formula>Q10&lt;0</formula>
    </cfRule>
  </conditionalFormatting>
  <conditionalFormatting sqref="F22 H22">
    <cfRule type="expression" dxfId="3236" priority="1">
      <formula>F22&gt;0</formula>
    </cfRule>
    <cfRule type="expression" dxfId="3235" priority="2">
      <formula>F22&lt;0</formula>
    </cfRule>
  </conditionalFormatting>
  <conditionalFormatting sqref="M41">
    <cfRule type="expression" dxfId="3234" priority="5">
      <formula>M41&gt;0</formula>
    </cfRule>
    <cfRule type="expression" dxfId="323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32" priority="29">
      <formula>F25&gt;0</formula>
    </cfRule>
    <cfRule type="expression" dxfId="3231" priority="30">
      <formula>F25&lt;0</formula>
    </cfRule>
  </conditionalFormatting>
  <conditionalFormatting sqref="Q7">
    <cfRule type="expression" dxfId="3230" priority="27">
      <formula>Q7&gt;0</formula>
    </cfRule>
    <cfRule type="expression" dxfId="3229" priority="28">
      <formula>Q7&lt;0</formula>
    </cfRule>
  </conditionalFormatting>
  <conditionalFormatting sqref="Q8">
    <cfRule type="expression" dxfId="3228" priority="25">
      <formula>Q8&gt;0</formula>
    </cfRule>
    <cfRule type="expression" dxfId="3227" priority="26">
      <formula>Q8&lt;0</formula>
    </cfRule>
  </conditionalFormatting>
  <conditionalFormatting sqref="Q10">
    <cfRule type="expression" dxfId="3226" priority="13">
      <formula>Q10&gt;0</formula>
    </cfRule>
    <cfRule type="expression" dxfId="3225" priority="14">
      <formula>Q10&lt;0</formula>
    </cfRule>
  </conditionalFormatting>
  <conditionalFormatting sqref="M46">
    <cfRule type="expression" dxfId="3224" priority="11">
      <formula>M46&gt;0</formula>
    </cfRule>
    <cfRule type="expression" dxfId="3223" priority="12">
      <formula>M46&lt;0</formula>
    </cfRule>
  </conditionalFormatting>
  <conditionalFormatting sqref="F80:F88 H80:H88">
    <cfRule type="expression" dxfId="3222" priority="9">
      <formula>F80&gt;0</formula>
    </cfRule>
    <cfRule type="expression" dxfId="3221" priority="10">
      <formula>F80&lt;0</formula>
    </cfRule>
  </conditionalFormatting>
  <conditionalFormatting sqref="F75:F79">
    <cfRule type="expression" dxfId="3220" priority="7">
      <formula>F75&gt;0</formula>
    </cfRule>
    <cfRule type="expression" dxfId="3219" priority="8">
      <formula>F75&lt;0</formula>
    </cfRule>
  </conditionalFormatting>
  <conditionalFormatting sqref="H75:H79">
    <cfRule type="expression" dxfId="3218" priority="5">
      <formula>H75&gt;0</formula>
    </cfRule>
    <cfRule type="expression" dxfId="3217" priority="6">
      <formula>H75&lt;0</formula>
    </cfRule>
  </conditionalFormatting>
  <conditionalFormatting sqref="F71:F74">
    <cfRule type="expression" dxfId="3216" priority="3">
      <formula>F71&gt;0</formula>
    </cfRule>
    <cfRule type="expression" dxfId="3215" priority="4">
      <formula>F71&lt;0</formula>
    </cfRule>
  </conditionalFormatting>
  <conditionalFormatting sqref="H71:H74">
    <cfRule type="expression" dxfId="3214" priority="1">
      <formula>H71&gt;0</formula>
    </cfRule>
    <cfRule type="expression" dxfId="321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>
        <v>43475</v>
      </c>
      <c r="M2" s="3">
        <v>55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89.33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85.359899999999996</v>
      </c>
      <c r="R4" s="425">
        <v>-5.4000000000000003E-3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8535.99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8933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-397.01000000000022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-397.01000000000022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-4.4443076234187869E-2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1.3533286707224352E-2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93.895890000000009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93.042291000000006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92.188692000000003</v>
      </c>
    </row>
    <row r="20" spans="1:16" x14ac:dyDescent="0.25">
      <c r="O20" s="81">
        <v>1.07</v>
      </c>
      <c r="P20" s="81">
        <f t="shared" si="0"/>
        <v>91.335093000000001</v>
      </c>
    </row>
    <row r="21" spans="1:16" x14ac:dyDescent="0.25">
      <c r="O21" s="81">
        <v>1.06</v>
      </c>
      <c r="P21" s="81">
        <f t="shared" si="0"/>
        <v>90.481493999999998</v>
      </c>
    </row>
    <row r="22" spans="1:16" x14ac:dyDescent="0.25">
      <c r="O22" s="81">
        <v>1.05</v>
      </c>
      <c r="P22" s="81">
        <f t="shared" si="0"/>
        <v>89.627894999999995</v>
      </c>
    </row>
    <row r="23" spans="1:16" x14ac:dyDescent="0.25">
      <c r="O23" s="81">
        <v>1.04</v>
      </c>
      <c r="P23" s="81">
        <f t="shared" si="0"/>
        <v>88.774295999999993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87.920697000000004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87.067098000000001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86.213498999999999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85.359899999999996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84.506300999999993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83.652701999999991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82.799102999999988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81.945504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81.091904999999997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80.238305999999994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79.384707000000006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78.531108000000003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77.677509000000001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76.823909999999998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2" priority="35">
      <formula>F47&gt;0</formula>
    </cfRule>
    <cfRule type="expression" dxfId="3211" priority="36">
      <formula>F47&lt;0</formula>
    </cfRule>
  </conditionalFormatting>
  <conditionalFormatting sqref="Q7">
    <cfRule type="expression" dxfId="3210" priority="33">
      <formula>Q7&gt;0</formula>
    </cfRule>
    <cfRule type="expression" dxfId="3209" priority="34">
      <formula>Q7&lt;0</formula>
    </cfRule>
  </conditionalFormatting>
  <conditionalFormatting sqref="Q8">
    <cfRule type="expression" dxfId="3208" priority="31">
      <formula>Q8&gt;0</formula>
    </cfRule>
    <cfRule type="expression" dxfId="3207" priority="32">
      <formula>Q8&lt;0</formula>
    </cfRule>
  </conditionalFormatting>
  <conditionalFormatting sqref="F30:F46">
    <cfRule type="expression" dxfId="3206" priority="29">
      <formula>F30&gt;0</formula>
    </cfRule>
    <cfRule type="expression" dxfId="3205" priority="30">
      <formula>F30&lt;0</formula>
    </cfRule>
  </conditionalFormatting>
  <conditionalFormatting sqref="H30:H46">
    <cfRule type="expression" dxfId="3204" priority="27">
      <formula>H30&gt;0</formula>
    </cfRule>
    <cfRule type="expression" dxfId="3203" priority="28">
      <formula>H30&lt;0</formula>
    </cfRule>
  </conditionalFormatting>
  <conditionalFormatting sqref="Q10">
    <cfRule type="expression" dxfId="3202" priority="25">
      <formula>Q10&gt;0</formula>
    </cfRule>
    <cfRule type="expression" dxfId="3201" priority="26">
      <formula>Q10&lt;0</formula>
    </cfRule>
  </conditionalFormatting>
  <conditionalFormatting sqref="J25:J38">
    <cfRule type="expression" dxfId="3200" priority="23">
      <formula>J25&gt;0</formula>
    </cfRule>
    <cfRule type="expression" dxfId="3199" priority="24">
      <formula>J25&lt;0</formula>
    </cfRule>
  </conditionalFormatting>
  <conditionalFormatting sqref="K25:K38">
    <cfRule type="expression" dxfId="3198" priority="21">
      <formula>K25&gt;0</formula>
    </cfRule>
    <cfRule type="expression" dxfId="3197" priority="22">
      <formula>K25&lt;0</formula>
    </cfRule>
  </conditionalFormatting>
  <conditionalFormatting sqref="L25 L38">
    <cfRule type="expression" dxfId="3196" priority="19">
      <formula>L25&gt;0</formula>
    </cfRule>
    <cfRule type="expression" dxfId="3195" priority="20">
      <formula>L25&lt;0</formula>
    </cfRule>
  </conditionalFormatting>
  <conditionalFormatting sqref="F89:F110">
    <cfRule type="expression" dxfId="3194" priority="17">
      <formula>F89&gt;0</formula>
    </cfRule>
    <cfRule type="expression" dxfId="3193" priority="18">
      <formula>F89&lt;0</formula>
    </cfRule>
  </conditionalFormatting>
  <conditionalFormatting sqref="H89:H110">
    <cfRule type="expression" dxfId="3192" priority="15">
      <formula>H89&gt;0</formula>
    </cfRule>
    <cfRule type="expression" dxfId="3191" priority="16">
      <formula>H89&lt;0</formula>
    </cfRule>
  </conditionalFormatting>
  <conditionalFormatting sqref="J89:J102">
    <cfRule type="expression" dxfId="3190" priority="13">
      <formula>J89&gt;0</formula>
    </cfRule>
    <cfRule type="expression" dxfId="3189" priority="14">
      <formula>J89&lt;0</formula>
    </cfRule>
  </conditionalFormatting>
  <conditionalFormatting sqref="K89:K102">
    <cfRule type="expression" dxfId="3188" priority="11">
      <formula>K89&gt;0</formula>
    </cfRule>
    <cfRule type="expression" dxfId="3187" priority="12">
      <formula>K89&lt;0</formula>
    </cfRule>
  </conditionalFormatting>
  <conditionalFormatting sqref="L89:L102">
    <cfRule type="expression" dxfId="3186" priority="9">
      <formula>L89&gt;0</formula>
    </cfRule>
    <cfRule type="expression" dxfId="3185" priority="10">
      <formula>L89&lt;0</formula>
    </cfRule>
  </conditionalFormatting>
  <conditionalFormatting sqref="F29 F25:F27">
    <cfRule type="expression" dxfId="3184" priority="7">
      <formula>F25&gt;0</formula>
    </cfRule>
    <cfRule type="expression" dxfId="3183" priority="8">
      <formula>F25&lt;0</formula>
    </cfRule>
  </conditionalFormatting>
  <conditionalFormatting sqref="H29 H25:H27">
    <cfRule type="expression" dxfId="3182" priority="5">
      <formula>H25&gt;0</formula>
    </cfRule>
    <cfRule type="expression" dxfId="3181" priority="6">
      <formula>H25&lt;0</formula>
    </cfRule>
  </conditionalFormatting>
  <conditionalFormatting sqref="F28">
    <cfRule type="expression" dxfId="3180" priority="3">
      <formula>F28&gt;0</formula>
    </cfRule>
    <cfRule type="expression" dxfId="3179" priority="4">
      <formula>F28&lt;0</formula>
    </cfRule>
  </conditionalFormatting>
  <conditionalFormatting sqref="H28">
    <cfRule type="expression" dxfId="3178" priority="1">
      <formula>H28&gt;0</formula>
    </cfRule>
    <cfRule type="expression" dxfId="317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55.38</v>
      </c>
      <c r="R4" s="425">
        <v>1.8E-3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11076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-616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-616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-5.2685596989394456E-2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2.8891296496930299E-2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13.3125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60.918000000000006</v>
      </c>
    </row>
    <row r="20" spans="1:21" x14ac:dyDescent="0.25">
      <c r="O20" s="81">
        <v>1.0900000000000001</v>
      </c>
      <c r="P20" s="81">
        <f t="shared" ref="P20:P39" si="0">O20*$Q$4</f>
        <v>60.364200000000004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59.810400000000008</v>
      </c>
    </row>
    <row r="22" spans="1:21" x14ac:dyDescent="0.25">
      <c r="O22" s="81">
        <v>1.07</v>
      </c>
      <c r="P22" s="81">
        <f t="shared" si="0"/>
        <v>59.256600000000006</v>
      </c>
    </row>
    <row r="23" spans="1:21" x14ac:dyDescent="0.25">
      <c r="O23" s="81">
        <v>1.06</v>
      </c>
      <c r="P23" s="81">
        <f t="shared" si="0"/>
        <v>58.702800000000003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58.149000000000008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57.595200000000006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57.041400000000003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56.4876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55.933800000000005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55.38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54.8262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54.272400000000005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53.718600000000002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53.1648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52.610999999999997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52.057200000000002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51.503400000000006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50.949600000000004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50.395800000000001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49.842000000000006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6" priority="35">
      <formula>Q7&gt;0</formula>
    </cfRule>
    <cfRule type="expression" dxfId="3175" priority="36">
      <formula>Q7&lt;0</formula>
    </cfRule>
  </conditionalFormatting>
  <conditionalFormatting sqref="Q8">
    <cfRule type="expression" dxfId="3174" priority="33">
      <formula>Q8&gt;0</formula>
    </cfRule>
    <cfRule type="expression" dxfId="3173" priority="34">
      <formula>Q8&lt;0</formula>
    </cfRule>
  </conditionalFormatting>
  <conditionalFormatting sqref="F34:F54 F58:F63">
    <cfRule type="expression" dxfId="3172" priority="31">
      <formula>F34&gt;0</formula>
    </cfRule>
    <cfRule type="expression" dxfId="3171" priority="32">
      <formula>F34&lt;0</formula>
    </cfRule>
  </conditionalFormatting>
  <conditionalFormatting sqref="H34:H54 H58:H63">
    <cfRule type="expression" dxfId="3170" priority="29">
      <formula>H34&gt;0</formula>
    </cfRule>
    <cfRule type="expression" dxfId="3169" priority="30">
      <formula>H34&lt;0</formula>
    </cfRule>
  </conditionalFormatting>
  <conditionalFormatting sqref="Q10">
    <cfRule type="expression" dxfId="3168" priority="27">
      <formula>Q10&gt;0</formula>
    </cfRule>
    <cfRule type="expression" dxfId="3167" priority="28">
      <formula>Q10&lt;0</formula>
    </cfRule>
  </conditionalFormatting>
  <conditionalFormatting sqref="J25:J38">
    <cfRule type="expression" dxfId="3166" priority="25">
      <formula>J25&gt;0</formula>
    </cfRule>
    <cfRule type="expression" dxfId="3165" priority="26">
      <formula>J25&lt;0</formula>
    </cfRule>
  </conditionalFormatting>
  <conditionalFormatting sqref="K25:K35 K37:K38">
    <cfRule type="expression" dxfId="3164" priority="23">
      <formula>K25&gt;0</formula>
    </cfRule>
    <cfRule type="expression" dxfId="3163" priority="24">
      <formula>K25&lt;0</formula>
    </cfRule>
  </conditionalFormatting>
  <conditionalFormatting sqref="F89:F110">
    <cfRule type="expression" dxfId="3162" priority="19">
      <formula>F89&gt;0</formula>
    </cfRule>
    <cfRule type="expression" dxfId="3161" priority="20">
      <formula>F89&lt;0</formula>
    </cfRule>
  </conditionalFormatting>
  <conditionalFormatting sqref="H89:H110">
    <cfRule type="expression" dxfId="3160" priority="17">
      <formula>H89&gt;0</formula>
    </cfRule>
    <cfRule type="expression" dxfId="3159" priority="18">
      <formula>H89&lt;0</formula>
    </cfRule>
  </conditionalFormatting>
  <conditionalFormatting sqref="J89:J102">
    <cfRule type="expression" dxfId="3158" priority="15">
      <formula>J89&gt;0</formula>
    </cfRule>
    <cfRule type="expression" dxfId="3157" priority="16">
      <formula>J89&lt;0</formula>
    </cfRule>
  </conditionalFormatting>
  <conditionalFormatting sqref="K89:K102">
    <cfRule type="expression" dxfId="3156" priority="13">
      <formula>K89&gt;0</formula>
    </cfRule>
    <cfRule type="expression" dxfId="3155" priority="14">
      <formula>K89&lt;0</formula>
    </cfRule>
  </conditionalFormatting>
  <conditionalFormatting sqref="L89:L102">
    <cfRule type="expression" dxfId="3154" priority="11">
      <formula>L89&gt;0</formula>
    </cfRule>
    <cfRule type="expression" dxfId="3153" priority="12">
      <formula>L89&lt;0</formula>
    </cfRule>
  </conditionalFormatting>
  <conditionalFormatting sqref="F25:F33">
    <cfRule type="expression" dxfId="3152" priority="9">
      <formula>F25&gt;0</formula>
    </cfRule>
    <cfRule type="expression" dxfId="3151" priority="10">
      <formula>F25&lt;0</formula>
    </cfRule>
  </conditionalFormatting>
  <conditionalFormatting sqref="H25:H33">
    <cfRule type="expression" dxfId="3150" priority="7">
      <formula>H25&gt;0</formula>
    </cfRule>
    <cfRule type="expression" dxfId="3149" priority="8">
      <formula>H25&lt;0</formula>
    </cfRule>
  </conditionalFormatting>
  <conditionalFormatting sqref="J54">
    <cfRule type="expression" dxfId="3148" priority="5">
      <formula>J54&gt;0</formula>
    </cfRule>
    <cfRule type="expression" dxfId="3147" priority="6">
      <formula>J54&lt;0</formula>
    </cfRule>
  </conditionalFormatting>
  <conditionalFormatting sqref="F55:F57">
    <cfRule type="expression" dxfId="3146" priority="3">
      <formula>F55&gt;0</formula>
    </cfRule>
    <cfRule type="expression" dxfId="3145" priority="4">
      <formula>F55&lt;0</formula>
    </cfRule>
  </conditionalFormatting>
  <conditionalFormatting sqref="H55:H57">
    <cfRule type="expression" dxfId="3144" priority="1">
      <formula>H55&gt;0</formula>
    </cfRule>
    <cfRule type="expression" dxfId="3143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42" priority="21">
      <formula>F47&gt;0</formula>
    </cfRule>
    <cfRule type="expression" dxfId="3141" priority="22">
      <formula>F47&lt;0</formula>
    </cfRule>
  </conditionalFormatting>
  <conditionalFormatting sqref="Q7">
    <cfRule type="expression" dxfId="3140" priority="19">
      <formula>Q7&gt;0</formula>
    </cfRule>
    <cfRule type="expression" dxfId="3139" priority="20">
      <formula>Q7&lt;0</formula>
    </cfRule>
  </conditionalFormatting>
  <conditionalFormatting sqref="Q8">
    <cfRule type="expression" dxfId="3138" priority="17">
      <formula>Q8&gt;0</formula>
    </cfRule>
    <cfRule type="expression" dxfId="3137" priority="18">
      <formula>Q8&lt;0</formula>
    </cfRule>
  </conditionalFormatting>
  <conditionalFormatting sqref="F25:F46">
    <cfRule type="expression" dxfId="3136" priority="15">
      <formula>F25&gt;0</formula>
    </cfRule>
    <cfRule type="expression" dxfId="3135" priority="16">
      <formula>F25&lt;0</formula>
    </cfRule>
  </conditionalFormatting>
  <conditionalFormatting sqref="H25:H46">
    <cfRule type="expression" dxfId="3134" priority="13">
      <formula>H25&gt;0</formula>
    </cfRule>
    <cfRule type="expression" dxfId="3133" priority="14">
      <formula>H25&lt;0</formula>
    </cfRule>
  </conditionalFormatting>
  <conditionalFormatting sqref="F89:F110">
    <cfRule type="expression" dxfId="3132" priority="11">
      <formula>F89&gt;0</formula>
    </cfRule>
    <cfRule type="expression" dxfId="3131" priority="12">
      <formula>F89&lt;0</formula>
    </cfRule>
  </conditionalFormatting>
  <conditionalFormatting sqref="H89:H110">
    <cfRule type="expression" dxfId="3130" priority="9">
      <formula>H89&gt;0</formula>
    </cfRule>
    <cfRule type="expression" dxfId="3129" priority="10">
      <formula>H89&lt;0</formula>
    </cfRule>
  </conditionalFormatting>
  <conditionalFormatting sqref="Q10">
    <cfRule type="expression" dxfId="3128" priority="7">
      <formula>Q10&gt;0</formula>
    </cfRule>
    <cfRule type="expression" dxfId="3127" priority="8">
      <formula>Q10&lt;0</formula>
    </cfRule>
  </conditionalFormatting>
  <conditionalFormatting sqref="J25:J38">
    <cfRule type="expression" dxfId="3126" priority="5">
      <formula>J25&gt;0</formula>
    </cfRule>
    <cfRule type="expression" dxfId="3125" priority="6">
      <formula>J25&lt;0</formula>
    </cfRule>
  </conditionalFormatting>
  <conditionalFormatting sqref="K25:K38">
    <cfRule type="expression" dxfId="3124" priority="3">
      <formula>K25&gt;0</formula>
    </cfRule>
    <cfRule type="expression" dxfId="3123" priority="4">
      <formula>K25&lt;0</formula>
    </cfRule>
  </conditionalFormatting>
  <conditionalFormatting sqref="L25:L38">
    <cfRule type="expression" dxfId="3122" priority="1">
      <formula>L25&gt;0</formula>
    </cfRule>
    <cfRule type="expression" dxfId="312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20" priority="23">
      <formula>F34&gt;0</formula>
    </cfRule>
    <cfRule type="expression" dxfId="3119" priority="24">
      <formula>F34&lt;0</formula>
    </cfRule>
  </conditionalFormatting>
  <conditionalFormatting sqref="Q7">
    <cfRule type="expression" dxfId="3118" priority="21">
      <formula>Q7&gt;0</formula>
    </cfRule>
    <cfRule type="expression" dxfId="3117" priority="22">
      <formula>Q7&lt;0</formula>
    </cfRule>
  </conditionalFormatting>
  <conditionalFormatting sqref="Q8">
    <cfRule type="expression" dxfId="3116" priority="19">
      <formula>Q8&gt;0</formula>
    </cfRule>
    <cfRule type="expression" dxfId="3115" priority="20">
      <formula>Q8&lt;0</formula>
    </cfRule>
  </conditionalFormatting>
  <conditionalFormatting sqref="F25:F33">
    <cfRule type="expression" dxfId="3114" priority="17">
      <formula>F25&gt;0</formula>
    </cfRule>
    <cfRule type="expression" dxfId="3113" priority="18">
      <formula>F25&lt;0</formula>
    </cfRule>
  </conditionalFormatting>
  <conditionalFormatting sqref="H25:H33">
    <cfRule type="expression" dxfId="3112" priority="15">
      <formula>H25&gt;0</formula>
    </cfRule>
    <cfRule type="expression" dxfId="3111" priority="16">
      <formula>H25&lt;0</formula>
    </cfRule>
  </conditionalFormatting>
  <conditionalFormatting sqref="M46">
    <cfRule type="expression" dxfId="3110" priority="13">
      <formula>M46&gt;0</formula>
    </cfRule>
    <cfRule type="expression" dxfId="3109" priority="14">
      <formula>M46&lt;0</formula>
    </cfRule>
  </conditionalFormatting>
  <conditionalFormatting sqref="F79:F87 H79:H87">
    <cfRule type="expression" dxfId="3108" priority="11">
      <formula>F79&gt;0</formula>
    </cfRule>
    <cfRule type="expression" dxfId="3107" priority="12">
      <formula>F79&lt;0</formula>
    </cfRule>
  </conditionalFormatting>
  <conditionalFormatting sqref="F70:F78">
    <cfRule type="expression" dxfId="3106" priority="9">
      <formula>F70&gt;0</formula>
    </cfRule>
    <cfRule type="expression" dxfId="3105" priority="10">
      <formula>F70&lt;0</formula>
    </cfRule>
  </conditionalFormatting>
  <conditionalFormatting sqref="H70:H78">
    <cfRule type="expression" dxfId="3104" priority="7">
      <formula>H70&gt;0</formula>
    </cfRule>
    <cfRule type="expression" dxfId="3103" priority="8">
      <formula>H70&lt;0</formula>
    </cfRule>
  </conditionalFormatting>
  <conditionalFormatting sqref="J27:K27 J30:K30 J33:K33 J36:K36 J39:K39 J42:K42">
    <cfRule type="expression" dxfId="3102" priority="5">
      <formula>J27&gt;0</formula>
    </cfRule>
    <cfRule type="expression" dxfId="3101" priority="6">
      <formula>J27&lt;0</formula>
    </cfRule>
  </conditionalFormatting>
  <conditionalFormatting sqref="J28:K29 J31:K32 J34:K35 J37:K38 J40:K41">
    <cfRule type="expression" dxfId="3100" priority="3">
      <formula>J28&gt;0</formula>
    </cfRule>
    <cfRule type="expression" dxfId="3099" priority="4">
      <formula>J28&lt;0</formula>
    </cfRule>
  </conditionalFormatting>
  <conditionalFormatting sqref="L27:L42">
    <cfRule type="expression" dxfId="3098" priority="1">
      <formula>L27&gt;0</formula>
    </cfRule>
    <cfRule type="expression" dxfId="309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6" priority="9">
      <formula>F57&gt;0</formula>
    </cfRule>
    <cfRule type="expression" dxfId="3095" priority="10">
      <formula>F57&lt;0</formula>
    </cfRule>
  </conditionalFormatting>
  <conditionalFormatting sqref="Q7">
    <cfRule type="expression" dxfId="3094" priority="7">
      <formula>Q7&gt;0</formula>
    </cfRule>
    <cfRule type="expression" dxfId="3093" priority="8">
      <formula>Q7&lt;0</formula>
    </cfRule>
  </conditionalFormatting>
  <conditionalFormatting sqref="Q8">
    <cfRule type="expression" dxfId="3092" priority="5">
      <formula>Q8&gt;0</formula>
    </cfRule>
    <cfRule type="expression" dxfId="3091" priority="6">
      <formula>Q8&lt;0</formula>
    </cfRule>
  </conditionalFormatting>
  <conditionalFormatting sqref="F25:F56">
    <cfRule type="expression" dxfId="3090" priority="3">
      <formula>F25&gt;0</formula>
    </cfRule>
    <cfRule type="expression" dxfId="3089" priority="4">
      <formula>F25&lt;0</formula>
    </cfRule>
  </conditionalFormatting>
  <conditionalFormatting sqref="H25:H56">
    <cfRule type="expression" dxfId="3088" priority="1">
      <formula>H25&gt;0</formula>
    </cfRule>
    <cfRule type="expression" dxfId="308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48.649900000000002</v>
      </c>
      <c r="R4" s="425">
        <v>-7.7999999999999996E-3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19459.96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83.270000000000437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83.270000000000437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4.2974316046755379E-3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2.6721534884963791E-2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53.514890000000008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53.028391000000006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52.541892000000004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52.055393000000002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51.568894000000007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51.082395000000005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50.595896000000003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50.109397000000001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49.622898000000006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49.136399000000004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48.649900000000002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48.163401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47.676901999999998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47.190403000000003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46.703904000000001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46.217404999999999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45.730905999999997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45.244407000000002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44.757908000000008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44.271409000000006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43.784910000000004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6" priority="35">
      <formula>F60&gt;0</formula>
    </cfRule>
    <cfRule type="expression" dxfId="3085" priority="36">
      <formula>F60&lt;0</formula>
    </cfRule>
  </conditionalFormatting>
  <conditionalFormatting sqref="Q7">
    <cfRule type="expression" dxfId="3084" priority="33">
      <formula>Q7&gt;0</formula>
    </cfRule>
    <cfRule type="expression" dxfId="3083" priority="34">
      <formula>Q7&lt;0</formula>
    </cfRule>
  </conditionalFormatting>
  <conditionalFormatting sqref="Q8">
    <cfRule type="expression" dxfId="3082" priority="31">
      <formula>Q8&gt;0</formula>
    </cfRule>
    <cfRule type="expression" dxfId="3081" priority="32">
      <formula>Q8&lt;0</formula>
    </cfRule>
  </conditionalFormatting>
  <conditionalFormatting sqref="F30:F59">
    <cfRule type="expression" dxfId="3080" priority="29">
      <formula>F30&gt;0</formula>
    </cfRule>
    <cfRule type="expression" dxfId="3079" priority="30">
      <formula>F30&lt;0</formula>
    </cfRule>
  </conditionalFormatting>
  <conditionalFormatting sqref="H30:H59">
    <cfRule type="expression" dxfId="3078" priority="27">
      <formula>H30&gt;0</formula>
    </cfRule>
    <cfRule type="expression" dxfId="3077" priority="28">
      <formula>H30&lt;0</formula>
    </cfRule>
  </conditionalFormatting>
  <conditionalFormatting sqref="Q10">
    <cfRule type="expression" dxfId="3076" priority="25">
      <formula>Q10&gt;0</formula>
    </cfRule>
    <cfRule type="expression" dxfId="3075" priority="26">
      <formula>Q10&lt;0</formula>
    </cfRule>
  </conditionalFormatting>
  <conditionalFormatting sqref="J27:J35">
    <cfRule type="expression" dxfId="3074" priority="23">
      <formula>J27&gt;0</formula>
    </cfRule>
    <cfRule type="expression" dxfId="3073" priority="24">
      <formula>J27&lt;0</formula>
    </cfRule>
  </conditionalFormatting>
  <conditionalFormatting sqref="K27:K38">
    <cfRule type="expression" dxfId="3072" priority="21">
      <formula>K27&gt;0</formula>
    </cfRule>
    <cfRule type="expression" dxfId="3071" priority="22">
      <formula>K27&lt;0</formula>
    </cfRule>
  </conditionalFormatting>
  <conditionalFormatting sqref="L27:L38">
    <cfRule type="expression" dxfId="3070" priority="19">
      <formula>L27&gt;0</formula>
    </cfRule>
    <cfRule type="expression" dxfId="3069" priority="20">
      <formula>L27&lt;0</formula>
    </cfRule>
  </conditionalFormatting>
  <conditionalFormatting sqref="F89:F110">
    <cfRule type="expression" dxfId="3068" priority="17">
      <formula>F89&gt;0</formula>
    </cfRule>
    <cfRule type="expression" dxfId="3067" priority="18">
      <formula>F89&lt;0</formula>
    </cfRule>
  </conditionalFormatting>
  <conditionalFormatting sqref="H89:H110">
    <cfRule type="expression" dxfId="3066" priority="15">
      <formula>H89&gt;0</formula>
    </cfRule>
    <cfRule type="expression" dxfId="3065" priority="16">
      <formula>H89&lt;0</formula>
    </cfRule>
  </conditionalFormatting>
  <conditionalFormatting sqref="J89:J102">
    <cfRule type="expression" dxfId="3064" priority="13">
      <formula>J89&gt;0</formula>
    </cfRule>
    <cfRule type="expression" dxfId="3063" priority="14">
      <formula>J89&lt;0</formula>
    </cfRule>
  </conditionalFormatting>
  <conditionalFormatting sqref="K89:K102">
    <cfRule type="expression" dxfId="3062" priority="11">
      <formula>K89&gt;0</formula>
    </cfRule>
    <cfRule type="expression" dxfId="3061" priority="12">
      <formula>K89&lt;0</formula>
    </cfRule>
  </conditionalFormatting>
  <conditionalFormatting sqref="L89:L102">
    <cfRule type="expression" dxfId="3060" priority="9">
      <formula>L89&gt;0</formula>
    </cfRule>
    <cfRule type="expression" dxfId="3059" priority="10">
      <formula>L89&lt;0</formula>
    </cfRule>
  </conditionalFormatting>
  <conditionalFormatting sqref="F29">
    <cfRule type="expression" dxfId="3058" priority="7">
      <formula>F29&gt;0</formula>
    </cfRule>
    <cfRule type="expression" dxfId="3057" priority="8">
      <formula>F29&lt;0</formula>
    </cfRule>
  </conditionalFormatting>
  <conditionalFormatting sqref="H29">
    <cfRule type="expression" dxfId="3056" priority="5">
      <formula>H29&gt;0</formula>
    </cfRule>
    <cfRule type="expression" dxfId="3055" priority="6">
      <formula>H29&lt;0</formula>
    </cfRule>
  </conditionalFormatting>
  <conditionalFormatting sqref="F25:F28 H25:H28">
    <cfRule type="expression" dxfId="3054" priority="1">
      <formula>F25&gt;0</formula>
    </cfRule>
    <cfRule type="expression" dxfId="3053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3" activePane="bottomLeft" state="frozen"/>
      <selection activeCell="A2" sqref="A2"/>
      <selection pane="bottomLeft" activeCell="K50" sqref="K50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52.771666666666668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63.74</v>
      </c>
      <c r="R4" s="405">
        <v>-7.1000000000000004E-3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9561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7915.75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1842.4599999999955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1645.25</v>
      </c>
      <c r="U8" s="405" t="s">
        <v>1232</v>
      </c>
    </row>
    <row r="9" spans="1:21" x14ac:dyDescent="0.25">
      <c r="B9" s="72">
        <v>43481</v>
      </c>
      <c r="C9" s="4">
        <v>50</v>
      </c>
      <c r="D9" s="3">
        <v>63.48</v>
      </c>
      <c r="E9" s="3">
        <v>0</v>
      </c>
      <c r="F9" s="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0.20784511890850518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3.1377470975839344E-2</v>
      </c>
      <c r="R11">
        <v>0.5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  <c r="Q13" s="2">
        <f>Q4/(6.87+7.08)*2</f>
        <v>9.1383512544802876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70.114000000000004</v>
      </c>
    </row>
    <row r="22" spans="1:16" x14ac:dyDescent="0.25">
      <c r="O22" s="81">
        <v>1.0900000000000001</v>
      </c>
      <c r="P22" s="81">
        <f t="shared" ref="P22:P41" si="2">O22*$Q$4</f>
        <v>69.476600000000005</v>
      </c>
    </row>
    <row r="23" spans="1:16" x14ac:dyDescent="0.25">
      <c r="O23" s="81">
        <v>1.08</v>
      </c>
      <c r="P23" s="81">
        <f t="shared" si="2"/>
        <v>68.839200000000005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68.201800000000006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67.564400000000006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66.927000000000007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66.289600000000007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65.652200000000008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65.014800000000008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64.377400000000009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63.74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6" si="8">C32*(E32-D32)</f>
        <v>1405.0005000000019</v>
      </c>
      <c r="G32" s="39">
        <f t="shared" ref="G32:G46" si="9">D32*C32</f>
        <v>9646.9994999999999</v>
      </c>
      <c r="H32" s="179">
        <f t="shared" ref="H32:H46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63.102600000000002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62.465200000000003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61.827800000000003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61.190399999999997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60.552999999999997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59.915599999999998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59.278200000000005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58.640800000000006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58.003400000000006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57.366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52" priority="29">
      <formula>F57&gt;0</formula>
    </cfRule>
    <cfRule type="expression" dxfId="3051" priority="30">
      <formula>F57&lt;0</formula>
    </cfRule>
  </conditionalFormatting>
  <conditionalFormatting sqref="Q7">
    <cfRule type="expression" dxfId="3050" priority="27">
      <formula>Q7&gt;0</formula>
    </cfRule>
    <cfRule type="expression" dxfId="3049" priority="28">
      <formula>Q7&lt;0</formula>
    </cfRule>
  </conditionalFormatting>
  <conditionalFormatting sqref="Q8">
    <cfRule type="expression" dxfId="3048" priority="25">
      <formula>Q8&gt;0</formula>
    </cfRule>
    <cfRule type="expression" dxfId="3047" priority="26">
      <formula>Q8&lt;0</formula>
    </cfRule>
  </conditionalFormatting>
  <conditionalFormatting sqref="M58">
    <cfRule type="expression" dxfId="3046" priority="19">
      <formula>M58&gt;0</formula>
    </cfRule>
    <cfRule type="expression" dxfId="3045" priority="20">
      <formula>M58&lt;0</formula>
    </cfRule>
  </conditionalFormatting>
  <conditionalFormatting sqref="F84:F115">
    <cfRule type="expression" dxfId="3044" priority="17">
      <formula>F84&gt;0</formula>
    </cfRule>
    <cfRule type="expression" dxfId="3043" priority="18">
      <formula>F84&lt;0</formula>
    </cfRule>
  </conditionalFormatting>
  <conditionalFormatting sqref="H84:H115">
    <cfRule type="expression" dxfId="3042" priority="15">
      <formula>H84&gt;0</formula>
    </cfRule>
    <cfRule type="expression" dxfId="3041" priority="16">
      <formula>H84&lt;0</formula>
    </cfRule>
  </conditionalFormatting>
  <conditionalFormatting sqref="F25:F56 H25:H56">
    <cfRule type="expression" dxfId="3040" priority="13">
      <formula>F25&gt;0</formula>
    </cfRule>
    <cfRule type="expression" dxfId="3039" priority="14">
      <formula>F25&lt;0</formula>
    </cfRule>
  </conditionalFormatting>
  <conditionalFormatting sqref="J28:J30 K25:K30 J31:K38">
    <cfRule type="expression" dxfId="3038" priority="9">
      <formula>J25&gt;0</formula>
    </cfRule>
    <cfRule type="expression" dxfId="3037" priority="10">
      <formula>J25&lt;0</formula>
    </cfRule>
  </conditionalFormatting>
  <conditionalFormatting sqref="K39:K42">
    <cfRule type="expression" dxfId="3036" priority="7">
      <formula>K39&gt;0</formula>
    </cfRule>
    <cfRule type="expression" dxfId="3035" priority="8">
      <formula>K39&lt;0</formula>
    </cfRule>
  </conditionalFormatting>
  <conditionalFormatting sqref="K43">
    <cfRule type="expression" dxfId="3034" priority="5">
      <formula>K43&gt;0</formula>
    </cfRule>
    <cfRule type="expression" dxfId="3033" priority="6">
      <formula>K43&lt;0</formula>
    </cfRule>
  </conditionalFormatting>
  <conditionalFormatting sqref="K44">
    <cfRule type="expression" dxfId="3032" priority="3">
      <formula>K44&gt;0</formula>
    </cfRule>
    <cfRule type="expression" dxfId="3031" priority="4">
      <formula>K44&lt;0</formula>
    </cfRule>
  </conditionalFormatting>
  <conditionalFormatting sqref="K45:K46">
    <cfRule type="expression" dxfId="3030" priority="1">
      <formula>K45&gt;0</formula>
    </cfRule>
    <cfRule type="expression" dxfId="3029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8" priority="21">
      <formula>F47&gt;0</formula>
    </cfRule>
    <cfRule type="expression" dxfId="3027" priority="22">
      <formula>F47&lt;0</formula>
    </cfRule>
  </conditionalFormatting>
  <conditionalFormatting sqref="Q7">
    <cfRule type="expression" dxfId="3026" priority="19">
      <formula>Q7&gt;0</formula>
    </cfRule>
    <cfRule type="expression" dxfId="3025" priority="20">
      <formula>Q7&lt;0</formula>
    </cfRule>
  </conditionalFormatting>
  <conditionalFormatting sqref="Q8">
    <cfRule type="expression" dxfId="3024" priority="17">
      <formula>Q8&gt;0</formula>
    </cfRule>
    <cfRule type="expression" dxfId="3023" priority="18">
      <formula>Q8&lt;0</formula>
    </cfRule>
  </conditionalFormatting>
  <conditionalFormatting sqref="F25:F46">
    <cfRule type="expression" dxfId="3022" priority="15">
      <formula>F25&gt;0</formula>
    </cfRule>
    <cfRule type="expression" dxfId="3021" priority="16">
      <formula>F25&lt;0</formula>
    </cfRule>
  </conditionalFormatting>
  <conditionalFormatting sqref="H25:H46">
    <cfRule type="expression" dxfId="3020" priority="13">
      <formula>H25&gt;0</formula>
    </cfRule>
    <cfRule type="expression" dxfId="3019" priority="14">
      <formula>H25&lt;0</formula>
    </cfRule>
  </conditionalFormatting>
  <conditionalFormatting sqref="F89:F110">
    <cfRule type="expression" dxfId="3018" priority="11">
      <formula>F89&gt;0</formula>
    </cfRule>
    <cfRule type="expression" dxfId="3017" priority="12">
      <formula>F89&lt;0</formula>
    </cfRule>
  </conditionalFormatting>
  <conditionalFormatting sqref="H89:H110">
    <cfRule type="expression" dxfId="3016" priority="9">
      <formula>H89&gt;0</formula>
    </cfRule>
    <cfRule type="expression" dxfId="3015" priority="10">
      <formula>H89&lt;0</formula>
    </cfRule>
  </conditionalFormatting>
  <conditionalFormatting sqref="Q10">
    <cfRule type="expression" dxfId="3014" priority="7">
      <formula>Q10&gt;0</formula>
    </cfRule>
    <cfRule type="expression" dxfId="3013" priority="8">
      <formula>Q10&lt;0</formula>
    </cfRule>
  </conditionalFormatting>
  <conditionalFormatting sqref="J25:J38">
    <cfRule type="expression" dxfId="3012" priority="5">
      <formula>J25&gt;0</formula>
    </cfRule>
    <cfRule type="expression" dxfId="3011" priority="6">
      <formula>J25&lt;0</formula>
    </cfRule>
  </conditionalFormatting>
  <conditionalFormatting sqref="K25:K38">
    <cfRule type="expression" dxfId="3010" priority="3">
      <formula>K25&gt;0</formula>
    </cfRule>
    <cfRule type="expression" dxfId="3009" priority="4">
      <formula>K25&lt;0</formula>
    </cfRule>
  </conditionalFormatting>
  <conditionalFormatting sqref="L25:L38">
    <cfRule type="expression" dxfId="3008" priority="1">
      <formula>L25&gt;0</formula>
    </cfRule>
    <cfRule type="expression" dxfId="300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171.55</v>
      </c>
      <c r="R4" s="425">
        <v>3.3E-3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5146.5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-653.02000000000044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-653.02000000000044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-0.11259897370816901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188.70500000000004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186.98950000000002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185.27400000000003</v>
      </c>
    </row>
    <row r="20" spans="1:16" x14ac:dyDescent="0.25">
      <c r="O20" s="81">
        <v>1.07</v>
      </c>
      <c r="P20" s="81">
        <f t="shared" si="0"/>
        <v>183.55850000000001</v>
      </c>
    </row>
    <row r="21" spans="1:16" x14ac:dyDescent="0.25">
      <c r="O21" s="81">
        <v>1.06</v>
      </c>
      <c r="P21" s="81">
        <f t="shared" si="0"/>
        <v>181.84300000000002</v>
      </c>
    </row>
    <row r="22" spans="1:16" x14ac:dyDescent="0.25">
      <c r="O22" s="81">
        <v>1.05</v>
      </c>
      <c r="P22" s="81">
        <f t="shared" si="0"/>
        <v>180.12750000000003</v>
      </c>
    </row>
    <row r="23" spans="1:16" x14ac:dyDescent="0.25">
      <c r="O23" s="81">
        <v>1.04</v>
      </c>
      <c r="P23" s="81">
        <f t="shared" si="0"/>
        <v>178.41200000000001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176.69650000000001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174.98100000000002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173.2655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171.55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169.83450000000002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168.119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166.40350000000001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164.68800000000002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162.9725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161.25700000000001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159.54150000000001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157.82600000000002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156.1105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154.39500000000001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6" priority="39">
      <formula>F47&gt;0</formula>
    </cfRule>
    <cfRule type="expression" dxfId="3005" priority="40">
      <formula>F47&lt;0</formula>
    </cfRule>
  </conditionalFormatting>
  <conditionalFormatting sqref="Q7">
    <cfRule type="expression" dxfId="3004" priority="37">
      <formula>Q7&gt;0</formula>
    </cfRule>
    <cfRule type="expression" dxfId="3003" priority="38">
      <formula>Q7&lt;0</formula>
    </cfRule>
  </conditionalFormatting>
  <conditionalFormatting sqref="Q8">
    <cfRule type="expression" dxfId="3002" priority="35">
      <formula>Q8&gt;0</formula>
    </cfRule>
    <cfRule type="expression" dxfId="3001" priority="36">
      <formula>Q8&lt;0</formula>
    </cfRule>
  </conditionalFormatting>
  <conditionalFormatting sqref="F30:F46">
    <cfRule type="expression" dxfId="3000" priority="33">
      <formula>F30&gt;0</formula>
    </cfRule>
    <cfRule type="expression" dxfId="2999" priority="34">
      <formula>F30&lt;0</formula>
    </cfRule>
  </conditionalFormatting>
  <conditionalFormatting sqref="H30:H46">
    <cfRule type="expression" dxfId="2998" priority="31">
      <formula>H30&gt;0</formula>
    </cfRule>
    <cfRule type="expression" dxfId="2997" priority="32">
      <formula>H30&lt;0</formula>
    </cfRule>
  </conditionalFormatting>
  <conditionalFormatting sqref="Q10">
    <cfRule type="expression" dxfId="2996" priority="29">
      <formula>Q10&gt;0</formula>
    </cfRule>
    <cfRule type="expression" dxfId="2995" priority="30">
      <formula>Q10&lt;0</formula>
    </cfRule>
  </conditionalFormatting>
  <conditionalFormatting sqref="J25:J38">
    <cfRule type="expression" dxfId="2994" priority="27">
      <formula>J25&gt;0</formula>
    </cfRule>
    <cfRule type="expression" dxfId="2993" priority="28">
      <formula>J25&lt;0</formula>
    </cfRule>
  </conditionalFormatting>
  <conditionalFormatting sqref="K25:K38">
    <cfRule type="expression" dxfId="2992" priority="25">
      <formula>K25&gt;0</formula>
    </cfRule>
    <cfRule type="expression" dxfId="2991" priority="26">
      <formula>K25&lt;0</formula>
    </cfRule>
  </conditionalFormatting>
  <conditionalFormatting sqref="L25 L38">
    <cfRule type="expression" dxfId="2990" priority="23">
      <formula>L25&gt;0</formula>
    </cfRule>
    <cfRule type="expression" dxfId="2989" priority="24">
      <formula>L25&lt;0</formula>
    </cfRule>
  </conditionalFormatting>
  <conditionalFormatting sqref="F89:F110">
    <cfRule type="expression" dxfId="2988" priority="21">
      <formula>F89&gt;0</formula>
    </cfRule>
    <cfRule type="expression" dxfId="2987" priority="22">
      <formula>F89&lt;0</formula>
    </cfRule>
  </conditionalFormatting>
  <conditionalFormatting sqref="H89:H110">
    <cfRule type="expression" dxfId="2986" priority="19">
      <formula>H89&gt;0</formula>
    </cfRule>
    <cfRule type="expression" dxfId="2985" priority="20">
      <formula>H89&lt;0</formula>
    </cfRule>
  </conditionalFormatting>
  <conditionalFormatting sqref="J89:J102">
    <cfRule type="expression" dxfId="2984" priority="17">
      <formula>J89&gt;0</formula>
    </cfRule>
    <cfRule type="expression" dxfId="2983" priority="18">
      <formula>J89&lt;0</formula>
    </cfRule>
  </conditionalFormatting>
  <conditionalFormatting sqref="K89:K102">
    <cfRule type="expression" dxfId="2982" priority="15">
      <formula>K89&gt;0</formula>
    </cfRule>
    <cfRule type="expression" dxfId="2981" priority="16">
      <formula>K89&lt;0</formula>
    </cfRule>
  </conditionalFormatting>
  <conditionalFormatting sqref="L89:L102">
    <cfRule type="expression" dxfId="2980" priority="13">
      <formula>L89&gt;0</formula>
    </cfRule>
    <cfRule type="expression" dxfId="2979" priority="14">
      <formula>L89&lt;0</formula>
    </cfRule>
  </conditionalFormatting>
  <conditionalFormatting sqref="F25 F29">
    <cfRule type="expression" dxfId="2978" priority="11">
      <formula>F25&gt;0</formula>
    </cfRule>
    <cfRule type="expression" dxfId="2977" priority="12">
      <formula>F25&lt;0</formula>
    </cfRule>
  </conditionalFormatting>
  <conditionalFormatting sqref="H25:H26 H29">
    <cfRule type="expression" dxfId="2976" priority="9">
      <formula>H25&gt;0</formula>
    </cfRule>
    <cfRule type="expression" dxfId="2975" priority="10">
      <formula>H25&lt;0</formula>
    </cfRule>
  </conditionalFormatting>
  <conditionalFormatting sqref="F26">
    <cfRule type="expression" dxfId="2974" priority="7">
      <formula>F26&gt;0</formula>
    </cfRule>
    <cfRule type="expression" dxfId="2973" priority="8">
      <formula>F26&lt;0</formula>
    </cfRule>
  </conditionalFormatting>
  <conditionalFormatting sqref="F27:F28">
    <cfRule type="expression" dxfId="2972" priority="3">
      <formula>F27&gt;0</formula>
    </cfRule>
    <cfRule type="expression" dxfId="2971" priority="4">
      <formula>F27&lt;0</formula>
    </cfRule>
  </conditionalFormatting>
  <conditionalFormatting sqref="H27:H28">
    <cfRule type="expression" dxfId="2970" priority="1">
      <formula>H27&gt;0</formula>
    </cfRule>
    <cfRule type="expression" dxfId="296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8" priority="35">
      <formula>F47&gt;0</formula>
    </cfRule>
    <cfRule type="expression" dxfId="2967" priority="36">
      <formula>F47&lt;0</formula>
    </cfRule>
  </conditionalFormatting>
  <conditionalFormatting sqref="Q7">
    <cfRule type="expression" dxfId="2966" priority="33">
      <formula>Q7&gt;0</formula>
    </cfRule>
    <cfRule type="expression" dxfId="2965" priority="34">
      <formula>Q7&lt;0</formula>
    </cfRule>
  </conditionalFormatting>
  <conditionalFormatting sqref="Q8">
    <cfRule type="expression" dxfId="2964" priority="31">
      <formula>Q8&gt;0</formula>
    </cfRule>
    <cfRule type="expression" dxfId="2963" priority="32">
      <formula>Q8&lt;0</formula>
    </cfRule>
  </conditionalFormatting>
  <conditionalFormatting sqref="F30:F46">
    <cfRule type="expression" dxfId="2962" priority="29">
      <formula>F30&gt;0</formula>
    </cfRule>
    <cfRule type="expression" dxfId="2961" priority="30">
      <formula>F30&lt;0</formula>
    </cfRule>
  </conditionalFormatting>
  <conditionalFormatting sqref="H30:H46">
    <cfRule type="expression" dxfId="2960" priority="27">
      <formula>H30&gt;0</formula>
    </cfRule>
    <cfRule type="expression" dxfId="2959" priority="28">
      <formula>H30&lt;0</formula>
    </cfRule>
  </conditionalFormatting>
  <conditionalFormatting sqref="Q10">
    <cfRule type="expression" dxfId="2958" priority="25">
      <formula>Q10&gt;0</formula>
    </cfRule>
    <cfRule type="expression" dxfId="2957" priority="26">
      <formula>Q10&lt;0</formula>
    </cfRule>
  </conditionalFormatting>
  <conditionalFormatting sqref="J25:J38">
    <cfRule type="expression" dxfId="2956" priority="23">
      <formula>J25&gt;0</formula>
    </cfRule>
    <cfRule type="expression" dxfId="2955" priority="24">
      <formula>J25&lt;0</formula>
    </cfRule>
  </conditionalFormatting>
  <conditionalFormatting sqref="K25:K38">
    <cfRule type="expression" dxfId="2954" priority="21">
      <formula>K25&gt;0</formula>
    </cfRule>
    <cfRule type="expression" dxfId="2953" priority="22">
      <formula>K25&lt;0</formula>
    </cfRule>
  </conditionalFormatting>
  <conditionalFormatting sqref="L25 L38">
    <cfRule type="expression" dxfId="2952" priority="19">
      <formula>L25&gt;0</formula>
    </cfRule>
    <cfRule type="expression" dxfId="2951" priority="20">
      <formula>L25&lt;0</formula>
    </cfRule>
  </conditionalFormatting>
  <conditionalFormatting sqref="F89:F110">
    <cfRule type="expression" dxfId="2950" priority="17">
      <formula>F89&gt;0</formula>
    </cfRule>
    <cfRule type="expression" dxfId="2949" priority="18">
      <formula>F89&lt;0</formula>
    </cfRule>
  </conditionalFormatting>
  <conditionalFormatting sqref="H89:H110">
    <cfRule type="expression" dxfId="2948" priority="15">
      <formula>H89&gt;0</formula>
    </cfRule>
    <cfRule type="expression" dxfId="2947" priority="16">
      <formula>H89&lt;0</formula>
    </cfRule>
  </conditionalFormatting>
  <conditionalFormatting sqref="J89:J102">
    <cfRule type="expression" dxfId="2946" priority="13">
      <formula>J89&gt;0</formula>
    </cfRule>
    <cfRule type="expression" dxfId="2945" priority="14">
      <formula>J89&lt;0</formula>
    </cfRule>
  </conditionalFormatting>
  <conditionalFormatting sqref="K89:K102">
    <cfRule type="expression" dxfId="2944" priority="11">
      <formula>K89&gt;0</formula>
    </cfRule>
    <cfRule type="expression" dxfId="2943" priority="12">
      <formula>K89&lt;0</formula>
    </cfRule>
  </conditionalFormatting>
  <conditionalFormatting sqref="L89:L102">
    <cfRule type="expression" dxfId="2942" priority="9">
      <formula>L89&gt;0</formula>
    </cfRule>
    <cfRule type="expression" dxfId="2941" priority="10">
      <formula>L89&lt;0</formula>
    </cfRule>
  </conditionalFormatting>
  <conditionalFormatting sqref="F29 F25:F26">
    <cfRule type="expression" dxfId="2940" priority="7">
      <formula>F25&gt;0</formula>
    </cfRule>
    <cfRule type="expression" dxfId="2939" priority="8">
      <formula>F25&lt;0</formula>
    </cfRule>
  </conditionalFormatting>
  <conditionalFormatting sqref="H29 H25:H27">
    <cfRule type="expression" dxfId="2938" priority="5">
      <formula>H25&gt;0</formula>
    </cfRule>
    <cfRule type="expression" dxfId="2937" priority="6">
      <formula>H25&lt;0</formula>
    </cfRule>
  </conditionalFormatting>
  <conditionalFormatting sqref="F27:F28">
    <cfRule type="expression" dxfId="2936" priority="3">
      <formula>F27&gt;0</formula>
    </cfRule>
    <cfRule type="expression" dxfId="2935" priority="4">
      <formula>F27&lt;0</formula>
    </cfRule>
  </conditionalFormatting>
  <conditionalFormatting sqref="H28">
    <cfRule type="expression" dxfId="2934" priority="1">
      <formula>H28&gt;0</formula>
    </cfRule>
    <cfRule type="expression" dxfId="293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24.97</v>
      </c>
      <c r="R4" s="425">
        <v>-1.1900000000000001E-2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2497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90.9699999999998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3.7809171124216986E-2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5.6749999999999989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27.467000000000002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27.217300000000002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26.967600000000001</v>
      </c>
    </row>
    <row r="20" spans="1:16" x14ac:dyDescent="0.25">
      <c r="O20" s="81">
        <v>1.07</v>
      </c>
      <c r="P20" s="81">
        <f t="shared" si="0"/>
        <v>26.7179</v>
      </c>
    </row>
    <row r="21" spans="1:16" x14ac:dyDescent="0.25">
      <c r="O21" s="81">
        <v>1.06</v>
      </c>
      <c r="P21" s="81">
        <f t="shared" si="0"/>
        <v>26.4682</v>
      </c>
    </row>
    <row r="22" spans="1:16" x14ac:dyDescent="0.25">
      <c r="O22" s="81">
        <v>1.05</v>
      </c>
      <c r="P22" s="81">
        <f t="shared" si="0"/>
        <v>26.218499999999999</v>
      </c>
    </row>
    <row r="23" spans="1:16" x14ac:dyDescent="0.25">
      <c r="O23" s="81">
        <v>1.04</v>
      </c>
      <c r="P23" s="81">
        <f t="shared" si="0"/>
        <v>25.968799999999998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25.719100000000001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25.4694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25.2197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24.97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24.720299999999998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24.470599999999997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24.220899999999997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23.9712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23.721499999999999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23.471799999999998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23.222100000000001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22.9724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22.7227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22.472999999999999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32" priority="43">
      <formula>F54&gt;0</formula>
    </cfRule>
    <cfRule type="expression" dxfId="2931" priority="44">
      <formula>F54&lt;0</formula>
    </cfRule>
  </conditionalFormatting>
  <conditionalFormatting sqref="Q7">
    <cfRule type="expression" dxfId="2930" priority="41">
      <formula>Q7&gt;0</formula>
    </cfRule>
    <cfRule type="expression" dxfId="2929" priority="42">
      <formula>Q7&lt;0</formula>
    </cfRule>
  </conditionalFormatting>
  <conditionalFormatting sqref="Q8">
    <cfRule type="expression" dxfId="2928" priority="39">
      <formula>Q8&gt;0</formula>
    </cfRule>
    <cfRule type="expression" dxfId="2927" priority="40">
      <formula>Q8&lt;0</formula>
    </cfRule>
  </conditionalFormatting>
  <conditionalFormatting sqref="F33:F36 F38:F53">
    <cfRule type="expression" dxfId="2926" priority="37">
      <formula>F33&gt;0</formula>
    </cfRule>
    <cfRule type="expression" dxfId="2925" priority="38">
      <formula>F33&lt;0</formula>
    </cfRule>
  </conditionalFormatting>
  <conditionalFormatting sqref="H33:H36 H38:H53">
    <cfRule type="expression" dxfId="2924" priority="35">
      <formula>H33&gt;0</formula>
    </cfRule>
    <cfRule type="expression" dxfId="2923" priority="36">
      <formula>H33&lt;0</formula>
    </cfRule>
  </conditionalFormatting>
  <conditionalFormatting sqref="Q10">
    <cfRule type="expression" dxfId="2922" priority="33">
      <formula>Q10&gt;0</formula>
    </cfRule>
    <cfRule type="expression" dxfId="2921" priority="34">
      <formula>Q10&lt;0</formula>
    </cfRule>
  </conditionalFormatting>
  <conditionalFormatting sqref="J25:J37">
    <cfRule type="expression" dxfId="2920" priority="31">
      <formula>J25&gt;0</formula>
    </cfRule>
    <cfRule type="expression" dxfId="2919" priority="32">
      <formula>J25&lt;0</formula>
    </cfRule>
  </conditionalFormatting>
  <conditionalFormatting sqref="K25:K38">
    <cfRule type="expression" dxfId="2918" priority="29">
      <formula>K25&gt;0</formula>
    </cfRule>
    <cfRule type="expression" dxfId="2917" priority="30">
      <formula>K25&lt;0</formula>
    </cfRule>
  </conditionalFormatting>
  <conditionalFormatting sqref="L25">
    <cfRule type="expression" dxfId="2916" priority="27">
      <formula>L25&gt;0</formula>
    </cfRule>
    <cfRule type="expression" dxfId="2915" priority="28">
      <formula>L25&lt;0</formula>
    </cfRule>
  </conditionalFormatting>
  <conditionalFormatting sqref="F89:F110">
    <cfRule type="expression" dxfId="2914" priority="25">
      <formula>F89&gt;0</formula>
    </cfRule>
    <cfRule type="expression" dxfId="2913" priority="26">
      <formula>F89&lt;0</formula>
    </cfRule>
  </conditionalFormatting>
  <conditionalFormatting sqref="H89:H110">
    <cfRule type="expression" dxfId="2912" priority="23">
      <formula>H89&gt;0</formula>
    </cfRule>
    <cfRule type="expression" dxfId="2911" priority="24">
      <formula>H89&lt;0</formula>
    </cfRule>
  </conditionalFormatting>
  <conditionalFormatting sqref="J89:J102">
    <cfRule type="expression" dxfId="2910" priority="21">
      <formula>J89&gt;0</formula>
    </cfRule>
    <cfRule type="expression" dxfId="2909" priority="22">
      <formula>J89&lt;0</formula>
    </cfRule>
  </conditionalFormatting>
  <conditionalFormatting sqref="K89:K102">
    <cfRule type="expression" dxfId="2908" priority="19">
      <formula>K89&gt;0</formula>
    </cfRule>
    <cfRule type="expression" dxfId="2907" priority="20">
      <formula>K89&lt;0</formula>
    </cfRule>
  </conditionalFormatting>
  <conditionalFormatting sqref="L89:L102">
    <cfRule type="expression" dxfId="2906" priority="17">
      <formula>L89&gt;0</formula>
    </cfRule>
    <cfRule type="expression" dxfId="2905" priority="18">
      <formula>L89&lt;0</formula>
    </cfRule>
  </conditionalFormatting>
  <conditionalFormatting sqref="F29:F32">
    <cfRule type="expression" dxfId="2904" priority="15">
      <formula>F29&gt;0</formula>
    </cfRule>
    <cfRule type="expression" dxfId="2903" priority="16">
      <formula>F29&lt;0</formula>
    </cfRule>
  </conditionalFormatting>
  <conditionalFormatting sqref="H29:H32">
    <cfRule type="expression" dxfId="2902" priority="13">
      <formula>H29&gt;0</formula>
    </cfRule>
    <cfRule type="expression" dxfId="2901" priority="14">
      <formula>H29&lt;0</formula>
    </cfRule>
  </conditionalFormatting>
  <conditionalFormatting sqref="F25:F28">
    <cfRule type="expression" dxfId="2900" priority="11">
      <formula>F25&gt;0</formula>
    </cfRule>
    <cfRule type="expression" dxfId="2899" priority="12">
      <formula>F25&lt;0</formula>
    </cfRule>
  </conditionalFormatting>
  <conditionalFormatting sqref="H25:H28">
    <cfRule type="expression" dxfId="2898" priority="9">
      <formula>H25&gt;0</formula>
    </cfRule>
    <cfRule type="expression" dxfId="2897" priority="10">
      <formula>H25&lt;0</formula>
    </cfRule>
  </conditionalFormatting>
  <conditionalFormatting sqref="F37">
    <cfRule type="expression" dxfId="2896" priority="7">
      <formula>F37&gt;0</formula>
    </cfRule>
    <cfRule type="expression" dxfId="2895" priority="8">
      <formula>F37&lt;0</formula>
    </cfRule>
  </conditionalFormatting>
  <conditionalFormatting sqref="H37">
    <cfRule type="expression" dxfId="2894" priority="5">
      <formula>H37&gt;0</formula>
    </cfRule>
    <cfRule type="expression" dxfId="2893" priority="6">
      <formula>H37&lt;0</formula>
    </cfRule>
  </conditionalFormatting>
  <conditionalFormatting sqref="J49">
    <cfRule type="expression" dxfId="2892" priority="3">
      <formula>J49&gt;0</formula>
    </cfRule>
    <cfRule type="expression" dxfId="2891" priority="4">
      <formula>J49&lt;0</formula>
    </cfRule>
  </conditionalFormatting>
  <conditionalFormatting sqref="J38:J48">
    <cfRule type="expression" dxfId="2890" priority="1">
      <formula>J38&gt;0</formula>
    </cfRule>
    <cfRule type="expression" dxfId="288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51.869900000000001</v>
      </c>
      <c r="R4" s="425">
        <v>-7.7000000000000002E-3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5186.99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-241.15000000000055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-241.15000000000055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-4.4425899110929437E-2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2.2271105207451722E-2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57.056890000000003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56.538191000000005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56.019492000000007</v>
      </c>
    </row>
    <row r="20" spans="1:16" x14ac:dyDescent="0.25">
      <c r="O20" s="81">
        <v>1.07</v>
      </c>
      <c r="P20" s="81">
        <f t="shared" si="0"/>
        <v>55.500793000000002</v>
      </c>
    </row>
    <row r="21" spans="1:16" x14ac:dyDescent="0.25">
      <c r="O21" s="81">
        <v>1.06</v>
      </c>
      <c r="P21" s="81">
        <f t="shared" si="0"/>
        <v>54.982094000000004</v>
      </c>
    </row>
    <row r="22" spans="1:16" x14ac:dyDescent="0.25">
      <c r="O22" s="81">
        <v>1.05</v>
      </c>
      <c r="P22" s="81">
        <f t="shared" si="0"/>
        <v>54.463395000000006</v>
      </c>
    </row>
    <row r="23" spans="1:16" x14ac:dyDescent="0.25">
      <c r="O23" s="81">
        <v>1.04</v>
      </c>
      <c r="P23" s="81">
        <f t="shared" si="0"/>
        <v>53.944696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53.425997000000002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52.907298000000004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52.388598999999999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51.869900000000001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51.351201000000003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50.832501999999998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50.313803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49.795104000000002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49.276404999999997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48.757705999999999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48.239007000000001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47.720308000000003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47.201609000000005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46.68291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8" priority="35">
      <formula>F47&gt;0</formula>
    </cfRule>
    <cfRule type="expression" dxfId="2887" priority="36">
      <formula>F47&lt;0</formula>
    </cfRule>
  </conditionalFormatting>
  <conditionalFormatting sqref="Q7">
    <cfRule type="expression" dxfId="2886" priority="33">
      <formula>Q7&gt;0</formula>
    </cfRule>
    <cfRule type="expression" dxfId="2885" priority="34">
      <formula>Q7&lt;0</formula>
    </cfRule>
  </conditionalFormatting>
  <conditionalFormatting sqref="Q8">
    <cfRule type="expression" dxfId="2884" priority="31">
      <formula>Q8&gt;0</formula>
    </cfRule>
    <cfRule type="expression" dxfId="2883" priority="32">
      <formula>Q8&lt;0</formula>
    </cfRule>
  </conditionalFormatting>
  <conditionalFormatting sqref="F30:F46">
    <cfRule type="expression" dxfId="2882" priority="29">
      <formula>F30&gt;0</formula>
    </cfRule>
    <cfRule type="expression" dxfId="2881" priority="30">
      <formula>F30&lt;0</formula>
    </cfRule>
  </conditionalFormatting>
  <conditionalFormatting sqref="H30:H46">
    <cfRule type="expression" dxfId="2880" priority="27">
      <formula>H30&gt;0</formula>
    </cfRule>
    <cfRule type="expression" dxfId="2879" priority="28">
      <formula>H30&lt;0</formula>
    </cfRule>
  </conditionalFormatting>
  <conditionalFormatting sqref="Q10">
    <cfRule type="expression" dxfId="2878" priority="25">
      <formula>Q10&gt;0</formula>
    </cfRule>
    <cfRule type="expression" dxfId="2877" priority="26">
      <formula>Q10&lt;0</formula>
    </cfRule>
  </conditionalFormatting>
  <conditionalFormatting sqref="J25:J38">
    <cfRule type="expression" dxfId="2876" priority="23">
      <formula>J25&gt;0</formula>
    </cfRule>
    <cfRule type="expression" dxfId="2875" priority="24">
      <formula>J25&lt;0</formula>
    </cfRule>
  </conditionalFormatting>
  <conditionalFormatting sqref="K25:K38">
    <cfRule type="expression" dxfId="2874" priority="21">
      <formula>K25&gt;0</formula>
    </cfRule>
    <cfRule type="expression" dxfId="2873" priority="22">
      <formula>K25&lt;0</formula>
    </cfRule>
  </conditionalFormatting>
  <conditionalFormatting sqref="L25 L38">
    <cfRule type="expression" dxfId="2872" priority="19">
      <formula>L25&gt;0</formula>
    </cfRule>
    <cfRule type="expression" dxfId="2871" priority="20">
      <formula>L25&lt;0</formula>
    </cfRule>
  </conditionalFormatting>
  <conditionalFormatting sqref="F89:F110">
    <cfRule type="expression" dxfId="2870" priority="17">
      <formula>F89&gt;0</formula>
    </cfRule>
    <cfRule type="expression" dxfId="2869" priority="18">
      <formula>F89&lt;0</formula>
    </cfRule>
  </conditionalFormatting>
  <conditionalFormatting sqref="H89:H110">
    <cfRule type="expression" dxfId="2868" priority="15">
      <formula>H89&gt;0</formula>
    </cfRule>
    <cfRule type="expression" dxfId="2867" priority="16">
      <formula>H89&lt;0</formula>
    </cfRule>
  </conditionalFormatting>
  <conditionalFormatting sqref="J89:J102">
    <cfRule type="expression" dxfId="2866" priority="13">
      <formula>J89&gt;0</formula>
    </cfRule>
    <cfRule type="expression" dxfId="2865" priority="14">
      <formula>J89&lt;0</formula>
    </cfRule>
  </conditionalFormatting>
  <conditionalFormatting sqref="K89:K102">
    <cfRule type="expression" dxfId="2864" priority="11">
      <formula>K89&gt;0</formula>
    </cfRule>
    <cfRule type="expression" dxfId="2863" priority="12">
      <formula>K89&lt;0</formula>
    </cfRule>
  </conditionalFormatting>
  <conditionalFormatting sqref="L89:L102">
    <cfRule type="expression" dxfId="2862" priority="9">
      <formula>L89&gt;0</formula>
    </cfRule>
    <cfRule type="expression" dxfId="2861" priority="10">
      <formula>L89&lt;0</formula>
    </cfRule>
  </conditionalFormatting>
  <conditionalFormatting sqref="F29 F25:F27">
    <cfRule type="expression" dxfId="2860" priority="7">
      <formula>F25&gt;0</formula>
    </cfRule>
    <cfRule type="expression" dxfId="2859" priority="8">
      <formula>F25&lt;0</formula>
    </cfRule>
  </conditionalFormatting>
  <conditionalFormatting sqref="H29 H25:H27">
    <cfRule type="expression" dxfId="2858" priority="5">
      <formula>H25&gt;0</formula>
    </cfRule>
    <cfRule type="expression" dxfId="2857" priority="6">
      <formula>H25&lt;0</formula>
    </cfRule>
  </conditionalFormatting>
  <conditionalFormatting sqref="F28">
    <cfRule type="expression" dxfId="2856" priority="3">
      <formula>F28&gt;0</formula>
    </cfRule>
    <cfRule type="expression" dxfId="2855" priority="4">
      <formula>F28&lt;0</formula>
    </cfRule>
  </conditionalFormatting>
  <conditionalFormatting sqref="H28">
    <cfRule type="expression" dxfId="2854" priority="1">
      <formula>H28&gt;0</formula>
    </cfRule>
    <cfRule type="expression" dxfId="285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98.51</v>
      </c>
      <c r="R4" s="425">
        <v>1.6899999999999998E-2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9851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-9.4519859225741572E-3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8.9331032382499228E-3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22.388636363636362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108.36100000000002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107.37590000000002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106.39080000000001</v>
      </c>
    </row>
    <row r="20" spans="1:16" x14ac:dyDescent="0.25">
      <c r="O20" s="81">
        <v>1.07</v>
      </c>
      <c r="P20" s="81">
        <f t="shared" si="0"/>
        <v>105.40570000000001</v>
      </c>
    </row>
    <row r="21" spans="1:16" x14ac:dyDescent="0.25">
      <c r="O21" s="81">
        <v>1.06</v>
      </c>
      <c r="P21" s="81">
        <f t="shared" si="0"/>
        <v>104.42060000000001</v>
      </c>
    </row>
    <row r="22" spans="1:16" x14ac:dyDescent="0.25">
      <c r="O22" s="81">
        <v>1.05</v>
      </c>
      <c r="P22" s="81">
        <f t="shared" si="0"/>
        <v>103.4355</v>
      </c>
    </row>
    <row r="23" spans="1:16" x14ac:dyDescent="0.25">
      <c r="O23" s="81">
        <v>1.04</v>
      </c>
      <c r="P23" s="81">
        <f t="shared" si="0"/>
        <v>102.4504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101.46530000000001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100.48020000000001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99.495100000000008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98.51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97.524900000000002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96.5398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95.554699999999997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94.569600000000008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93.584500000000006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92.599400000000003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91.614300000000014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90.629200000000012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89.644100000000009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88.659000000000006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2" priority="43">
      <formula>F54&gt;0</formula>
    </cfRule>
    <cfRule type="expression" dxfId="2851" priority="44">
      <formula>F54&lt;0</formula>
    </cfRule>
  </conditionalFormatting>
  <conditionalFormatting sqref="Q7">
    <cfRule type="expression" dxfId="2850" priority="41">
      <formula>Q7&gt;0</formula>
    </cfRule>
    <cfRule type="expression" dxfId="2849" priority="42">
      <formula>Q7&lt;0</formula>
    </cfRule>
  </conditionalFormatting>
  <conditionalFormatting sqref="Q8">
    <cfRule type="expression" dxfId="2848" priority="39">
      <formula>Q8&gt;0</formula>
    </cfRule>
    <cfRule type="expression" dxfId="2847" priority="40">
      <formula>Q8&lt;0</formula>
    </cfRule>
  </conditionalFormatting>
  <conditionalFormatting sqref="F33:F36 F38:F53">
    <cfRule type="expression" dxfId="2846" priority="37">
      <formula>F33&gt;0</formula>
    </cfRule>
    <cfRule type="expression" dxfId="2845" priority="38">
      <formula>F33&lt;0</formula>
    </cfRule>
  </conditionalFormatting>
  <conditionalFormatting sqref="H33:H36 H38:H53">
    <cfRule type="expression" dxfId="2844" priority="35">
      <formula>H33&gt;0</formula>
    </cfRule>
    <cfRule type="expression" dxfId="2843" priority="36">
      <formula>H33&lt;0</formula>
    </cfRule>
  </conditionalFormatting>
  <conditionalFormatting sqref="Q10">
    <cfRule type="expression" dxfId="2842" priority="33">
      <formula>Q10&gt;0</formula>
    </cfRule>
    <cfRule type="expression" dxfId="2841" priority="34">
      <formula>Q10&lt;0</formula>
    </cfRule>
  </conditionalFormatting>
  <conditionalFormatting sqref="J25:J37">
    <cfRule type="expression" dxfId="2840" priority="31">
      <formula>J25&gt;0</formula>
    </cfRule>
    <cfRule type="expression" dxfId="2839" priority="32">
      <formula>J25&lt;0</formula>
    </cfRule>
  </conditionalFormatting>
  <conditionalFormatting sqref="K25:K38">
    <cfRule type="expression" dxfId="2838" priority="29">
      <formula>K25&gt;0</formula>
    </cfRule>
    <cfRule type="expression" dxfId="2837" priority="30">
      <formula>K25&lt;0</formula>
    </cfRule>
  </conditionalFormatting>
  <conditionalFormatting sqref="L25">
    <cfRule type="expression" dxfId="2836" priority="27">
      <formula>L25&gt;0</formula>
    </cfRule>
    <cfRule type="expression" dxfId="2835" priority="28">
      <formula>L25&lt;0</formula>
    </cfRule>
  </conditionalFormatting>
  <conditionalFormatting sqref="F89:F110">
    <cfRule type="expression" dxfId="2834" priority="25">
      <formula>F89&gt;0</formula>
    </cfRule>
    <cfRule type="expression" dxfId="2833" priority="26">
      <formula>F89&lt;0</formula>
    </cfRule>
  </conditionalFormatting>
  <conditionalFormatting sqref="H89:H110">
    <cfRule type="expression" dxfId="2832" priority="23">
      <formula>H89&gt;0</formula>
    </cfRule>
    <cfRule type="expression" dxfId="2831" priority="24">
      <formula>H89&lt;0</formula>
    </cfRule>
  </conditionalFormatting>
  <conditionalFormatting sqref="J89:J102">
    <cfRule type="expression" dxfId="2830" priority="21">
      <formula>J89&gt;0</formula>
    </cfRule>
    <cfRule type="expression" dxfId="2829" priority="22">
      <formula>J89&lt;0</formula>
    </cfRule>
  </conditionalFormatting>
  <conditionalFormatting sqref="K89:K102">
    <cfRule type="expression" dxfId="2828" priority="19">
      <formula>K89&gt;0</formula>
    </cfRule>
    <cfRule type="expression" dxfId="2827" priority="20">
      <formula>K89&lt;0</formula>
    </cfRule>
  </conditionalFormatting>
  <conditionalFormatting sqref="L89:L102">
    <cfRule type="expression" dxfId="2826" priority="17">
      <formula>L89&gt;0</formula>
    </cfRule>
    <cfRule type="expression" dxfId="2825" priority="18">
      <formula>L89&lt;0</formula>
    </cfRule>
  </conditionalFormatting>
  <conditionalFormatting sqref="F29:F32">
    <cfRule type="expression" dxfId="2824" priority="15">
      <formula>F29&gt;0</formula>
    </cfRule>
    <cfRule type="expression" dxfId="2823" priority="16">
      <formula>F29&lt;0</formula>
    </cfRule>
  </conditionalFormatting>
  <conditionalFormatting sqref="H29:H32">
    <cfRule type="expression" dxfId="2822" priority="13">
      <formula>H29&gt;0</formula>
    </cfRule>
    <cfRule type="expression" dxfId="2821" priority="14">
      <formula>H29&lt;0</formula>
    </cfRule>
  </conditionalFormatting>
  <conditionalFormatting sqref="F25:F28">
    <cfRule type="expression" dxfId="2820" priority="11">
      <formula>F25&gt;0</formula>
    </cfRule>
    <cfRule type="expression" dxfId="2819" priority="12">
      <formula>F25&lt;0</formula>
    </cfRule>
  </conditionalFormatting>
  <conditionalFormatting sqref="H25:H28">
    <cfRule type="expression" dxfId="2818" priority="9">
      <formula>H25&gt;0</formula>
    </cfRule>
    <cfRule type="expression" dxfId="2817" priority="10">
      <formula>H25&lt;0</formula>
    </cfRule>
  </conditionalFormatting>
  <conditionalFormatting sqref="F37">
    <cfRule type="expression" dxfId="2816" priority="7">
      <formula>F37&gt;0</formula>
    </cfRule>
    <cfRule type="expression" dxfId="2815" priority="8">
      <formula>F37&lt;0</formula>
    </cfRule>
  </conditionalFormatting>
  <conditionalFormatting sqref="H37">
    <cfRule type="expression" dxfId="2814" priority="5">
      <formula>H37&gt;0</formula>
    </cfRule>
    <cfRule type="expression" dxfId="2813" priority="6">
      <formula>H37&lt;0</formula>
    </cfRule>
  </conditionalFormatting>
  <conditionalFormatting sqref="J49">
    <cfRule type="expression" dxfId="2812" priority="3">
      <formula>J49&gt;0</formula>
    </cfRule>
    <cfRule type="expression" dxfId="2811" priority="4">
      <formula>J49&lt;0</formula>
    </cfRule>
  </conditionalFormatting>
  <conditionalFormatting sqref="J38:J48">
    <cfRule type="expression" dxfId="2810" priority="1">
      <formula>J38&gt;0</formula>
    </cfRule>
    <cfRule type="expression" dxfId="280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8" priority="35">
      <formula>F47&gt;0</formula>
    </cfRule>
    <cfRule type="expression" dxfId="2807" priority="36">
      <formula>F47&lt;0</formula>
    </cfRule>
  </conditionalFormatting>
  <conditionalFormatting sqref="Q7">
    <cfRule type="expression" dxfId="2806" priority="33">
      <formula>Q7&gt;0</formula>
    </cfRule>
    <cfRule type="expression" dxfId="2805" priority="34">
      <formula>Q7&lt;0</formula>
    </cfRule>
  </conditionalFormatting>
  <conditionalFormatting sqref="Q8">
    <cfRule type="expression" dxfId="2804" priority="31">
      <formula>Q8&gt;0</formula>
    </cfRule>
    <cfRule type="expression" dxfId="2803" priority="32">
      <formula>Q8&lt;0</formula>
    </cfRule>
  </conditionalFormatting>
  <conditionalFormatting sqref="F30:F46">
    <cfRule type="expression" dxfId="2802" priority="29">
      <formula>F30&gt;0</formula>
    </cfRule>
    <cfRule type="expression" dxfId="2801" priority="30">
      <formula>F30&lt;0</formula>
    </cfRule>
  </conditionalFormatting>
  <conditionalFormatting sqref="H30:H46">
    <cfRule type="expression" dxfId="2800" priority="27">
      <formula>H30&gt;0</formula>
    </cfRule>
    <cfRule type="expression" dxfId="2799" priority="28">
      <formula>H30&lt;0</formula>
    </cfRule>
  </conditionalFormatting>
  <conditionalFormatting sqref="Q10">
    <cfRule type="expression" dxfId="2798" priority="25">
      <formula>Q10&gt;0</formula>
    </cfRule>
    <cfRule type="expression" dxfId="2797" priority="26">
      <formula>Q10&lt;0</formula>
    </cfRule>
  </conditionalFormatting>
  <conditionalFormatting sqref="J25:J38">
    <cfRule type="expression" dxfId="2796" priority="23">
      <formula>J25&gt;0</formula>
    </cfRule>
    <cfRule type="expression" dxfId="2795" priority="24">
      <formula>J25&lt;0</formula>
    </cfRule>
  </conditionalFormatting>
  <conditionalFormatting sqref="K25:K38">
    <cfRule type="expression" dxfId="2794" priority="21">
      <formula>K25&gt;0</formula>
    </cfRule>
    <cfRule type="expression" dxfId="2793" priority="22">
      <formula>K25&lt;0</formula>
    </cfRule>
  </conditionalFormatting>
  <conditionalFormatting sqref="L25 L38">
    <cfRule type="expression" dxfId="2792" priority="19">
      <formula>L25&gt;0</formula>
    </cfRule>
    <cfRule type="expression" dxfId="2791" priority="20">
      <formula>L25&lt;0</formula>
    </cfRule>
  </conditionalFormatting>
  <conditionalFormatting sqref="F89:F110">
    <cfRule type="expression" dxfId="2790" priority="17">
      <formula>F89&gt;0</formula>
    </cfRule>
    <cfRule type="expression" dxfId="2789" priority="18">
      <formula>F89&lt;0</formula>
    </cfRule>
  </conditionalFormatting>
  <conditionalFormatting sqref="H89:H110">
    <cfRule type="expression" dxfId="2788" priority="15">
      <formula>H89&gt;0</formula>
    </cfRule>
    <cfRule type="expression" dxfId="2787" priority="16">
      <formula>H89&lt;0</formula>
    </cfRule>
  </conditionalFormatting>
  <conditionalFormatting sqref="J89:J102">
    <cfRule type="expression" dxfId="2786" priority="13">
      <formula>J89&gt;0</formula>
    </cfRule>
    <cfRule type="expression" dxfId="2785" priority="14">
      <formula>J89&lt;0</formula>
    </cfRule>
  </conditionalFormatting>
  <conditionalFormatting sqref="K89:K102">
    <cfRule type="expression" dxfId="2784" priority="11">
      <formula>K89&gt;0</formula>
    </cfRule>
    <cfRule type="expression" dxfId="2783" priority="12">
      <formula>K89&lt;0</formula>
    </cfRule>
  </conditionalFormatting>
  <conditionalFormatting sqref="L89:L102">
    <cfRule type="expression" dxfId="2782" priority="9">
      <formula>L89&gt;0</formula>
    </cfRule>
    <cfRule type="expression" dxfId="2781" priority="10">
      <formula>L89&lt;0</formula>
    </cfRule>
  </conditionalFormatting>
  <conditionalFormatting sqref="F25:F29">
    <cfRule type="expression" dxfId="2780" priority="7">
      <formula>F25&gt;0</formula>
    </cfRule>
    <cfRule type="expression" dxfId="2779" priority="8">
      <formula>F25&lt;0</formula>
    </cfRule>
  </conditionalFormatting>
  <conditionalFormatting sqref="H25:H29">
    <cfRule type="expression" dxfId="2778" priority="5">
      <formula>H25&gt;0</formula>
    </cfRule>
    <cfRule type="expression" dxfId="27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6" priority="43">
      <formula>F54&gt;0</formula>
    </cfRule>
    <cfRule type="expression" dxfId="2775" priority="44">
      <formula>F54&lt;0</formula>
    </cfRule>
  </conditionalFormatting>
  <conditionalFormatting sqref="Q7">
    <cfRule type="expression" dxfId="2774" priority="41">
      <formula>Q7&gt;0</formula>
    </cfRule>
    <cfRule type="expression" dxfId="2773" priority="42">
      <formula>Q7&lt;0</formula>
    </cfRule>
  </conditionalFormatting>
  <conditionalFormatting sqref="Q8">
    <cfRule type="expression" dxfId="2772" priority="39">
      <formula>Q8&gt;0</formula>
    </cfRule>
    <cfRule type="expression" dxfId="2771" priority="40">
      <formula>Q8&lt;0</formula>
    </cfRule>
  </conditionalFormatting>
  <conditionalFormatting sqref="F33:F36 F38:F53">
    <cfRule type="expression" dxfId="2770" priority="37">
      <formula>F33&gt;0</formula>
    </cfRule>
    <cfRule type="expression" dxfId="2769" priority="38">
      <formula>F33&lt;0</formula>
    </cfRule>
  </conditionalFormatting>
  <conditionalFormatting sqref="H33:H36 H38:H53">
    <cfRule type="expression" dxfId="2768" priority="35">
      <formula>H33&gt;0</formula>
    </cfRule>
    <cfRule type="expression" dxfId="2767" priority="36">
      <formula>H33&lt;0</formula>
    </cfRule>
  </conditionalFormatting>
  <conditionalFormatting sqref="Q10">
    <cfRule type="expression" dxfId="2766" priority="33">
      <formula>Q10&gt;0</formula>
    </cfRule>
    <cfRule type="expression" dxfId="2765" priority="34">
      <formula>Q10&lt;0</formula>
    </cfRule>
  </conditionalFormatting>
  <conditionalFormatting sqref="J25:J37">
    <cfRule type="expression" dxfId="2764" priority="31">
      <formula>J25&gt;0</formula>
    </cfRule>
    <cfRule type="expression" dxfId="2763" priority="32">
      <formula>J25&lt;0</formula>
    </cfRule>
  </conditionalFormatting>
  <conditionalFormatting sqref="K25:K38">
    <cfRule type="expression" dxfId="2762" priority="29">
      <formula>K25&gt;0</formula>
    </cfRule>
    <cfRule type="expression" dxfId="2761" priority="30">
      <formula>K25&lt;0</formula>
    </cfRule>
  </conditionalFormatting>
  <conditionalFormatting sqref="L25">
    <cfRule type="expression" dxfId="2760" priority="27">
      <formula>L25&gt;0</formula>
    </cfRule>
    <cfRule type="expression" dxfId="2759" priority="28">
      <formula>L25&lt;0</formula>
    </cfRule>
  </conditionalFormatting>
  <conditionalFormatting sqref="F89:F110">
    <cfRule type="expression" dxfId="2758" priority="25">
      <formula>F89&gt;0</formula>
    </cfRule>
    <cfRule type="expression" dxfId="2757" priority="26">
      <formula>F89&lt;0</formula>
    </cfRule>
  </conditionalFormatting>
  <conditionalFormatting sqref="H89:H110">
    <cfRule type="expression" dxfId="2756" priority="23">
      <formula>H89&gt;0</formula>
    </cfRule>
    <cfRule type="expression" dxfId="2755" priority="24">
      <formula>H89&lt;0</formula>
    </cfRule>
  </conditionalFormatting>
  <conditionalFormatting sqref="J89:J102">
    <cfRule type="expression" dxfId="2754" priority="21">
      <formula>J89&gt;0</formula>
    </cfRule>
    <cfRule type="expression" dxfId="2753" priority="22">
      <formula>J89&lt;0</formula>
    </cfRule>
  </conditionalFormatting>
  <conditionalFormatting sqref="K89:K102">
    <cfRule type="expression" dxfId="2752" priority="19">
      <formula>K89&gt;0</formula>
    </cfRule>
    <cfRule type="expression" dxfId="2751" priority="20">
      <formula>K89&lt;0</formula>
    </cfRule>
  </conditionalFormatting>
  <conditionalFormatting sqref="L89:L102">
    <cfRule type="expression" dxfId="2750" priority="17">
      <formula>L89&gt;0</formula>
    </cfRule>
    <cfRule type="expression" dxfId="2749" priority="18">
      <formula>L89&lt;0</formula>
    </cfRule>
  </conditionalFormatting>
  <conditionalFormatting sqref="F29:F32">
    <cfRule type="expression" dxfId="2748" priority="15">
      <formula>F29&gt;0</formula>
    </cfRule>
    <cfRule type="expression" dxfId="2747" priority="16">
      <formula>F29&lt;0</formula>
    </cfRule>
  </conditionalFormatting>
  <conditionalFormatting sqref="H29:H32">
    <cfRule type="expression" dxfId="2746" priority="13">
      <formula>H29&gt;0</formula>
    </cfRule>
    <cfRule type="expression" dxfId="2745" priority="14">
      <formula>H29&lt;0</formula>
    </cfRule>
  </conditionalFormatting>
  <conditionalFormatting sqref="F25:F28">
    <cfRule type="expression" dxfId="2744" priority="11">
      <formula>F25&gt;0</formula>
    </cfRule>
    <cfRule type="expression" dxfId="2743" priority="12">
      <formula>F25&lt;0</formula>
    </cfRule>
  </conditionalFormatting>
  <conditionalFormatting sqref="H25:H28">
    <cfRule type="expression" dxfId="2742" priority="9">
      <formula>H25&gt;0</formula>
    </cfRule>
    <cfRule type="expression" dxfId="2741" priority="10">
      <formula>H25&lt;0</formula>
    </cfRule>
  </conditionalFormatting>
  <conditionalFormatting sqref="F37">
    <cfRule type="expression" dxfId="2740" priority="7">
      <formula>F37&gt;0</formula>
    </cfRule>
    <cfRule type="expression" dxfId="2739" priority="8">
      <formula>F37&lt;0</formula>
    </cfRule>
  </conditionalFormatting>
  <conditionalFormatting sqref="H37">
    <cfRule type="expression" dxfId="2738" priority="5">
      <formula>H37&gt;0</formula>
    </cfRule>
    <cfRule type="expression" dxfId="2737" priority="6">
      <formula>H37&lt;0</formula>
    </cfRule>
  </conditionalFormatting>
  <conditionalFormatting sqref="J49">
    <cfRule type="expression" dxfId="2736" priority="3">
      <formula>J49&gt;0</formula>
    </cfRule>
    <cfRule type="expression" dxfId="2735" priority="4">
      <formula>J49&lt;0</formula>
    </cfRule>
  </conditionalFormatting>
  <conditionalFormatting sqref="J38:J48">
    <cfRule type="expression" dxfId="2734" priority="1">
      <formula>J38&gt;0</formula>
    </cfRule>
    <cfRule type="expression" dxfId="273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11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26.169899999999998</v>
      </c>
      <c r="R4" s="425">
        <v>-7.1999999999999998E-3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5233.9799999999996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5.8499999999985448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5.8499999999985448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1.1189469274862224E-3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1.2227788413406243E-2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28.78689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28.525191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28.263491999999999</v>
      </c>
    </row>
    <row r="20" spans="1:16" x14ac:dyDescent="0.25">
      <c r="O20" s="81">
        <v>1.07</v>
      </c>
      <c r="P20" s="81">
        <f t="shared" si="0"/>
        <v>28.001792999999999</v>
      </c>
    </row>
    <row r="21" spans="1:16" x14ac:dyDescent="0.25">
      <c r="O21" s="81">
        <v>1.06</v>
      </c>
      <c r="P21" s="81">
        <f t="shared" si="0"/>
        <v>27.740093999999999</v>
      </c>
    </row>
    <row r="22" spans="1:16" x14ac:dyDescent="0.25">
      <c r="O22" s="81">
        <v>1.05</v>
      </c>
      <c r="P22" s="81">
        <f t="shared" si="0"/>
        <v>27.478394999999999</v>
      </c>
    </row>
    <row r="23" spans="1:16" x14ac:dyDescent="0.25">
      <c r="O23" s="81">
        <v>1.04</v>
      </c>
      <c r="P23" s="81">
        <f t="shared" si="0"/>
        <v>27.216695999999999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26.954996999999999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26.693297999999999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26.431598999999999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26.169899999999998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25.908200999999998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25.646501999999998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25.384802999999998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25.123103999999998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24.861404999999998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24.599705999999998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24.338007000000001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24.076308000000001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23.814609000000001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23.552910000000001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2" priority="47">
      <formula>F54&gt;0</formula>
    </cfRule>
    <cfRule type="expression" dxfId="2731" priority="48">
      <formula>F54&lt;0</formula>
    </cfRule>
  </conditionalFormatting>
  <conditionalFormatting sqref="Q7">
    <cfRule type="expression" dxfId="2730" priority="45">
      <formula>Q7&gt;0</formula>
    </cfRule>
    <cfRule type="expression" dxfId="2729" priority="46">
      <formula>Q7&lt;0</formula>
    </cfRule>
  </conditionalFormatting>
  <conditionalFormatting sqref="Q8">
    <cfRule type="expression" dxfId="2728" priority="43">
      <formula>Q8&gt;0</formula>
    </cfRule>
    <cfRule type="expression" dxfId="2727" priority="44">
      <formula>Q8&lt;0</formula>
    </cfRule>
  </conditionalFormatting>
  <conditionalFormatting sqref="F33:F36 F38:F53">
    <cfRule type="expression" dxfId="2726" priority="41">
      <formula>F33&gt;0</formula>
    </cfRule>
    <cfRule type="expression" dxfId="2725" priority="42">
      <formula>F33&lt;0</formula>
    </cfRule>
  </conditionalFormatting>
  <conditionalFormatting sqref="H33:H36 H38:H53">
    <cfRule type="expression" dxfId="2724" priority="39">
      <formula>H33&gt;0</formula>
    </cfRule>
    <cfRule type="expression" dxfId="2723" priority="40">
      <formula>H33&lt;0</formula>
    </cfRule>
  </conditionalFormatting>
  <conditionalFormatting sqref="Q10">
    <cfRule type="expression" dxfId="2722" priority="37">
      <formula>Q10&gt;0</formula>
    </cfRule>
    <cfRule type="expression" dxfId="2721" priority="38">
      <formula>Q10&lt;0</formula>
    </cfRule>
  </conditionalFormatting>
  <conditionalFormatting sqref="J25:J37">
    <cfRule type="expression" dxfId="2720" priority="35">
      <formula>J25&gt;0</formula>
    </cfRule>
    <cfRule type="expression" dxfId="2719" priority="36">
      <formula>J25&lt;0</formula>
    </cfRule>
  </conditionalFormatting>
  <conditionalFormatting sqref="K25:K38">
    <cfRule type="expression" dxfId="2718" priority="33">
      <formula>K25&gt;0</formula>
    </cfRule>
    <cfRule type="expression" dxfId="2717" priority="34">
      <formula>K25&lt;0</formula>
    </cfRule>
  </conditionalFormatting>
  <conditionalFormatting sqref="L25">
    <cfRule type="expression" dxfId="2716" priority="31">
      <formula>L25&gt;0</formula>
    </cfRule>
    <cfRule type="expression" dxfId="2715" priority="32">
      <formula>L25&lt;0</formula>
    </cfRule>
  </conditionalFormatting>
  <conditionalFormatting sqref="F89:F110">
    <cfRule type="expression" dxfId="2714" priority="29">
      <formula>F89&gt;0</formula>
    </cfRule>
    <cfRule type="expression" dxfId="2713" priority="30">
      <formula>F89&lt;0</formula>
    </cfRule>
  </conditionalFormatting>
  <conditionalFormatting sqref="H89:H110">
    <cfRule type="expression" dxfId="2712" priority="27">
      <formula>H89&gt;0</formula>
    </cfRule>
    <cfRule type="expression" dxfId="2711" priority="28">
      <formula>H89&lt;0</formula>
    </cfRule>
  </conditionalFormatting>
  <conditionalFormatting sqref="J89:J102">
    <cfRule type="expression" dxfId="2710" priority="25">
      <formula>J89&gt;0</formula>
    </cfRule>
    <cfRule type="expression" dxfId="2709" priority="26">
      <formula>J89&lt;0</formula>
    </cfRule>
  </conditionalFormatting>
  <conditionalFormatting sqref="K89:K102">
    <cfRule type="expression" dxfId="2708" priority="23">
      <formula>K89&gt;0</formula>
    </cfRule>
    <cfRule type="expression" dxfId="2707" priority="24">
      <formula>K89&lt;0</formula>
    </cfRule>
  </conditionalFormatting>
  <conditionalFormatting sqref="L89:L102">
    <cfRule type="expression" dxfId="2706" priority="21">
      <formula>L89&gt;0</formula>
    </cfRule>
    <cfRule type="expression" dxfId="2705" priority="22">
      <formula>L89&lt;0</formula>
    </cfRule>
  </conditionalFormatting>
  <conditionalFormatting sqref="F31:F32">
    <cfRule type="expression" dxfId="2704" priority="19">
      <formula>F31&gt;0</formula>
    </cfRule>
    <cfRule type="expression" dxfId="2703" priority="20">
      <formula>F31&lt;0</formula>
    </cfRule>
  </conditionalFormatting>
  <conditionalFormatting sqref="H31:H32">
    <cfRule type="expression" dxfId="2702" priority="17">
      <formula>H31&gt;0</formula>
    </cfRule>
    <cfRule type="expression" dxfId="2701" priority="18">
      <formula>H31&lt;0</formula>
    </cfRule>
  </conditionalFormatting>
  <conditionalFormatting sqref="F25:F26">
    <cfRule type="expression" dxfId="2700" priority="15">
      <formula>F25&gt;0</formula>
    </cfRule>
    <cfRule type="expression" dxfId="2699" priority="16">
      <formula>F25&lt;0</formula>
    </cfRule>
  </conditionalFormatting>
  <conditionalFormatting sqref="H25:H26">
    <cfRule type="expression" dxfId="2698" priority="13">
      <formula>H25&gt;0</formula>
    </cfRule>
    <cfRule type="expression" dxfId="2697" priority="14">
      <formula>H25&lt;0</formula>
    </cfRule>
  </conditionalFormatting>
  <conditionalFormatting sqref="F37">
    <cfRule type="expression" dxfId="2696" priority="11">
      <formula>F37&gt;0</formula>
    </cfRule>
    <cfRule type="expression" dxfId="2695" priority="12">
      <formula>F37&lt;0</formula>
    </cfRule>
  </conditionalFormatting>
  <conditionalFormatting sqref="H37">
    <cfRule type="expression" dxfId="2694" priority="9">
      <formula>H37&gt;0</formula>
    </cfRule>
    <cfRule type="expression" dxfId="2693" priority="10">
      <formula>H37&lt;0</formula>
    </cfRule>
  </conditionalFormatting>
  <conditionalFormatting sqref="J49">
    <cfRule type="expression" dxfId="2692" priority="7">
      <formula>J49&gt;0</formula>
    </cfRule>
    <cfRule type="expression" dxfId="2691" priority="8">
      <formula>J49&lt;0</formula>
    </cfRule>
  </conditionalFormatting>
  <conditionalFormatting sqref="J38:J48">
    <cfRule type="expression" dxfId="2690" priority="5">
      <formula>J38&gt;0</formula>
    </cfRule>
    <cfRule type="expression" dxfId="2689" priority="6">
      <formula>J38&lt;0</formula>
    </cfRule>
  </conditionalFormatting>
  <conditionalFormatting sqref="F27:F30">
    <cfRule type="expression" dxfId="2688" priority="3">
      <formula>F27&gt;0</formula>
    </cfRule>
    <cfRule type="expression" dxfId="2687" priority="4">
      <formula>F27&lt;0</formula>
    </cfRule>
  </conditionalFormatting>
  <conditionalFormatting sqref="H27:H30">
    <cfRule type="expression" dxfId="2686" priority="1">
      <formula>H27&gt;0</formula>
    </cfRule>
    <cfRule type="expression" dxfId="268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14.709899999999999</v>
      </c>
      <c r="R4" s="425">
        <v>-2.1999999999999999E-2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2941.98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205.98000000000002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205.98000000000002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7.5285087719298247E-2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7.8532145017981086E-2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16.180890000000002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16.033791000000001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15.886692</v>
      </c>
    </row>
    <row r="20" spans="1:16" x14ac:dyDescent="0.25">
      <c r="O20" s="81">
        <v>1.07</v>
      </c>
      <c r="P20" s="81">
        <f t="shared" si="0"/>
        <v>15.739593000000001</v>
      </c>
    </row>
    <row r="21" spans="1:16" x14ac:dyDescent="0.25">
      <c r="O21" s="81">
        <v>1.06</v>
      </c>
      <c r="P21" s="81">
        <f t="shared" si="0"/>
        <v>15.592494</v>
      </c>
    </row>
    <row r="22" spans="1:16" x14ac:dyDescent="0.25">
      <c r="O22" s="81">
        <v>1.05</v>
      </c>
      <c r="P22" s="81">
        <f t="shared" si="0"/>
        <v>15.445395</v>
      </c>
    </row>
    <row r="23" spans="1:16" x14ac:dyDescent="0.25">
      <c r="O23" s="81">
        <v>1.04</v>
      </c>
      <c r="P23" s="81">
        <f t="shared" si="0"/>
        <v>15.298296000000001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15.151197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15.004097999999999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14.856999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14.709899999999999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14.562800999999999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14.415702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14.268602999999999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14.121503999999998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13.974404999999999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13.827305999999998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13.680206999999999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13.533108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13.386009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13.238909999999999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4" priority="35">
      <formula>F47&gt;0</formula>
    </cfRule>
    <cfRule type="expression" dxfId="2683" priority="36">
      <formula>F47&lt;0</formula>
    </cfRule>
  </conditionalFormatting>
  <conditionalFormatting sqref="Q7">
    <cfRule type="expression" dxfId="2682" priority="33">
      <formula>Q7&gt;0</formula>
    </cfRule>
    <cfRule type="expression" dxfId="2681" priority="34">
      <formula>Q7&lt;0</formula>
    </cfRule>
  </conditionalFormatting>
  <conditionalFormatting sqref="Q8">
    <cfRule type="expression" dxfId="2680" priority="31">
      <formula>Q8&gt;0</formula>
    </cfRule>
    <cfRule type="expression" dxfId="2679" priority="32">
      <formula>Q8&lt;0</formula>
    </cfRule>
  </conditionalFormatting>
  <conditionalFormatting sqref="F30:F46">
    <cfRule type="expression" dxfId="2678" priority="29">
      <formula>F30&gt;0</formula>
    </cfRule>
    <cfRule type="expression" dxfId="2677" priority="30">
      <formula>F30&lt;0</formula>
    </cfRule>
  </conditionalFormatting>
  <conditionalFormatting sqref="H30:H46">
    <cfRule type="expression" dxfId="2676" priority="27">
      <formula>H30&gt;0</formula>
    </cfRule>
    <cfRule type="expression" dxfId="2675" priority="28">
      <formula>H30&lt;0</formula>
    </cfRule>
  </conditionalFormatting>
  <conditionalFormatting sqref="Q10">
    <cfRule type="expression" dxfId="2674" priority="25">
      <formula>Q10&gt;0</formula>
    </cfRule>
    <cfRule type="expression" dxfId="2673" priority="26">
      <formula>Q10&lt;0</formula>
    </cfRule>
  </conditionalFormatting>
  <conditionalFormatting sqref="J25:J38">
    <cfRule type="expression" dxfId="2672" priority="23">
      <formula>J25&gt;0</formula>
    </cfRule>
    <cfRule type="expression" dxfId="2671" priority="24">
      <formula>J25&lt;0</formula>
    </cfRule>
  </conditionalFormatting>
  <conditionalFormatting sqref="K25:K38">
    <cfRule type="expression" dxfId="2670" priority="21">
      <formula>K25&gt;0</formula>
    </cfRule>
    <cfRule type="expression" dxfId="2669" priority="22">
      <formula>K25&lt;0</formula>
    </cfRule>
  </conditionalFormatting>
  <conditionalFormatting sqref="L25 L38">
    <cfRule type="expression" dxfId="2668" priority="19">
      <formula>L25&gt;0</formula>
    </cfRule>
    <cfRule type="expression" dxfId="2667" priority="20">
      <formula>L25&lt;0</formula>
    </cfRule>
  </conditionalFormatting>
  <conditionalFormatting sqref="F89:F110">
    <cfRule type="expression" dxfId="2666" priority="17">
      <formula>F89&gt;0</formula>
    </cfRule>
    <cfRule type="expression" dxfId="2665" priority="18">
      <formula>F89&lt;0</formula>
    </cfRule>
  </conditionalFormatting>
  <conditionalFormatting sqref="H89:H110">
    <cfRule type="expression" dxfId="2664" priority="15">
      <formula>H89&gt;0</formula>
    </cfRule>
    <cfRule type="expression" dxfId="2663" priority="16">
      <formula>H89&lt;0</formula>
    </cfRule>
  </conditionalFormatting>
  <conditionalFormatting sqref="J89:J102">
    <cfRule type="expression" dxfId="2662" priority="13">
      <formula>J89&gt;0</formula>
    </cfRule>
    <cfRule type="expression" dxfId="2661" priority="14">
      <formula>J89&lt;0</formula>
    </cfRule>
  </conditionalFormatting>
  <conditionalFormatting sqref="K89:K102">
    <cfRule type="expression" dxfId="2660" priority="11">
      <formula>K89&gt;0</formula>
    </cfRule>
    <cfRule type="expression" dxfId="2659" priority="12">
      <formula>K89&lt;0</formula>
    </cfRule>
  </conditionalFormatting>
  <conditionalFormatting sqref="L89:L102">
    <cfRule type="expression" dxfId="2658" priority="9">
      <formula>L89&gt;0</formula>
    </cfRule>
    <cfRule type="expression" dxfId="2657" priority="10">
      <formula>L89&lt;0</formula>
    </cfRule>
  </conditionalFormatting>
  <conditionalFormatting sqref="F29 F25:F26">
    <cfRule type="expression" dxfId="2656" priority="7">
      <formula>F25&gt;0</formula>
    </cfRule>
    <cfRule type="expression" dxfId="2655" priority="8">
      <formula>F25&lt;0</formula>
    </cfRule>
  </conditionalFormatting>
  <conditionalFormatting sqref="H29 H25:H27">
    <cfRule type="expression" dxfId="2654" priority="5">
      <formula>H25&gt;0</formula>
    </cfRule>
    <cfRule type="expression" dxfId="2653" priority="6">
      <formula>H25&lt;0</formula>
    </cfRule>
  </conditionalFormatting>
  <conditionalFormatting sqref="F27:F28">
    <cfRule type="expression" dxfId="2652" priority="3">
      <formula>F27&gt;0</formula>
    </cfRule>
    <cfRule type="expression" dxfId="2651" priority="4">
      <formula>F27&lt;0</formula>
    </cfRule>
  </conditionalFormatting>
  <conditionalFormatting sqref="H28">
    <cfRule type="expression" dxfId="2650" priority="1">
      <formula>H28&gt;0</formula>
    </cfRule>
    <cfRule type="expression" dxfId="264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39.1</v>
      </c>
      <c r="R4" s="425">
        <v>-2.8799999999999999E-2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3910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67.479999999999563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67.479999999999563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1.7561392003164474E-2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2.9544757033248079E-2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43.010000000000005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42.619000000000007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42.228000000000002</v>
      </c>
    </row>
    <row r="20" spans="1:16" x14ac:dyDescent="0.25">
      <c r="O20" s="81">
        <v>1.07</v>
      </c>
      <c r="P20" s="81">
        <f t="shared" si="0"/>
        <v>41.837000000000003</v>
      </c>
    </row>
    <row r="21" spans="1:16" x14ac:dyDescent="0.25">
      <c r="O21" s="81">
        <v>1.06</v>
      </c>
      <c r="P21" s="81">
        <f t="shared" si="0"/>
        <v>41.446000000000005</v>
      </c>
    </row>
    <row r="22" spans="1:16" x14ac:dyDescent="0.25">
      <c r="O22" s="81">
        <v>1.05</v>
      </c>
      <c r="P22" s="81">
        <f t="shared" si="0"/>
        <v>41.055</v>
      </c>
    </row>
    <row r="23" spans="1:16" x14ac:dyDescent="0.25">
      <c r="O23" s="81">
        <v>1.04</v>
      </c>
      <c r="P23" s="81">
        <f t="shared" si="0"/>
        <v>40.664000000000001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40.273000000000003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39.882000000000005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39.491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39.1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38.709000000000003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38.317999999999998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37.927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37.536000000000001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37.145000000000003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36.753999999999998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36.363000000000007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35.972000000000001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35.581000000000003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35.190000000000005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8" priority="35">
      <formula>F47&gt;0</formula>
    </cfRule>
    <cfRule type="expression" dxfId="2647" priority="36">
      <formula>F47&lt;0</formula>
    </cfRule>
  </conditionalFormatting>
  <conditionalFormatting sqref="Q7">
    <cfRule type="expression" dxfId="2646" priority="33">
      <formula>Q7&gt;0</formula>
    </cfRule>
    <cfRule type="expression" dxfId="2645" priority="34">
      <formula>Q7&lt;0</formula>
    </cfRule>
  </conditionalFormatting>
  <conditionalFormatting sqref="Q8">
    <cfRule type="expression" dxfId="2644" priority="31">
      <formula>Q8&gt;0</formula>
    </cfRule>
    <cfRule type="expression" dxfId="2643" priority="32">
      <formula>Q8&lt;0</formula>
    </cfRule>
  </conditionalFormatting>
  <conditionalFormatting sqref="F30:F46">
    <cfRule type="expression" dxfId="2642" priority="29">
      <formula>F30&gt;0</formula>
    </cfRule>
    <cfRule type="expression" dxfId="2641" priority="30">
      <formula>F30&lt;0</formula>
    </cfRule>
  </conditionalFormatting>
  <conditionalFormatting sqref="H30:H46">
    <cfRule type="expression" dxfId="2640" priority="27">
      <formula>H30&gt;0</formula>
    </cfRule>
    <cfRule type="expression" dxfId="2639" priority="28">
      <formula>H30&lt;0</formula>
    </cfRule>
  </conditionalFormatting>
  <conditionalFormatting sqref="Q10">
    <cfRule type="expression" dxfId="2638" priority="25">
      <formula>Q10&gt;0</formula>
    </cfRule>
    <cfRule type="expression" dxfId="2637" priority="26">
      <formula>Q10&lt;0</formula>
    </cfRule>
  </conditionalFormatting>
  <conditionalFormatting sqref="J25:J38">
    <cfRule type="expression" dxfId="2636" priority="23">
      <formula>J25&gt;0</formula>
    </cfRule>
    <cfRule type="expression" dxfId="2635" priority="24">
      <formula>J25&lt;0</formula>
    </cfRule>
  </conditionalFormatting>
  <conditionalFormatting sqref="K25:K38">
    <cfRule type="expression" dxfId="2634" priority="21">
      <formula>K25&gt;0</formula>
    </cfRule>
    <cfRule type="expression" dxfId="2633" priority="22">
      <formula>K25&lt;0</formula>
    </cfRule>
  </conditionalFormatting>
  <conditionalFormatting sqref="L25 L38">
    <cfRule type="expression" dxfId="2632" priority="19">
      <formula>L25&gt;0</formula>
    </cfRule>
    <cfRule type="expression" dxfId="2631" priority="20">
      <formula>L25&lt;0</formula>
    </cfRule>
  </conditionalFormatting>
  <conditionalFormatting sqref="F89:F110">
    <cfRule type="expression" dxfId="2630" priority="17">
      <formula>F89&gt;0</formula>
    </cfRule>
    <cfRule type="expression" dxfId="2629" priority="18">
      <formula>F89&lt;0</formula>
    </cfRule>
  </conditionalFormatting>
  <conditionalFormatting sqref="H89:H110">
    <cfRule type="expression" dxfId="2628" priority="15">
      <formula>H89&gt;0</formula>
    </cfRule>
    <cfRule type="expression" dxfId="2627" priority="16">
      <formula>H89&lt;0</formula>
    </cfRule>
  </conditionalFormatting>
  <conditionalFormatting sqref="J89:J102">
    <cfRule type="expression" dxfId="2626" priority="13">
      <formula>J89&gt;0</formula>
    </cfRule>
    <cfRule type="expression" dxfId="2625" priority="14">
      <formula>J89&lt;0</formula>
    </cfRule>
  </conditionalFormatting>
  <conditionalFormatting sqref="K89:K102">
    <cfRule type="expression" dxfId="2624" priority="11">
      <formula>K89&gt;0</formula>
    </cfRule>
    <cfRule type="expression" dxfId="2623" priority="12">
      <formula>K89&lt;0</formula>
    </cfRule>
  </conditionalFormatting>
  <conditionalFormatting sqref="L89:L102">
    <cfRule type="expression" dxfId="2622" priority="9">
      <formula>L89&gt;0</formula>
    </cfRule>
    <cfRule type="expression" dxfId="2621" priority="10">
      <formula>L89&lt;0</formula>
    </cfRule>
  </conditionalFormatting>
  <conditionalFormatting sqref="F29 F25:F26">
    <cfRule type="expression" dxfId="2620" priority="7">
      <formula>F25&gt;0</formula>
    </cfRule>
    <cfRule type="expression" dxfId="2619" priority="8">
      <formula>F25&lt;0</formula>
    </cfRule>
  </conditionalFormatting>
  <conditionalFormatting sqref="H29 H25:H27">
    <cfRule type="expression" dxfId="2618" priority="5">
      <formula>H25&gt;0</formula>
    </cfRule>
    <cfRule type="expression" dxfId="2617" priority="6">
      <formula>H25&lt;0</formula>
    </cfRule>
  </conditionalFormatting>
  <conditionalFormatting sqref="F27:F28">
    <cfRule type="expression" dxfId="2616" priority="3">
      <formula>F27&gt;0</formula>
    </cfRule>
    <cfRule type="expression" dxfId="2615" priority="4">
      <formula>F27&lt;0</formula>
    </cfRule>
  </conditionalFormatting>
  <conditionalFormatting sqref="H28">
    <cfRule type="expression" dxfId="2614" priority="1">
      <formula>H28&gt;0</formula>
    </cfRule>
    <cfRule type="expression" dxfId="261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86" activePane="bottomLeft" state="frozen"/>
      <selection pane="bottomLeft" activeCell="H93" sqref="H93:K9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2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5.3031550000000278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15.83</v>
      </c>
      <c r="R4" s="424">
        <v>-1.7399999999999999E-2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31660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10606.310000000056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35669.26100000157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21053.689999999944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1.9850155237778109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1.2634238787113077E-2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25.126984126984127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19.3126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19.154299999999999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18.995999999999999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18.837699999999998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18.679399999999998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18.521100000000001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18.3628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18.204499999999999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18.046199999999999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17.887899999999998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17.729600000000001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17.571300000000001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17.413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17.2547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17.096400000000003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16.938100000000002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16.779800000000002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16.621500000000001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16.463200000000001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16.3049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16.146599999999999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15.988300000000001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15.83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15.6717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15.513399999999999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15.3551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15.1968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15.038499999999999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14.880199999999999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14.721900000000002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14.563600000000001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14.4053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14.247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14.088700000000001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13.930400000000001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13.7721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13.613799999999999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13.455499999999999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6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4">
        <v>200</v>
      </c>
      <c r="D116" s="78">
        <v>15.8</v>
      </c>
      <c r="E116" s="2">
        <v>0</v>
      </c>
      <c r="F116" s="2">
        <f t="shared" si="6"/>
        <v>3160</v>
      </c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33800</v>
      </c>
      <c r="D124" s="18"/>
      <c r="E124" s="18"/>
      <c r="F124" s="18">
        <f>SUM(F2:F123)</f>
        <v>562954.54999999993</v>
      </c>
      <c r="G124" s="14"/>
      <c r="H124" s="71">
        <f>SUM(H2:H123)</f>
        <v>31800</v>
      </c>
      <c r="I124" s="79"/>
      <c r="J124" s="18"/>
      <c r="K124" s="18">
        <f>SUM(K2:K123)</f>
        <v>550409.98999999987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31600</v>
      </c>
      <c r="D125" s="279"/>
      <c r="E125" s="279"/>
      <c r="F125" s="280">
        <f>SumByColor($A$125, F2:F123)</f>
        <v>518365</v>
      </c>
      <c r="G125" s="279"/>
      <c r="H125" s="279">
        <f>SumByColor($A$125, H2:H123)</f>
        <v>31800</v>
      </c>
      <c r="I125" s="279"/>
      <c r="J125" s="280"/>
      <c r="K125" s="280">
        <f>SumByColor($A$125, K2:K123)</f>
        <v>550419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5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612" priority="215">
      <formula>F129&gt;0</formula>
    </cfRule>
    <cfRule type="expression" dxfId="2611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610" priority="208">
      <formula>F352&gt;0</formula>
    </cfRule>
    <cfRule type="expression" dxfId="2609" priority="209">
      <formula>F352&lt;0</formula>
    </cfRule>
  </conditionalFormatting>
  <conditionalFormatting sqref="H352:H358">
    <cfRule type="expression" dxfId="2608" priority="204">
      <formula>H352&gt;0</formula>
    </cfRule>
    <cfRule type="expression" dxfId="2607" priority="205">
      <formula>H352&lt;0</formula>
    </cfRule>
  </conditionalFormatting>
  <conditionalFormatting sqref="Q8">
    <cfRule type="expression" dxfId="2606" priority="190">
      <formula>Q8&gt;0</formula>
    </cfRule>
    <cfRule type="expression" dxfId="2605" priority="191">
      <formula>Q8&lt;0</formula>
    </cfRule>
  </conditionalFormatting>
  <conditionalFormatting sqref="Q7">
    <cfRule type="expression" dxfId="2604" priority="192">
      <formula>Q7&gt;0</formula>
    </cfRule>
    <cfRule type="expression" dxfId="2603" priority="193">
      <formula>Q7&lt;0</formula>
    </cfRule>
  </conditionalFormatting>
  <conditionalFormatting sqref="F460:F466">
    <cfRule type="expression" dxfId="2602" priority="164">
      <formula>F460&gt;0</formula>
    </cfRule>
    <cfRule type="expression" dxfId="2601" priority="165">
      <formula>F460&lt;0</formula>
    </cfRule>
  </conditionalFormatting>
  <conditionalFormatting sqref="F385:F403 H385:H403">
    <cfRule type="expression" dxfId="2600" priority="186">
      <formula>F385&gt;0</formula>
    </cfRule>
    <cfRule type="expression" dxfId="2599" priority="187">
      <formula>F385&lt;0</formula>
    </cfRule>
  </conditionalFormatting>
  <conditionalFormatting sqref="F378:F384">
    <cfRule type="expression" dxfId="2598" priority="184">
      <formula>F378&gt;0</formula>
    </cfRule>
    <cfRule type="expression" dxfId="2597" priority="185">
      <formula>F378&lt;0</formula>
    </cfRule>
  </conditionalFormatting>
  <conditionalFormatting sqref="H378:H384">
    <cfRule type="expression" dxfId="2596" priority="182">
      <formula>H378&gt;0</formula>
    </cfRule>
    <cfRule type="expression" dxfId="2595" priority="183">
      <formula>H378&lt;0</formula>
    </cfRule>
  </conditionalFormatting>
  <conditionalFormatting sqref="F411:F429 H411:H429">
    <cfRule type="expression" dxfId="2594" priority="180">
      <formula>F411&gt;0</formula>
    </cfRule>
    <cfRule type="expression" dxfId="2593" priority="181">
      <formula>F411&lt;0</formula>
    </cfRule>
  </conditionalFormatting>
  <conditionalFormatting sqref="F404:F410">
    <cfRule type="expression" dxfId="2592" priority="178">
      <formula>F404&gt;0</formula>
    </cfRule>
    <cfRule type="expression" dxfId="2591" priority="179">
      <formula>F404&lt;0</formula>
    </cfRule>
  </conditionalFormatting>
  <conditionalFormatting sqref="H404:H410">
    <cfRule type="expression" dxfId="2590" priority="176">
      <formula>H404&gt;0</formula>
    </cfRule>
    <cfRule type="expression" dxfId="2589" priority="177">
      <formula>H404&lt;0</formula>
    </cfRule>
  </conditionalFormatting>
  <conditionalFormatting sqref="F437:F454 H437:H454">
    <cfRule type="expression" dxfId="2588" priority="174">
      <formula>F437&gt;0</formula>
    </cfRule>
    <cfRule type="expression" dxfId="2587" priority="175">
      <formula>F437&lt;0</formula>
    </cfRule>
  </conditionalFormatting>
  <conditionalFormatting sqref="F430:F436">
    <cfRule type="expression" dxfId="2586" priority="172">
      <formula>F430&gt;0</formula>
    </cfRule>
    <cfRule type="expression" dxfId="2585" priority="173">
      <formula>F430&lt;0</formula>
    </cfRule>
  </conditionalFormatting>
  <conditionalFormatting sqref="H430:H436">
    <cfRule type="expression" dxfId="2584" priority="170">
      <formula>H430&gt;0</formula>
    </cfRule>
    <cfRule type="expression" dxfId="2583" priority="171">
      <formula>H430&lt;0</formula>
    </cfRule>
  </conditionalFormatting>
  <conditionalFormatting sqref="F455:F459 H455:H459">
    <cfRule type="expression" dxfId="2582" priority="168">
      <formula>F455&gt;0</formula>
    </cfRule>
    <cfRule type="expression" dxfId="2581" priority="169">
      <formula>F455&lt;0</formula>
    </cfRule>
  </conditionalFormatting>
  <conditionalFormatting sqref="F467:F482 H467:H482">
    <cfRule type="expression" dxfId="2580" priority="166">
      <formula>F467&gt;0</formula>
    </cfRule>
    <cfRule type="expression" dxfId="2579" priority="167">
      <formula>F467&lt;0</formula>
    </cfRule>
  </conditionalFormatting>
  <conditionalFormatting sqref="H460:H466">
    <cfRule type="expression" dxfId="2578" priority="162">
      <formula>H460&gt;0</formula>
    </cfRule>
    <cfRule type="expression" dxfId="2577" priority="163">
      <formula>H460&lt;0</formula>
    </cfRule>
  </conditionalFormatting>
  <conditionalFormatting sqref="F483 H483">
    <cfRule type="expression" dxfId="2576" priority="160">
      <formula>F483&gt;0</formula>
    </cfRule>
    <cfRule type="expression" dxfId="2575" priority="161">
      <formula>F483&lt;0</formula>
    </cfRule>
  </conditionalFormatting>
  <conditionalFormatting sqref="F484:F488 H484:H488">
    <cfRule type="expression" dxfId="2574" priority="158">
      <formula>F484&gt;0</formula>
    </cfRule>
    <cfRule type="expression" dxfId="2573" priority="159">
      <formula>F484&lt;0</formula>
    </cfRule>
  </conditionalFormatting>
  <conditionalFormatting sqref="F496:F511 H496:H511">
    <cfRule type="expression" dxfId="2572" priority="156">
      <formula>F496&gt;0</formula>
    </cfRule>
    <cfRule type="expression" dxfId="2571" priority="157">
      <formula>F496&lt;0</formula>
    </cfRule>
  </conditionalFormatting>
  <conditionalFormatting sqref="F489:F495">
    <cfRule type="expression" dxfId="2570" priority="154">
      <formula>F489&gt;0</formula>
    </cfRule>
    <cfRule type="expression" dxfId="2569" priority="155">
      <formula>F489&lt;0</formula>
    </cfRule>
  </conditionalFormatting>
  <conditionalFormatting sqref="H489:H495">
    <cfRule type="expression" dxfId="2568" priority="152">
      <formula>H489&gt;0</formula>
    </cfRule>
    <cfRule type="expression" dxfId="2567" priority="153">
      <formula>H489&lt;0</formula>
    </cfRule>
  </conditionalFormatting>
  <conditionalFormatting sqref="F513:F518 H513:H518">
    <cfRule type="expression" dxfId="2566" priority="150">
      <formula>F513&gt;0</formula>
    </cfRule>
    <cfRule type="expression" dxfId="2565" priority="151">
      <formula>F513&lt;0</formula>
    </cfRule>
  </conditionalFormatting>
  <conditionalFormatting sqref="F519 H519">
    <cfRule type="expression" dxfId="2564" priority="148">
      <formula>F519&gt;0</formula>
    </cfRule>
    <cfRule type="expression" dxfId="2563" priority="149">
      <formula>F519&lt;0</formula>
    </cfRule>
  </conditionalFormatting>
  <conditionalFormatting sqref="F520:F524 H520:H524">
    <cfRule type="expression" dxfId="2562" priority="146">
      <formula>F520&gt;0</formula>
    </cfRule>
    <cfRule type="expression" dxfId="2561" priority="147">
      <formula>F520&lt;0</formula>
    </cfRule>
  </conditionalFormatting>
  <conditionalFormatting sqref="F532:F547 H532:H547">
    <cfRule type="expression" dxfId="2560" priority="144">
      <formula>F532&gt;0</formula>
    </cfRule>
    <cfRule type="expression" dxfId="2559" priority="145">
      <formula>F532&lt;0</formula>
    </cfRule>
  </conditionalFormatting>
  <conditionalFormatting sqref="F525:F531">
    <cfRule type="expression" dxfId="2558" priority="142">
      <formula>F525&gt;0</formula>
    </cfRule>
    <cfRule type="expression" dxfId="2557" priority="143">
      <formula>F525&lt;0</formula>
    </cfRule>
  </conditionalFormatting>
  <conditionalFormatting sqref="H525:H531">
    <cfRule type="expression" dxfId="2556" priority="140">
      <formula>H525&gt;0</formula>
    </cfRule>
    <cfRule type="expression" dxfId="2555" priority="141">
      <formula>H525&lt;0</formula>
    </cfRule>
  </conditionalFormatting>
  <conditionalFormatting sqref="F548:F553 H548:H553">
    <cfRule type="expression" dxfId="2554" priority="138">
      <formula>F548&gt;0</formula>
    </cfRule>
    <cfRule type="expression" dxfId="2553" priority="139">
      <formula>F548&lt;0</formula>
    </cfRule>
  </conditionalFormatting>
  <conditionalFormatting sqref="F554 H554">
    <cfRule type="expression" dxfId="2552" priority="136">
      <formula>F554&gt;0</formula>
    </cfRule>
    <cfRule type="expression" dxfId="2551" priority="137">
      <formula>F554&lt;0</formula>
    </cfRule>
  </conditionalFormatting>
  <conditionalFormatting sqref="F555:F559 H555:H559">
    <cfRule type="expression" dxfId="2550" priority="134">
      <formula>F555&gt;0</formula>
    </cfRule>
    <cfRule type="expression" dxfId="2549" priority="135">
      <formula>F555&lt;0</formula>
    </cfRule>
  </conditionalFormatting>
  <conditionalFormatting sqref="F567:F582 H567:H582">
    <cfRule type="expression" dxfId="2548" priority="132">
      <formula>F567&gt;0</formula>
    </cfRule>
    <cfRule type="expression" dxfId="2547" priority="133">
      <formula>F567&lt;0</formula>
    </cfRule>
  </conditionalFormatting>
  <conditionalFormatting sqref="F560:F566">
    <cfRule type="expression" dxfId="2546" priority="130">
      <formula>F560&gt;0</formula>
    </cfRule>
    <cfRule type="expression" dxfId="2545" priority="131">
      <formula>F560&lt;0</formula>
    </cfRule>
  </conditionalFormatting>
  <conditionalFormatting sqref="H560:H566">
    <cfRule type="expression" dxfId="2544" priority="128">
      <formula>H560&gt;0</formula>
    </cfRule>
    <cfRule type="expression" dxfId="2543" priority="129">
      <formula>H560&lt;0</formula>
    </cfRule>
  </conditionalFormatting>
  <conditionalFormatting sqref="M611">
    <cfRule type="expression" dxfId="2542" priority="126">
      <formula>M611&gt;0</formula>
    </cfRule>
    <cfRule type="expression" dxfId="2541" priority="127">
      <formula>M611&lt;0</formula>
    </cfRule>
  </conditionalFormatting>
  <conditionalFormatting sqref="F135:F146">
    <cfRule type="expression" dxfId="2540" priority="122">
      <formula>F135&gt;0</formula>
    </cfRule>
    <cfRule type="expression" dxfId="2539" priority="123">
      <formula>F135&lt;0</formula>
    </cfRule>
  </conditionalFormatting>
  <conditionalFormatting sqref="H135:H146">
    <cfRule type="expression" dxfId="2538" priority="120">
      <formula>H135&gt;0</formula>
    </cfRule>
    <cfRule type="expression" dxfId="2537" priority="121">
      <formula>H135&lt;0</formula>
    </cfRule>
  </conditionalFormatting>
  <conditionalFormatting sqref="F129:F134 H129:H134">
    <cfRule type="expression" dxfId="2536" priority="118">
      <formula>F129&gt;0</formula>
    </cfRule>
    <cfRule type="expression" dxfId="2535" priority="119">
      <formula>F129&lt;0</formula>
    </cfRule>
  </conditionalFormatting>
  <conditionalFormatting sqref="J131">
    <cfRule type="expression" dxfId="2534" priority="116">
      <formula>J131&gt;0</formula>
    </cfRule>
    <cfRule type="expression" dxfId="2533" priority="117">
      <formula>J131&lt;0</formula>
    </cfRule>
  </conditionalFormatting>
  <conditionalFormatting sqref="J132:J138">
    <cfRule type="expression" dxfId="2532" priority="114">
      <formula>J132&gt;0</formula>
    </cfRule>
    <cfRule type="expression" dxfId="2531" priority="115">
      <formula>J132&lt;0</formula>
    </cfRule>
  </conditionalFormatting>
  <conditionalFormatting sqref="L131:L213 L220 L222">
    <cfRule type="expression" dxfId="2530" priority="110">
      <formula>L131&gt;0</formula>
    </cfRule>
    <cfRule type="expression" dxfId="2529" priority="111">
      <formula>L131&lt;0</formula>
    </cfRule>
  </conditionalFormatting>
  <conditionalFormatting sqref="Q10">
    <cfRule type="expression" dxfId="2528" priority="108">
      <formula>Q10&gt;0</formula>
    </cfRule>
    <cfRule type="expression" dxfId="2527" priority="109">
      <formula>Q10&lt;0</formula>
    </cfRule>
  </conditionalFormatting>
  <conditionalFormatting sqref="H242:H244 F242:F244">
    <cfRule type="expression" dxfId="2526" priority="105">
      <formula>F242&gt;0</formula>
    </cfRule>
    <cfRule type="expression" dxfId="2525" priority="106">
      <formula>F242&lt;0</formula>
    </cfRule>
  </conditionalFormatting>
  <conditionalFormatting sqref="H238:H240 F238:F240">
    <cfRule type="expression" dxfId="2524" priority="103">
      <formula>F238&gt;0</formula>
    </cfRule>
    <cfRule type="expression" dxfId="2523" priority="104">
      <formula>F238&lt;0</formula>
    </cfRule>
  </conditionalFormatting>
  <conditionalFormatting sqref="H237 F237">
    <cfRule type="expression" dxfId="2522" priority="101">
      <formula>F237&gt;0</formula>
    </cfRule>
    <cfRule type="expression" dxfId="2521" priority="102">
      <formula>F237&lt;0</formula>
    </cfRule>
  </conditionalFormatting>
  <conditionalFormatting sqref="H241 F241">
    <cfRule type="expression" dxfId="2520" priority="99">
      <formula>F241&gt;0</formula>
    </cfRule>
    <cfRule type="expression" dxfId="2519" priority="100">
      <formula>F241&lt;0</formula>
    </cfRule>
  </conditionalFormatting>
  <conditionalFormatting sqref="H247:H250 F247:F250">
    <cfRule type="expression" dxfId="2518" priority="95">
      <formula>F247&gt;0</formula>
    </cfRule>
    <cfRule type="expression" dxfId="2517" priority="96">
      <formula>F247&lt;0</formula>
    </cfRule>
  </conditionalFormatting>
  <conditionalFormatting sqref="H245:H246 F245:F246">
    <cfRule type="expression" dxfId="2516" priority="93">
      <formula>F245&gt;0</formula>
    </cfRule>
    <cfRule type="expression" dxfId="2515" priority="94">
      <formula>F245&lt;0</formula>
    </cfRule>
  </conditionalFormatting>
  <conditionalFormatting sqref="H272 F272">
    <cfRule type="expression" dxfId="2514" priority="91">
      <formula>F272&gt;0</formula>
    </cfRule>
    <cfRule type="expression" dxfId="2513" priority="92">
      <formula>F272&lt;0</formula>
    </cfRule>
  </conditionalFormatting>
  <conditionalFormatting sqref="H253:H255 F253:F255">
    <cfRule type="expression" dxfId="2512" priority="89">
      <formula>F253&gt;0</formula>
    </cfRule>
    <cfRule type="expression" dxfId="2511" priority="90">
      <formula>F253&lt;0</formula>
    </cfRule>
  </conditionalFormatting>
  <conditionalFormatting sqref="H251:H252 F251:F252">
    <cfRule type="expression" dxfId="2510" priority="87">
      <formula>F251&gt;0</formula>
    </cfRule>
    <cfRule type="expression" dxfId="2509" priority="88">
      <formula>F251&lt;0</formula>
    </cfRule>
  </conditionalFormatting>
  <conditionalFormatting sqref="H265:H267 F265:F267">
    <cfRule type="expression" dxfId="2508" priority="85">
      <formula>F265&gt;0</formula>
    </cfRule>
    <cfRule type="expression" dxfId="2507" priority="86">
      <formula>F265&lt;0</formula>
    </cfRule>
  </conditionalFormatting>
  <conditionalFormatting sqref="H264 F264">
    <cfRule type="expression" dxfId="2506" priority="83">
      <formula>F264&gt;0</formula>
    </cfRule>
    <cfRule type="expression" dxfId="2505" priority="84">
      <formula>F264&lt;0</formula>
    </cfRule>
  </conditionalFormatting>
  <conditionalFormatting sqref="H261:H263 F261:F263">
    <cfRule type="expression" dxfId="2504" priority="81">
      <formula>F261&gt;0</formula>
    </cfRule>
    <cfRule type="expression" dxfId="2503" priority="82">
      <formula>F261&lt;0</formula>
    </cfRule>
  </conditionalFormatting>
  <conditionalFormatting sqref="H260 F260">
    <cfRule type="expression" dxfId="2502" priority="79">
      <formula>F260&gt;0</formula>
    </cfRule>
    <cfRule type="expression" dxfId="2501" priority="80">
      <formula>F260&lt;0</formula>
    </cfRule>
  </conditionalFormatting>
  <conditionalFormatting sqref="H257:H259 F257:F259">
    <cfRule type="expression" dxfId="2500" priority="77">
      <formula>F257&gt;0</formula>
    </cfRule>
    <cfRule type="expression" dxfId="2499" priority="78">
      <formula>F257&lt;0</formula>
    </cfRule>
  </conditionalFormatting>
  <conditionalFormatting sqref="H256 F256">
    <cfRule type="expression" dxfId="2498" priority="75">
      <formula>F256&gt;0</formula>
    </cfRule>
    <cfRule type="expression" dxfId="2497" priority="76">
      <formula>F256&lt;0</formula>
    </cfRule>
  </conditionalFormatting>
  <conditionalFormatting sqref="H269:H271 F269:F271">
    <cfRule type="expression" dxfId="2496" priority="73">
      <formula>F269&gt;0</formula>
    </cfRule>
    <cfRule type="expression" dxfId="2495" priority="74">
      <formula>F269&lt;0</formula>
    </cfRule>
  </conditionalFormatting>
  <conditionalFormatting sqref="H268 F268">
    <cfRule type="expression" dxfId="2494" priority="71">
      <formula>F268&gt;0</formula>
    </cfRule>
    <cfRule type="expression" dxfId="2493" priority="72">
      <formula>F268&lt;0</formula>
    </cfRule>
  </conditionalFormatting>
  <conditionalFormatting sqref="H276 F276">
    <cfRule type="expression" dxfId="2492" priority="67">
      <formula>F276&gt;0</formula>
    </cfRule>
    <cfRule type="expression" dxfId="2491" priority="68">
      <formula>F276&lt;0</formula>
    </cfRule>
  </conditionalFormatting>
  <conditionalFormatting sqref="H273:H275 F273:F275">
    <cfRule type="expression" dxfId="2490" priority="65">
      <formula>F273&gt;0</formula>
    </cfRule>
    <cfRule type="expression" dxfId="2489" priority="66">
      <formula>F273&lt;0</formula>
    </cfRule>
  </conditionalFormatting>
  <conditionalFormatting sqref="H287:H288 F287:F288">
    <cfRule type="expression" dxfId="2488" priority="63">
      <formula>F287&gt;0</formula>
    </cfRule>
    <cfRule type="expression" dxfId="2487" priority="64">
      <formula>F287&lt;0</formula>
    </cfRule>
  </conditionalFormatting>
  <conditionalFormatting sqref="H283:H286 F283:F286">
    <cfRule type="expression" dxfId="2486" priority="59">
      <formula>F283&gt;0</formula>
    </cfRule>
    <cfRule type="expression" dxfId="2485" priority="60">
      <formula>F283&lt;0</formula>
    </cfRule>
  </conditionalFormatting>
  <conditionalFormatting sqref="H281:H282 F281:F282">
    <cfRule type="expression" dxfId="2484" priority="57">
      <formula>F281&gt;0</formula>
    </cfRule>
    <cfRule type="expression" dxfId="2483" priority="58">
      <formula>F281&lt;0</formula>
    </cfRule>
  </conditionalFormatting>
  <conditionalFormatting sqref="H277:H280 F277:F280">
    <cfRule type="expression" dxfId="2482" priority="53">
      <formula>F277&gt;0</formula>
    </cfRule>
    <cfRule type="expression" dxfId="2481" priority="54">
      <formula>F277&lt;0</formula>
    </cfRule>
  </conditionalFormatting>
  <conditionalFormatting sqref="F296:F299 H296:H299">
    <cfRule type="expression" dxfId="2480" priority="51">
      <formula>F296&gt;0</formula>
    </cfRule>
    <cfRule type="expression" dxfId="2479" priority="52">
      <formula>F296&lt;0</formula>
    </cfRule>
  </conditionalFormatting>
  <conditionalFormatting sqref="F294:F295 H294:H295">
    <cfRule type="expression" dxfId="2478" priority="49">
      <formula>F294&gt;0</formula>
    </cfRule>
    <cfRule type="expression" dxfId="2477" priority="50">
      <formula>F294&lt;0</formula>
    </cfRule>
  </conditionalFormatting>
  <conditionalFormatting sqref="F300:F302 H300:H302 K300:K303">
    <cfRule type="expression" dxfId="2476" priority="43">
      <formula>F300&gt;0</formula>
    </cfRule>
    <cfRule type="expression" dxfId="2475" priority="44">
      <formula>F300&lt;0</formula>
    </cfRule>
  </conditionalFormatting>
  <conditionalFormatting sqref="H307:H309 F307:F309 K307:K310">
    <cfRule type="expression" dxfId="2474" priority="39">
      <formula>F307&gt;0</formula>
    </cfRule>
    <cfRule type="expression" dxfId="2473" priority="40">
      <formula>F307&lt;0</formula>
    </cfRule>
  </conditionalFormatting>
  <conditionalFormatting sqref="H310:H313 F310:F313 K311:K313">
    <cfRule type="expression" dxfId="2472" priority="37">
      <formula>F310&gt;0</formula>
    </cfRule>
    <cfRule type="expression" dxfId="2471" priority="38">
      <formula>F310&lt;0</formula>
    </cfRule>
  </conditionalFormatting>
  <conditionalFormatting sqref="H314:H315 F314:F315 K314:K315">
    <cfRule type="expression" dxfId="2470" priority="35">
      <formula>F314&gt;0</formula>
    </cfRule>
    <cfRule type="expression" dxfId="2469" priority="36">
      <formula>F314&lt;0</formula>
    </cfRule>
  </conditionalFormatting>
  <conditionalFormatting sqref="K331 F331 H331">
    <cfRule type="expression" dxfId="2468" priority="33">
      <formula>F331&gt;0</formula>
    </cfRule>
    <cfRule type="expression" dxfId="2467" priority="34">
      <formula>F331&lt;0</formula>
    </cfRule>
  </conditionalFormatting>
  <conditionalFormatting sqref="K319:K321 F319:F321 H319:H321">
    <cfRule type="expression" dxfId="2466" priority="31">
      <formula>F319&gt;0</formula>
    </cfRule>
    <cfRule type="expression" dxfId="2465" priority="32">
      <formula>F319&lt;0</formula>
    </cfRule>
  </conditionalFormatting>
  <conditionalFormatting sqref="F323:F325 H323:H325 K323:K325">
    <cfRule type="expression" dxfId="2464" priority="27">
      <formula>F323&gt;0</formula>
    </cfRule>
    <cfRule type="expression" dxfId="2463" priority="28">
      <formula>F323&lt;0</formula>
    </cfRule>
  </conditionalFormatting>
  <conditionalFormatting sqref="K322 F322 H322">
    <cfRule type="expression" dxfId="2462" priority="25">
      <formula>F322&gt;0</formula>
    </cfRule>
    <cfRule type="expression" dxfId="2461" priority="26">
      <formula>F322&lt;0</formula>
    </cfRule>
  </conditionalFormatting>
  <conditionalFormatting sqref="K326:K327 F326:F327 H326:H327">
    <cfRule type="expression" dxfId="2460" priority="23">
      <formula>F326&gt;0</formula>
    </cfRule>
    <cfRule type="expression" dxfId="2459" priority="24">
      <formula>F326&lt;0</formula>
    </cfRule>
  </conditionalFormatting>
  <conditionalFormatting sqref="K328:K330 F328:F330 H328:H330">
    <cfRule type="expression" dxfId="2458" priority="17">
      <formula>F328&gt;0</formula>
    </cfRule>
    <cfRule type="expression" dxfId="2457" priority="18">
      <formula>F328&lt;0</formula>
    </cfRule>
  </conditionalFormatting>
  <conditionalFormatting sqref="F336:F338 H336:H338">
    <cfRule type="expression" dxfId="2456" priority="15">
      <formula>F336&gt;0</formula>
    </cfRule>
    <cfRule type="expression" dxfId="2455" priority="16">
      <formula>F336&lt;0</formula>
    </cfRule>
  </conditionalFormatting>
  <conditionalFormatting sqref="F335 H335">
    <cfRule type="expression" dxfId="2454" priority="13">
      <formula>F335&gt;0</formula>
    </cfRule>
    <cfRule type="expression" dxfId="2453" priority="14">
      <formula>F335&lt;0</formula>
    </cfRule>
  </conditionalFormatting>
  <conditionalFormatting sqref="F332:F334 H332:H334 K332:K338">
    <cfRule type="expression" dxfId="2452" priority="11">
      <formula>F332&gt;0</formula>
    </cfRule>
    <cfRule type="expression" dxfId="2451" priority="12">
      <formula>F332&lt;0</formula>
    </cfRule>
  </conditionalFormatting>
  <conditionalFormatting sqref="K339 F339 H339">
    <cfRule type="expression" dxfId="2450" priority="9">
      <formula>F339&gt;0</formula>
    </cfRule>
    <cfRule type="expression" dxfId="2449" priority="10">
      <formula>F339&lt;0</formula>
    </cfRule>
  </conditionalFormatting>
  <conditionalFormatting sqref="K340:K342 F340:F342 H340:H342">
    <cfRule type="expression" dxfId="2448" priority="7">
      <formula>F340&gt;0</formula>
    </cfRule>
    <cfRule type="expression" dxfId="2447" priority="8">
      <formula>F340&lt;0</formula>
    </cfRule>
  </conditionalFormatting>
  <conditionalFormatting sqref="K346:K347 F346:F347 H346:H347">
    <cfRule type="expression" dxfId="2446" priority="5">
      <formula>F346&gt;0</formula>
    </cfRule>
    <cfRule type="expression" dxfId="2445" priority="6">
      <formula>F346&lt;0</formula>
    </cfRule>
  </conditionalFormatting>
  <conditionalFormatting sqref="K344:K345 F344:F345 H344:H345">
    <cfRule type="expression" dxfId="2444" priority="3">
      <formula>F344&gt;0</formula>
    </cfRule>
    <cfRule type="expression" dxfId="2443" priority="4">
      <formula>F344&lt;0</formula>
    </cfRule>
  </conditionalFormatting>
  <conditionalFormatting sqref="K343 F343 H343">
    <cfRule type="expression" dxfId="2442" priority="1">
      <formula>F343&gt;0</formula>
    </cfRule>
    <cfRule type="expression" dxfId="2441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386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1359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40" priority="25">
      <formula>Q7&gt;0</formula>
    </cfRule>
    <cfRule type="expression" dxfId="2439" priority="26">
      <formula>Q7&lt;0</formula>
    </cfRule>
  </conditionalFormatting>
  <conditionalFormatting sqref="Q8">
    <cfRule type="expression" dxfId="2438" priority="23">
      <formula>Q8&gt;0</formula>
    </cfRule>
    <cfRule type="expression" dxfId="2437" priority="24">
      <formula>Q8&lt;0</formula>
    </cfRule>
  </conditionalFormatting>
  <conditionalFormatting sqref="F25:F30 F34:F63">
    <cfRule type="expression" dxfId="2436" priority="21">
      <formula>F25&gt;0</formula>
    </cfRule>
    <cfRule type="expression" dxfId="2435" priority="22">
      <formula>F25&lt;0</formula>
    </cfRule>
  </conditionalFormatting>
  <conditionalFormatting sqref="H25:H30 H34:H63">
    <cfRule type="expression" dxfId="2434" priority="19">
      <formula>H25&gt;0</formula>
    </cfRule>
    <cfRule type="expression" dxfId="2433" priority="20">
      <formula>H25&lt;0</formula>
    </cfRule>
  </conditionalFormatting>
  <conditionalFormatting sqref="F89:F110">
    <cfRule type="expression" dxfId="2432" priority="17">
      <formula>F89&gt;0</formula>
    </cfRule>
    <cfRule type="expression" dxfId="2431" priority="18">
      <formula>F89&lt;0</formula>
    </cfRule>
  </conditionalFormatting>
  <conditionalFormatting sqref="H89:H110">
    <cfRule type="expression" dxfId="2430" priority="15">
      <formula>H89&gt;0</formula>
    </cfRule>
    <cfRule type="expression" dxfId="2429" priority="16">
      <formula>H89&lt;0</formula>
    </cfRule>
  </conditionalFormatting>
  <conditionalFormatting sqref="Q10">
    <cfRule type="expression" dxfId="2428" priority="13">
      <formula>Q10&gt;0</formula>
    </cfRule>
    <cfRule type="expression" dxfId="2427" priority="14">
      <formula>Q10&lt;0</formula>
    </cfRule>
  </conditionalFormatting>
  <conditionalFormatting sqref="J25:J38">
    <cfRule type="expression" dxfId="2426" priority="11">
      <formula>J25&gt;0</formula>
    </cfRule>
    <cfRule type="expression" dxfId="2425" priority="12">
      <formula>J25&lt;0</formula>
    </cfRule>
  </conditionalFormatting>
  <conditionalFormatting sqref="K25:K38">
    <cfRule type="expression" dxfId="2424" priority="9">
      <formula>K25&gt;0</formula>
    </cfRule>
    <cfRule type="expression" dxfId="2423" priority="10">
      <formula>K25&lt;0</formula>
    </cfRule>
  </conditionalFormatting>
  <conditionalFormatting sqref="L25:L38">
    <cfRule type="expression" dxfId="2422" priority="7">
      <formula>L25&gt;0</formula>
    </cfRule>
    <cfRule type="expression" dxfId="2421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20" priority="5">
      <formula>F31&gt;0</formula>
    </cfRule>
    <cfRule type="expression" dxfId="2419" priority="6">
      <formula>F31&lt;0</formula>
    </cfRule>
  </conditionalFormatting>
  <conditionalFormatting sqref="H31:H33">
    <cfRule type="expression" dxfId="2418" priority="3">
      <formula>H31&gt;0</formula>
    </cfRule>
    <cfRule type="expression" dxfId="2417" priority="4">
      <formula>H31&lt;0</formula>
    </cfRule>
  </conditionalFormatting>
  <conditionalFormatting sqref="J61">
    <cfRule type="expression" dxfId="2416" priority="1">
      <formula>J61&gt;0</formula>
    </cfRule>
    <cfRule type="expression" dxfId="2415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45.118149999999993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40.07</v>
      </c>
      <c r="R4" s="425">
        <v>-1.5699999999999999E-2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43"/>
      <c r="L5" s="72">
        <v>43476</v>
      </c>
      <c r="M5" s="7">
        <v>30.63</v>
      </c>
      <c r="O5" s="11" t="s">
        <v>67</v>
      </c>
      <c r="Q5" s="3">
        <f>Q4*Q2</f>
        <v>8014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9023.6299999999992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-1009.6299999999992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-1009.6299999999992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-0.11188734467171187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8.7347142500623903E-3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19.310843373493974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44.077000000000005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43.676300000000005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43.275600000000004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42.874900000000004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42.474200000000003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42.073500000000003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41.672800000000002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41.272100000000002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40.871400000000001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40.470700000000001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40.07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39.6693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39.268599999999999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38.867899999999999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38.467199999999998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38.066499999999998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37.665799999999997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37.265100000000004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36.864400000000003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36.463700000000003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36.063000000000002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8" si="8">C48*(E48-D48)</f>
        <v>-1441.9999999999991</v>
      </c>
      <c r="G48" s="39">
        <f t="shared" ref="G48:G58" si="9">D48*C48</f>
        <v>14976.5</v>
      </c>
      <c r="H48" s="179">
        <f t="shared" ref="H48:H58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14" priority="37">
      <formula>F51&gt;0</formula>
    </cfRule>
    <cfRule type="expression" dxfId="2413" priority="38">
      <formula>F51&lt;0</formula>
    </cfRule>
  </conditionalFormatting>
  <conditionalFormatting sqref="Q7">
    <cfRule type="expression" dxfId="2412" priority="35">
      <formula>Q7&gt;0</formula>
    </cfRule>
    <cfRule type="expression" dxfId="2411" priority="36">
      <formula>Q7&lt;0</formula>
    </cfRule>
  </conditionalFormatting>
  <conditionalFormatting sqref="Q8">
    <cfRule type="expression" dxfId="2410" priority="33">
      <formula>Q8&gt;0</formula>
    </cfRule>
    <cfRule type="expression" dxfId="2409" priority="34">
      <formula>Q8&lt;0</formula>
    </cfRule>
  </conditionalFormatting>
  <conditionalFormatting sqref="F31:F49">
    <cfRule type="expression" dxfId="2408" priority="31">
      <formula>F31&gt;0</formula>
    </cfRule>
    <cfRule type="expression" dxfId="2407" priority="32">
      <formula>F31&lt;0</formula>
    </cfRule>
  </conditionalFormatting>
  <conditionalFormatting sqref="H31:H49">
    <cfRule type="expression" dxfId="2406" priority="29">
      <formula>H31&gt;0</formula>
    </cfRule>
    <cfRule type="expression" dxfId="2405" priority="30">
      <formula>H31&lt;0</formula>
    </cfRule>
  </conditionalFormatting>
  <conditionalFormatting sqref="Q10">
    <cfRule type="expression" dxfId="2404" priority="27">
      <formula>Q10&gt;0</formula>
    </cfRule>
    <cfRule type="expression" dxfId="2403" priority="28">
      <formula>Q10&lt;0</formula>
    </cfRule>
  </conditionalFormatting>
  <conditionalFormatting sqref="J25:J38">
    <cfRule type="expression" dxfId="2402" priority="25">
      <formula>J25&gt;0</formula>
    </cfRule>
    <cfRule type="expression" dxfId="2401" priority="26">
      <formula>J25&lt;0</formula>
    </cfRule>
  </conditionalFormatting>
  <conditionalFormatting sqref="K38">
    <cfRule type="expression" dxfId="2400" priority="23">
      <formula>K38&gt;0</formula>
    </cfRule>
    <cfRule type="expression" dxfId="2399" priority="24">
      <formula>K38&lt;0</formula>
    </cfRule>
  </conditionalFormatting>
  <conditionalFormatting sqref="L25:L38">
    <cfRule type="expression" dxfId="2398" priority="21">
      <formula>L25&gt;0</formula>
    </cfRule>
    <cfRule type="expression" dxfId="2397" priority="22">
      <formula>L25&lt;0</formula>
    </cfRule>
  </conditionalFormatting>
  <conditionalFormatting sqref="F95:F116">
    <cfRule type="expression" dxfId="2396" priority="19">
      <formula>F95&gt;0</formula>
    </cfRule>
    <cfRule type="expression" dxfId="2395" priority="20">
      <formula>F95&lt;0</formula>
    </cfRule>
  </conditionalFormatting>
  <conditionalFormatting sqref="H95:H116">
    <cfRule type="expression" dxfId="2394" priority="17">
      <formula>H95&gt;0</formula>
    </cfRule>
    <cfRule type="expression" dxfId="2393" priority="18">
      <formula>H95&lt;0</formula>
    </cfRule>
  </conditionalFormatting>
  <conditionalFormatting sqref="J95:J108">
    <cfRule type="expression" dxfId="2392" priority="15">
      <formula>J95&gt;0</formula>
    </cfRule>
    <cfRule type="expression" dxfId="2391" priority="16">
      <formula>J95&lt;0</formula>
    </cfRule>
  </conditionalFormatting>
  <conditionalFormatting sqref="K95:K108">
    <cfRule type="expression" dxfId="2390" priority="13">
      <formula>K95&gt;0</formula>
    </cfRule>
    <cfRule type="expression" dxfId="2389" priority="14">
      <formula>K95&lt;0</formula>
    </cfRule>
  </conditionalFormatting>
  <conditionalFormatting sqref="L95:L108">
    <cfRule type="expression" dxfId="2388" priority="11">
      <formula>L95&gt;0</formula>
    </cfRule>
    <cfRule type="expression" dxfId="2387" priority="12">
      <formula>L95&lt;0</formula>
    </cfRule>
  </conditionalFormatting>
  <conditionalFormatting sqref="F25:F30">
    <cfRule type="expression" dxfId="2386" priority="9">
      <formula>F25&gt;0</formula>
    </cfRule>
    <cfRule type="expression" dxfId="2385" priority="10">
      <formula>F25&lt;0</formula>
    </cfRule>
  </conditionalFormatting>
  <conditionalFormatting sqref="H25:H30">
    <cfRule type="expression" dxfId="2384" priority="7">
      <formula>H25&gt;0</formula>
    </cfRule>
    <cfRule type="expression" dxfId="2383" priority="8">
      <formula>H25&lt;0</formula>
    </cfRule>
  </conditionalFormatting>
  <conditionalFormatting sqref="F50">
    <cfRule type="expression" dxfId="2382" priority="5">
      <formula>F50&gt;0</formula>
    </cfRule>
    <cfRule type="expression" dxfId="2381" priority="6">
      <formula>F50&lt;0</formula>
    </cfRule>
  </conditionalFormatting>
  <conditionalFormatting sqref="H50">
    <cfRule type="expression" dxfId="2380" priority="3">
      <formula>H50&gt;0</formula>
    </cfRule>
    <cfRule type="expression" dxfId="2379" priority="4">
      <formula>H50&lt;0</formula>
    </cfRule>
  </conditionalFormatting>
  <conditionalFormatting sqref="H62:H63 F62:F63">
    <cfRule type="expression" dxfId="2378" priority="1">
      <formula>F62&gt;0</formula>
    </cfRule>
    <cfRule type="expression" dxfId="2377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80.83</v>
      </c>
      <c r="R4" s="425">
        <v>-6.6E-3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4849.8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-631.19999999999982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-631.19999999999982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-0.11516146688560479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2.2268959544723493E-2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88.913000000000011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88.104700000000008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87.296400000000006</v>
      </c>
    </row>
    <row r="20" spans="1:16" x14ac:dyDescent="0.25">
      <c r="O20" s="81">
        <v>1.07</v>
      </c>
      <c r="P20" s="81">
        <f t="shared" si="0"/>
        <v>86.488100000000003</v>
      </c>
    </row>
    <row r="21" spans="1:16" x14ac:dyDescent="0.25">
      <c r="O21" s="81">
        <v>1.06</v>
      </c>
      <c r="P21" s="81">
        <f t="shared" si="0"/>
        <v>85.6798</v>
      </c>
    </row>
    <row r="22" spans="1:16" x14ac:dyDescent="0.25">
      <c r="O22" s="81">
        <v>1.05</v>
      </c>
      <c r="P22" s="81">
        <f t="shared" si="0"/>
        <v>84.871499999999997</v>
      </c>
    </row>
    <row r="23" spans="1:16" x14ac:dyDescent="0.25">
      <c r="O23" s="81">
        <v>1.04</v>
      </c>
      <c r="P23" s="81">
        <f t="shared" si="0"/>
        <v>84.063199999999995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83.254900000000006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82.446600000000004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81.638300000000001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80.83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80.021699999999996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79.213399999999993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78.40509999999999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77.596800000000002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76.788499999999999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75.980199999999996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75.171900000000008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74.363600000000005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73.555300000000003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72.747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6" priority="35">
      <formula>F47&gt;0</formula>
    </cfRule>
    <cfRule type="expression" dxfId="2375" priority="36">
      <formula>F47&lt;0</formula>
    </cfRule>
  </conditionalFormatting>
  <conditionalFormatting sqref="Q7">
    <cfRule type="expression" dxfId="2374" priority="33">
      <formula>Q7&gt;0</formula>
    </cfRule>
    <cfRule type="expression" dxfId="2373" priority="34">
      <formula>Q7&lt;0</formula>
    </cfRule>
  </conditionalFormatting>
  <conditionalFormatting sqref="Q8">
    <cfRule type="expression" dxfId="2372" priority="31">
      <formula>Q8&gt;0</formula>
    </cfRule>
    <cfRule type="expression" dxfId="2371" priority="32">
      <formula>Q8&lt;0</formula>
    </cfRule>
  </conditionalFormatting>
  <conditionalFormatting sqref="F30:F46">
    <cfRule type="expression" dxfId="2370" priority="29">
      <formula>F30&gt;0</formula>
    </cfRule>
    <cfRule type="expression" dxfId="2369" priority="30">
      <formula>F30&lt;0</formula>
    </cfRule>
  </conditionalFormatting>
  <conditionalFormatting sqref="H30:H46">
    <cfRule type="expression" dxfId="2368" priority="27">
      <formula>H30&gt;0</formula>
    </cfRule>
    <cfRule type="expression" dxfId="2367" priority="28">
      <formula>H30&lt;0</formula>
    </cfRule>
  </conditionalFormatting>
  <conditionalFormatting sqref="Q10">
    <cfRule type="expression" dxfId="2366" priority="25">
      <formula>Q10&gt;0</formula>
    </cfRule>
    <cfRule type="expression" dxfId="2365" priority="26">
      <formula>Q10&lt;0</formula>
    </cfRule>
  </conditionalFormatting>
  <conditionalFormatting sqref="J25:J38">
    <cfRule type="expression" dxfId="2364" priority="23">
      <formula>J25&gt;0</formula>
    </cfRule>
    <cfRule type="expression" dxfId="2363" priority="24">
      <formula>J25&lt;0</formula>
    </cfRule>
  </conditionalFormatting>
  <conditionalFormatting sqref="K25:K38">
    <cfRule type="expression" dxfId="2362" priority="21">
      <formula>K25&gt;0</formula>
    </cfRule>
    <cfRule type="expression" dxfId="2361" priority="22">
      <formula>K25&lt;0</formula>
    </cfRule>
  </conditionalFormatting>
  <conditionalFormatting sqref="L25 L38">
    <cfRule type="expression" dxfId="2360" priority="19">
      <formula>L25&gt;0</formula>
    </cfRule>
    <cfRule type="expression" dxfId="2359" priority="20">
      <formula>L25&lt;0</formula>
    </cfRule>
  </conditionalFormatting>
  <conditionalFormatting sqref="F89:F110">
    <cfRule type="expression" dxfId="2358" priority="17">
      <formula>F89&gt;0</formula>
    </cfRule>
    <cfRule type="expression" dxfId="2357" priority="18">
      <formula>F89&lt;0</formula>
    </cfRule>
  </conditionalFormatting>
  <conditionalFormatting sqref="H89:H110">
    <cfRule type="expression" dxfId="2356" priority="15">
      <formula>H89&gt;0</formula>
    </cfRule>
    <cfRule type="expression" dxfId="2355" priority="16">
      <formula>H89&lt;0</formula>
    </cfRule>
  </conditionalFormatting>
  <conditionalFormatting sqref="J89:J102">
    <cfRule type="expression" dxfId="2354" priority="13">
      <formula>J89&gt;0</formula>
    </cfRule>
    <cfRule type="expression" dxfId="2353" priority="14">
      <formula>J89&lt;0</formula>
    </cfRule>
  </conditionalFormatting>
  <conditionalFormatting sqref="K89:K102">
    <cfRule type="expression" dxfId="2352" priority="11">
      <formula>K89&gt;0</formula>
    </cfRule>
    <cfRule type="expression" dxfId="2351" priority="12">
      <formula>K89&lt;0</formula>
    </cfRule>
  </conditionalFormatting>
  <conditionalFormatting sqref="L89:L102">
    <cfRule type="expression" dxfId="2350" priority="9">
      <formula>L89&gt;0</formula>
    </cfRule>
    <cfRule type="expression" dxfId="2349" priority="10">
      <formula>L89&lt;0</formula>
    </cfRule>
  </conditionalFormatting>
  <conditionalFormatting sqref="F29 F25:F26">
    <cfRule type="expression" dxfId="2348" priority="7">
      <formula>F25&gt;0</formula>
    </cfRule>
    <cfRule type="expression" dxfId="2347" priority="8">
      <formula>F25&lt;0</formula>
    </cfRule>
  </conditionalFormatting>
  <conditionalFormatting sqref="H29 H25:H27">
    <cfRule type="expression" dxfId="2346" priority="5">
      <formula>H25&gt;0</formula>
    </cfRule>
    <cfRule type="expression" dxfId="2345" priority="6">
      <formula>H25&lt;0</formula>
    </cfRule>
  </conditionalFormatting>
  <conditionalFormatting sqref="F27:F28">
    <cfRule type="expression" dxfId="2344" priority="3">
      <formula>F27&gt;0</formula>
    </cfRule>
    <cfRule type="expression" dxfId="2343" priority="4">
      <formula>F27&lt;0</formula>
    </cfRule>
  </conditionalFormatting>
  <conditionalFormatting sqref="H28">
    <cfRule type="expression" dxfId="2342" priority="1">
      <formula>H28&gt;0</formula>
    </cfRule>
    <cfRule type="expression" dxfId="234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0" priority="35">
      <formula>F47&gt;0</formula>
    </cfRule>
    <cfRule type="expression" dxfId="2339" priority="36">
      <formula>F47&lt;0</formula>
    </cfRule>
  </conditionalFormatting>
  <conditionalFormatting sqref="Q7">
    <cfRule type="expression" dxfId="2338" priority="33">
      <formula>Q7&gt;0</formula>
    </cfRule>
    <cfRule type="expression" dxfId="2337" priority="34">
      <formula>Q7&lt;0</formula>
    </cfRule>
  </conditionalFormatting>
  <conditionalFormatting sqref="Q8">
    <cfRule type="expression" dxfId="2336" priority="31">
      <formula>Q8&gt;0</formula>
    </cfRule>
    <cfRule type="expression" dxfId="2335" priority="32">
      <formula>Q8&lt;0</formula>
    </cfRule>
  </conditionalFormatting>
  <conditionalFormatting sqref="F30:F46">
    <cfRule type="expression" dxfId="2334" priority="29">
      <formula>F30&gt;0</formula>
    </cfRule>
    <cfRule type="expression" dxfId="2333" priority="30">
      <formula>F30&lt;0</formula>
    </cfRule>
  </conditionalFormatting>
  <conditionalFormatting sqref="H30:H46">
    <cfRule type="expression" dxfId="2332" priority="27">
      <formula>H30&gt;0</formula>
    </cfRule>
    <cfRule type="expression" dxfId="2331" priority="28">
      <formula>H30&lt;0</formula>
    </cfRule>
  </conditionalFormatting>
  <conditionalFormatting sqref="Q10">
    <cfRule type="expression" dxfId="2330" priority="25">
      <formula>Q10&gt;0</formula>
    </cfRule>
    <cfRule type="expression" dxfId="2329" priority="26">
      <formula>Q10&lt;0</formula>
    </cfRule>
  </conditionalFormatting>
  <conditionalFormatting sqref="J25:J38">
    <cfRule type="expression" dxfId="2328" priority="23">
      <formula>J25&gt;0</formula>
    </cfRule>
    <cfRule type="expression" dxfId="2327" priority="24">
      <formula>J25&lt;0</formula>
    </cfRule>
  </conditionalFormatting>
  <conditionalFormatting sqref="K25:K38">
    <cfRule type="expression" dxfId="2326" priority="21">
      <formula>K25&gt;0</formula>
    </cfRule>
    <cfRule type="expression" dxfId="2325" priority="22">
      <formula>K25&lt;0</formula>
    </cfRule>
  </conditionalFormatting>
  <conditionalFormatting sqref="L25 L38">
    <cfRule type="expression" dxfId="2324" priority="19">
      <formula>L25&gt;0</formula>
    </cfRule>
    <cfRule type="expression" dxfId="2323" priority="20">
      <formula>L25&lt;0</formula>
    </cfRule>
  </conditionalFormatting>
  <conditionalFormatting sqref="F89:F110">
    <cfRule type="expression" dxfId="2322" priority="17">
      <formula>F89&gt;0</formula>
    </cfRule>
    <cfRule type="expression" dxfId="2321" priority="18">
      <formula>F89&lt;0</formula>
    </cfRule>
  </conditionalFormatting>
  <conditionalFormatting sqref="H89:H110">
    <cfRule type="expression" dxfId="2320" priority="15">
      <formula>H89&gt;0</formula>
    </cfRule>
    <cfRule type="expression" dxfId="2319" priority="16">
      <formula>H89&lt;0</formula>
    </cfRule>
  </conditionalFormatting>
  <conditionalFormatting sqref="J89:J102">
    <cfRule type="expression" dxfId="2318" priority="13">
      <formula>J89&gt;0</formula>
    </cfRule>
    <cfRule type="expression" dxfId="2317" priority="14">
      <formula>J89&lt;0</formula>
    </cfRule>
  </conditionalFormatting>
  <conditionalFormatting sqref="K89:K102">
    <cfRule type="expression" dxfId="2316" priority="11">
      <formula>K89&gt;0</formula>
    </cfRule>
    <cfRule type="expression" dxfId="2315" priority="12">
      <formula>K89&lt;0</formula>
    </cfRule>
  </conditionalFormatting>
  <conditionalFormatting sqref="L89:L102">
    <cfRule type="expression" dxfId="2314" priority="9">
      <formula>L89&gt;0</formula>
    </cfRule>
    <cfRule type="expression" dxfId="2313" priority="10">
      <formula>L89&lt;0</formula>
    </cfRule>
  </conditionalFormatting>
  <conditionalFormatting sqref="F29 F25:F26">
    <cfRule type="expression" dxfId="2312" priority="7">
      <formula>F25&gt;0</formula>
    </cfRule>
    <cfRule type="expression" dxfId="2311" priority="8">
      <formula>F25&lt;0</formula>
    </cfRule>
  </conditionalFormatting>
  <conditionalFormatting sqref="H29 H25:H27">
    <cfRule type="expression" dxfId="2310" priority="5">
      <formula>H25&gt;0</formula>
    </cfRule>
    <cfRule type="expression" dxfId="2309" priority="6">
      <formula>H25&lt;0</formula>
    </cfRule>
  </conditionalFormatting>
  <conditionalFormatting sqref="F27:F28">
    <cfRule type="expression" dxfId="2308" priority="3">
      <formula>F27&gt;0</formula>
    </cfRule>
    <cfRule type="expression" dxfId="2307" priority="4">
      <formula>F27&lt;0</formula>
    </cfRule>
  </conditionalFormatting>
  <conditionalFormatting sqref="H28">
    <cfRule type="expression" dxfId="2306" priority="1">
      <formula>H28&gt;0</formula>
    </cfRule>
    <cfRule type="expression" dxfId="230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142.25</v>
      </c>
      <c r="R4" s="425">
        <v>-0.01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3556.25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131.25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131.25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3.8321167883211681E-2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8.1209138840070295E-3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156.47500000000002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155.05250000000001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153.63000000000002</v>
      </c>
    </row>
    <row r="20" spans="1:16" x14ac:dyDescent="0.25">
      <c r="O20" s="81">
        <v>1.07</v>
      </c>
      <c r="P20" s="81">
        <f t="shared" si="0"/>
        <v>152.20750000000001</v>
      </c>
    </row>
    <row r="21" spans="1:16" x14ac:dyDescent="0.25">
      <c r="O21" s="81">
        <v>1.06</v>
      </c>
      <c r="P21" s="81">
        <f t="shared" si="0"/>
        <v>150.785</v>
      </c>
    </row>
    <row r="22" spans="1:16" x14ac:dyDescent="0.25">
      <c r="O22" s="81">
        <v>1.05</v>
      </c>
      <c r="P22" s="81">
        <f t="shared" si="0"/>
        <v>149.36250000000001</v>
      </c>
    </row>
    <row r="23" spans="1:16" x14ac:dyDescent="0.25">
      <c r="O23" s="81">
        <v>1.04</v>
      </c>
      <c r="P23" s="81">
        <f t="shared" si="0"/>
        <v>147.94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146.51750000000001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145.095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143.67250000000001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142.25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140.82749999999999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139.405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137.98249999999999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136.56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135.13749999999999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133.715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132.29250000000002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130.87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129.44749999999999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128.02500000000001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4" priority="35">
      <formula>F47&gt;0</formula>
    </cfRule>
    <cfRule type="expression" dxfId="2303" priority="36">
      <formula>F47&lt;0</formula>
    </cfRule>
  </conditionalFormatting>
  <conditionalFormatting sqref="Q7">
    <cfRule type="expression" dxfId="2302" priority="33">
      <formula>Q7&gt;0</formula>
    </cfRule>
    <cfRule type="expression" dxfId="2301" priority="34">
      <formula>Q7&lt;0</formula>
    </cfRule>
  </conditionalFormatting>
  <conditionalFormatting sqref="Q8">
    <cfRule type="expression" dxfId="2300" priority="31">
      <formula>Q8&gt;0</formula>
    </cfRule>
    <cfRule type="expression" dxfId="2299" priority="32">
      <formula>Q8&lt;0</formula>
    </cfRule>
  </conditionalFormatting>
  <conditionalFormatting sqref="F30:F46">
    <cfRule type="expression" dxfId="2298" priority="29">
      <formula>F30&gt;0</formula>
    </cfRule>
    <cfRule type="expression" dxfId="2297" priority="30">
      <formula>F30&lt;0</formula>
    </cfRule>
  </conditionalFormatting>
  <conditionalFormatting sqref="H30:H46">
    <cfRule type="expression" dxfId="2296" priority="27">
      <formula>H30&gt;0</formula>
    </cfRule>
    <cfRule type="expression" dxfId="2295" priority="28">
      <formula>H30&lt;0</formula>
    </cfRule>
  </conditionalFormatting>
  <conditionalFormatting sqref="Q10">
    <cfRule type="expression" dxfId="2294" priority="25">
      <formula>Q10&gt;0</formula>
    </cfRule>
    <cfRule type="expression" dxfId="2293" priority="26">
      <formula>Q10&lt;0</formula>
    </cfRule>
  </conditionalFormatting>
  <conditionalFormatting sqref="J25:J38">
    <cfRule type="expression" dxfId="2292" priority="23">
      <formula>J25&gt;0</formula>
    </cfRule>
    <cfRule type="expression" dxfId="2291" priority="24">
      <formula>J25&lt;0</formula>
    </cfRule>
  </conditionalFormatting>
  <conditionalFormatting sqref="K25:K38">
    <cfRule type="expression" dxfId="2290" priority="21">
      <formula>K25&gt;0</formula>
    </cfRule>
    <cfRule type="expression" dxfId="2289" priority="22">
      <formula>K25&lt;0</formula>
    </cfRule>
  </conditionalFormatting>
  <conditionalFormatting sqref="L25 L38">
    <cfRule type="expression" dxfId="2288" priority="19">
      <formula>L25&gt;0</formula>
    </cfRule>
    <cfRule type="expression" dxfId="2287" priority="20">
      <formula>L25&lt;0</formula>
    </cfRule>
  </conditionalFormatting>
  <conditionalFormatting sqref="F89:F110">
    <cfRule type="expression" dxfId="2286" priority="17">
      <formula>F89&gt;0</formula>
    </cfRule>
    <cfRule type="expression" dxfId="2285" priority="18">
      <formula>F89&lt;0</formula>
    </cfRule>
  </conditionalFormatting>
  <conditionalFormatting sqref="H89:H110">
    <cfRule type="expression" dxfId="2284" priority="15">
      <formula>H89&gt;0</formula>
    </cfRule>
    <cfRule type="expression" dxfId="2283" priority="16">
      <formula>H89&lt;0</formula>
    </cfRule>
  </conditionalFormatting>
  <conditionalFormatting sqref="J89:J102">
    <cfRule type="expression" dxfId="2282" priority="13">
      <formula>J89&gt;0</formula>
    </cfRule>
    <cfRule type="expression" dxfId="2281" priority="14">
      <formula>J89&lt;0</formula>
    </cfRule>
  </conditionalFormatting>
  <conditionalFormatting sqref="K89:K102">
    <cfRule type="expression" dxfId="2280" priority="11">
      <formula>K89&gt;0</formula>
    </cfRule>
    <cfRule type="expression" dxfId="2279" priority="12">
      <formula>K89&lt;0</formula>
    </cfRule>
  </conditionalFormatting>
  <conditionalFormatting sqref="L89:L102">
    <cfRule type="expression" dxfId="2278" priority="9">
      <formula>L89&gt;0</formula>
    </cfRule>
    <cfRule type="expression" dxfId="2277" priority="10">
      <formula>L89&lt;0</formula>
    </cfRule>
  </conditionalFormatting>
  <conditionalFormatting sqref="F29 F25:F26">
    <cfRule type="expression" dxfId="2276" priority="7">
      <formula>F25&gt;0</formula>
    </cfRule>
    <cfRule type="expression" dxfId="2275" priority="8">
      <formula>F25&lt;0</formula>
    </cfRule>
  </conditionalFormatting>
  <conditionalFormatting sqref="H29 H25:H27">
    <cfRule type="expression" dxfId="2274" priority="5">
      <formula>H25&gt;0</formula>
    </cfRule>
    <cfRule type="expression" dxfId="2273" priority="6">
      <formula>H25&lt;0</formula>
    </cfRule>
  </conditionalFormatting>
  <conditionalFormatting sqref="F27:F28">
    <cfRule type="expression" dxfId="2272" priority="3">
      <formula>F27&gt;0</formula>
    </cfRule>
    <cfRule type="expression" dxfId="2271" priority="4">
      <formula>F27&lt;0</formula>
    </cfRule>
  </conditionalFormatting>
  <conditionalFormatting sqref="H28">
    <cfRule type="expression" dxfId="2270" priority="1">
      <formula>H28&gt;0</formula>
    </cfRule>
    <cfRule type="expression" dxfId="226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142.88999999999999</v>
      </c>
      <c r="R4" s="425">
        <v>4.5999999999999999E-3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3572.2499999999995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-94.000000000000455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-94.000000000000455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-2.5639277190589962E-2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6.158583525789069E-3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32.474999999999994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157.179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155.7501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154.3212</v>
      </c>
    </row>
    <row r="20" spans="1:16" x14ac:dyDescent="0.25">
      <c r="O20" s="81">
        <v>1.07</v>
      </c>
      <c r="P20" s="81">
        <f t="shared" si="0"/>
        <v>152.89230000000001</v>
      </c>
    </row>
    <row r="21" spans="1:16" x14ac:dyDescent="0.25">
      <c r="O21" s="81">
        <v>1.06</v>
      </c>
      <c r="P21" s="81">
        <f t="shared" si="0"/>
        <v>151.46340000000001</v>
      </c>
    </row>
    <row r="22" spans="1:16" x14ac:dyDescent="0.25">
      <c r="O22" s="81">
        <v>1.05</v>
      </c>
      <c r="P22" s="81">
        <f t="shared" si="0"/>
        <v>150.03449999999998</v>
      </c>
    </row>
    <row r="23" spans="1:16" x14ac:dyDescent="0.25">
      <c r="O23" s="81">
        <v>1.04</v>
      </c>
      <c r="P23" s="81">
        <f t="shared" si="0"/>
        <v>148.60559999999998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147.17669999999998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145.74779999999998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144.31889999999999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142.88999999999999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141.46109999999999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140.03219999999999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138.60329999999999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137.17439999999999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135.74549999999999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134.31659999999997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132.8877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131.4588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130.0299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128.601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68" priority="43">
      <formula>F54&gt;0</formula>
    </cfRule>
    <cfRule type="expression" dxfId="2267" priority="44">
      <formula>F54&lt;0</formula>
    </cfRule>
  </conditionalFormatting>
  <conditionalFormatting sqref="Q7">
    <cfRule type="expression" dxfId="2266" priority="41">
      <formula>Q7&gt;0</formula>
    </cfRule>
    <cfRule type="expression" dxfId="2265" priority="42">
      <formula>Q7&lt;0</formula>
    </cfRule>
  </conditionalFormatting>
  <conditionalFormatting sqref="Q8">
    <cfRule type="expression" dxfId="2264" priority="39">
      <formula>Q8&gt;0</formula>
    </cfRule>
    <cfRule type="expression" dxfId="2263" priority="40">
      <formula>Q8&lt;0</formula>
    </cfRule>
  </conditionalFormatting>
  <conditionalFormatting sqref="F33:F36 F38:F53">
    <cfRule type="expression" dxfId="2262" priority="37">
      <formula>F33&gt;0</formula>
    </cfRule>
    <cfRule type="expression" dxfId="2261" priority="38">
      <formula>F33&lt;0</formula>
    </cfRule>
  </conditionalFormatting>
  <conditionalFormatting sqref="H33:H36 H38:H53">
    <cfRule type="expression" dxfId="2260" priority="35">
      <formula>H33&gt;0</formula>
    </cfRule>
    <cfRule type="expression" dxfId="2259" priority="36">
      <formula>H33&lt;0</formula>
    </cfRule>
  </conditionalFormatting>
  <conditionalFormatting sqref="Q10">
    <cfRule type="expression" dxfId="2258" priority="33">
      <formula>Q10&gt;0</formula>
    </cfRule>
    <cfRule type="expression" dxfId="2257" priority="34">
      <formula>Q10&lt;0</formula>
    </cfRule>
  </conditionalFormatting>
  <conditionalFormatting sqref="J25:J37">
    <cfRule type="expression" dxfId="2256" priority="31">
      <formula>J25&gt;0</formula>
    </cfRule>
    <cfRule type="expression" dxfId="2255" priority="32">
      <formula>J25&lt;0</formula>
    </cfRule>
  </conditionalFormatting>
  <conditionalFormatting sqref="K25:K38">
    <cfRule type="expression" dxfId="2254" priority="29">
      <formula>K25&gt;0</formula>
    </cfRule>
    <cfRule type="expression" dxfId="2253" priority="30">
      <formula>K25&lt;0</formula>
    </cfRule>
  </conditionalFormatting>
  <conditionalFormatting sqref="L25">
    <cfRule type="expression" dxfId="2252" priority="27">
      <formula>L25&gt;0</formula>
    </cfRule>
    <cfRule type="expression" dxfId="2251" priority="28">
      <formula>L25&lt;0</formula>
    </cfRule>
  </conditionalFormatting>
  <conditionalFormatting sqref="F89:F110">
    <cfRule type="expression" dxfId="2250" priority="25">
      <formula>F89&gt;0</formula>
    </cfRule>
    <cfRule type="expression" dxfId="2249" priority="26">
      <formula>F89&lt;0</formula>
    </cfRule>
  </conditionalFormatting>
  <conditionalFormatting sqref="H89:H110">
    <cfRule type="expression" dxfId="2248" priority="23">
      <formula>H89&gt;0</formula>
    </cfRule>
    <cfRule type="expression" dxfId="2247" priority="24">
      <formula>H89&lt;0</formula>
    </cfRule>
  </conditionalFormatting>
  <conditionalFormatting sqref="J89:J102">
    <cfRule type="expression" dxfId="2246" priority="21">
      <formula>J89&gt;0</formula>
    </cfRule>
    <cfRule type="expression" dxfId="2245" priority="22">
      <formula>J89&lt;0</formula>
    </cfRule>
  </conditionalFormatting>
  <conditionalFormatting sqref="K89:K102">
    <cfRule type="expression" dxfId="2244" priority="19">
      <formula>K89&gt;0</formula>
    </cfRule>
    <cfRule type="expression" dxfId="2243" priority="20">
      <formula>K89&lt;0</formula>
    </cfRule>
  </conditionalFormatting>
  <conditionalFormatting sqref="L89:L102">
    <cfRule type="expression" dxfId="2242" priority="17">
      <formula>L89&gt;0</formula>
    </cfRule>
    <cfRule type="expression" dxfId="2241" priority="18">
      <formula>L89&lt;0</formula>
    </cfRule>
  </conditionalFormatting>
  <conditionalFormatting sqref="F29:F32">
    <cfRule type="expression" dxfId="2240" priority="15">
      <formula>F29&gt;0</formula>
    </cfRule>
    <cfRule type="expression" dxfId="2239" priority="16">
      <formula>F29&lt;0</formula>
    </cfRule>
  </conditionalFormatting>
  <conditionalFormatting sqref="H29:H32">
    <cfRule type="expression" dxfId="2238" priority="13">
      <formula>H29&gt;0</formula>
    </cfRule>
    <cfRule type="expression" dxfId="2237" priority="14">
      <formula>H29&lt;0</formula>
    </cfRule>
  </conditionalFormatting>
  <conditionalFormatting sqref="F25:F28">
    <cfRule type="expression" dxfId="2236" priority="11">
      <formula>F25&gt;0</formula>
    </cfRule>
    <cfRule type="expression" dxfId="2235" priority="12">
      <formula>F25&lt;0</formula>
    </cfRule>
  </conditionalFormatting>
  <conditionalFormatting sqref="H25:H28">
    <cfRule type="expression" dxfId="2234" priority="9">
      <formula>H25&gt;0</formula>
    </cfRule>
    <cfRule type="expression" dxfId="2233" priority="10">
      <formula>H25&lt;0</formula>
    </cfRule>
  </conditionalFormatting>
  <conditionalFormatting sqref="F37">
    <cfRule type="expression" dxfId="2232" priority="7">
      <formula>F37&gt;0</formula>
    </cfRule>
    <cfRule type="expression" dxfId="2231" priority="8">
      <formula>F37&lt;0</formula>
    </cfRule>
  </conditionalFormatting>
  <conditionalFormatting sqref="H37">
    <cfRule type="expression" dxfId="2230" priority="5">
      <formula>H37&gt;0</formula>
    </cfRule>
    <cfRule type="expression" dxfId="2229" priority="6">
      <formula>H37&lt;0</formula>
    </cfRule>
  </conditionalFormatting>
  <conditionalFormatting sqref="J49">
    <cfRule type="expression" dxfId="2228" priority="3">
      <formula>J49&gt;0</formula>
    </cfRule>
    <cfRule type="expression" dxfId="2227" priority="4">
      <formula>J49&lt;0</formula>
    </cfRule>
  </conditionalFormatting>
  <conditionalFormatting sqref="J38:J48">
    <cfRule type="expression" dxfId="2226" priority="1">
      <formula>J38&gt;0</formula>
    </cfRule>
    <cfRule type="expression" dxfId="222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127.1099</v>
      </c>
      <c r="R4" s="425">
        <v>-6.0000000000000001E-3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6355.4949999999999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59.425000000000182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59.425000000000182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9.4384274634812162E-3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9.0881984802127919E-3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139.82089000000002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138.549791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137.27869200000001</v>
      </c>
    </row>
    <row r="20" spans="1:16" x14ac:dyDescent="0.25">
      <c r="O20" s="81">
        <v>1.07</v>
      </c>
      <c r="P20" s="81">
        <f t="shared" si="0"/>
        <v>136.00759300000001</v>
      </c>
    </row>
    <row r="21" spans="1:16" x14ac:dyDescent="0.25">
      <c r="O21" s="81">
        <v>1.06</v>
      </c>
      <c r="P21" s="81">
        <f t="shared" si="0"/>
        <v>134.73649399999999</v>
      </c>
    </row>
    <row r="22" spans="1:16" x14ac:dyDescent="0.25">
      <c r="O22" s="81">
        <v>1.05</v>
      </c>
      <c r="P22" s="81">
        <f t="shared" si="0"/>
        <v>133.465395</v>
      </c>
    </row>
    <row r="23" spans="1:16" x14ac:dyDescent="0.25">
      <c r="O23" s="81">
        <v>1.04</v>
      </c>
      <c r="P23" s="81">
        <f t="shared" si="0"/>
        <v>132.19429600000001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130.92319699999999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129.652098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128.380999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127.1099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125.83880099999999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124.567702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123.29660299999999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122.025504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120.75440499999999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119.48330599999998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118.21220700000001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116.941108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115.67000900000001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114.39891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4" priority="35">
      <formula>F47&gt;0</formula>
    </cfRule>
    <cfRule type="expression" dxfId="2223" priority="36">
      <formula>F47&lt;0</formula>
    </cfRule>
  </conditionalFormatting>
  <conditionalFormatting sqref="Q7">
    <cfRule type="expression" dxfId="2222" priority="33">
      <formula>Q7&gt;0</formula>
    </cfRule>
    <cfRule type="expression" dxfId="2221" priority="34">
      <formula>Q7&lt;0</formula>
    </cfRule>
  </conditionalFormatting>
  <conditionalFormatting sqref="Q8">
    <cfRule type="expression" dxfId="2220" priority="31">
      <formula>Q8&gt;0</formula>
    </cfRule>
    <cfRule type="expression" dxfId="2219" priority="32">
      <formula>Q8&lt;0</formula>
    </cfRule>
  </conditionalFormatting>
  <conditionalFormatting sqref="F30:F46">
    <cfRule type="expression" dxfId="2218" priority="29">
      <formula>F30&gt;0</formula>
    </cfRule>
    <cfRule type="expression" dxfId="2217" priority="30">
      <formula>F30&lt;0</formula>
    </cfRule>
  </conditionalFormatting>
  <conditionalFormatting sqref="H30:H46">
    <cfRule type="expression" dxfId="2216" priority="27">
      <formula>H30&gt;0</formula>
    </cfRule>
    <cfRule type="expression" dxfId="2215" priority="28">
      <formula>H30&lt;0</formula>
    </cfRule>
  </conditionalFormatting>
  <conditionalFormatting sqref="Q10">
    <cfRule type="expression" dxfId="2214" priority="25">
      <formula>Q10&gt;0</formula>
    </cfRule>
    <cfRule type="expression" dxfId="2213" priority="26">
      <formula>Q10&lt;0</formula>
    </cfRule>
  </conditionalFormatting>
  <conditionalFormatting sqref="J25:J38">
    <cfRule type="expression" dxfId="2212" priority="23">
      <formula>J25&gt;0</formula>
    </cfRule>
    <cfRule type="expression" dxfId="2211" priority="24">
      <formula>J25&lt;0</formula>
    </cfRule>
  </conditionalFormatting>
  <conditionalFormatting sqref="K25:K38">
    <cfRule type="expression" dxfId="2210" priority="21">
      <formula>K25&gt;0</formula>
    </cfRule>
    <cfRule type="expression" dxfId="2209" priority="22">
      <formula>K25&lt;0</formula>
    </cfRule>
  </conditionalFormatting>
  <conditionalFormatting sqref="L25 L38">
    <cfRule type="expression" dxfId="2208" priority="19">
      <formula>L25&gt;0</formula>
    </cfRule>
    <cfRule type="expression" dxfId="2207" priority="20">
      <formula>L25&lt;0</formula>
    </cfRule>
  </conditionalFormatting>
  <conditionalFormatting sqref="F89:F110">
    <cfRule type="expression" dxfId="2206" priority="17">
      <formula>F89&gt;0</formula>
    </cfRule>
    <cfRule type="expression" dxfId="2205" priority="18">
      <formula>F89&lt;0</formula>
    </cfRule>
  </conditionalFormatting>
  <conditionalFormatting sqref="H89:H110">
    <cfRule type="expression" dxfId="2204" priority="15">
      <formula>H89&gt;0</formula>
    </cfRule>
    <cfRule type="expression" dxfId="2203" priority="16">
      <formula>H89&lt;0</formula>
    </cfRule>
  </conditionalFormatting>
  <conditionalFormatting sqref="J89:J102">
    <cfRule type="expression" dxfId="2202" priority="13">
      <formula>J89&gt;0</formula>
    </cfRule>
    <cfRule type="expression" dxfId="2201" priority="14">
      <formula>J89&lt;0</formula>
    </cfRule>
  </conditionalFormatting>
  <conditionalFormatting sqref="K89:K102">
    <cfRule type="expression" dxfId="2200" priority="11">
      <formula>K89&gt;0</formula>
    </cfRule>
    <cfRule type="expression" dxfId="2199" priority="12">
      <formula>K89&lt;0</formula>
    </cfRule>
  </conditionalFormatting>
  <conditionalFormatting sqref="L89:L102">
    <cfRule type="expression" dxfId="2198" priority="9">
      <formula>L89&gt;0</formula>
    </cfRule>
    <cfRule type="expression" dxfId="2197" priority="10">
      <formula>L89&lt;0</formula>
    </cfRule>
  </conditionalFormatting>
  <conditionalFormatting sqref="F29 F25:F27">
    <cfRule type="expression" dxfId="2196" priority="7">
      <formula>F25&gt;0</formula>
    </cfRule>
    <cfRule type="expression" dxfId="2195" priority="8">
      <formula>F25&lt;0</formula>
    </cfRule>
  </conditionalFormatting>
  <conditionalFormatting sqref="H29 H25:H27">
    <cfRule type="expression" dxfId="2194" priority="5">
      <formula>H25&gt;0</formula>
    </cfRule>
    <cfRule type="expression" dxfId="2193" priority="6">
      <formula>H25&lt;0</formula>
    </cfRule>
  </conditionalFormatting>
  <conditionalFormatting sqref="F28">
    <cfRule type="expression" dxfId="2192" priority="3">
      <formula>F28&gt;0</formula>
    </cfRule>
    <cfRule type="expression" dxfId="2191" priority="4">
      <formula>F28&lt;0</formula>
    </cfRule>
  </conditionalFormatting>
  <conditionalFormatting sqref="H28">
    <cfRule type="expression" dxfId="2190" priority="1">
      <formula>H28&gt;0</formula>
    </cfRule>
    <cfRule type="expression" dxfId="21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12.6699</v>
      </c>
      <c r="R4" s="425">
        <v>1.6899999999999998E-2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2533.98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148.41999999999962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148.41999999999962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6.2215999597578592E-2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1.9731805302330721E-2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9.3851111111111098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13.936890000000002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13.810191000000001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13.683492000000001</v>
      </c>
    </row>
    <row r="20" spans="1:16" x14ac:dyDescent="0.25">
      <c r="O20" s="81">
        <v>1.07</v>
      </c>
      <c r="P20" s="81">
        <f t="shared" si="0"/>
        <v>13.556793000000001</v>
      </c>
    </row>
    <row r="21" spans="1:16" x14ac:dyDescent="0.25">
      <c r="O21" s="81">
        <v>1.06</v>
      </c>
      <c r="P21" s="81">
        <f t="shared" si="0"/>
        <v>13.430094</v>
      </c>
    </row>
    <row r="22" spans="1:16" x14ac:dyDescent="0.25">
      <c r="O22" s="81">
        <v>1.05</v>
      </c>
      <c r="P22" s="81">
        <f t="shared" si="0"/>
        <v>13.303395</v>
      </c>
    </row>
    <row r="23" spans="1:16" x14ac:dyDescent="0.25">
      <c r="O23" s="81">
        <v>1.04</v>
      </c>
      <c r="P23" s="81">
        <f t="shared" si="0"/>
        <v>13.176696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13.049997000000001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12.923298000000001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12.796599000000001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12.6699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12.543201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12.416501999999999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12.289802999999999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12.163104000000001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12.036405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11.909706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11.783007000000001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11.656308000000001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11.529609000000001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11.40291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88" priority="47">
      <formula>F54&gt;0</formula>
    </cfRule>
    <cfRule type="expression" dxfId="2187" priority="48">
      <formula>F54&lt;0</formula>
    </cfRule>
  </conditionalFormatting>
  <conditionalFormatting sqref="Q7">
    <cfRule type="expression" dxfId="2186" priority="45">
      <formula>Q7&gt;0</formula>
    </cfRule>
    <cfRule type="expression" dxfId="2185" priority="46">
      <formula>Q7&lt;0</formula>
    </cfRule>
  </conditionalFormatting>
  <conditionalFormatting sqref="Q8">
    <cfRule type="expression" dxfId="2184" priority="43">
      <formula>Q8&gt;0</formula>
    </cfRule>
    <cfRule type="expression" dxfId="2183" priority="44">
      <formula>Q8&lt;0</formula>
    </cfRule>
  </conditionalFormatting>
  <conditionalFormatting sqref="F33:F36 F38:F53">
    <cfRule type="expression" dxfId="2182" priority="41">
      <formula>F33&gt;0</formula>
    </cfRule>
    <cfRule type="expression" dxfId="2181" priority="42">
      <formula>F33&lt;0</formula>
    </cfRule>
  </conditionalFormatting>
  <conditionalFormatting sqref="H33:H36 H38:H53">
    <cfRule type="expression" dxfId="2180" priority="39">
      <formula>H33&gt;0</formula>
    </cfRule>
    <cfRule type="expression" dxfId="2179" priority="40">
      <formula>H33&lt;0</formula>
    </cfRule>
  </conditionalFormatting>
  <conditionalFormatting sqref="Q10">
    <cfRule type="expression" dxfId="2178" priority="37">
      <formula>Q10&gt;0</formula>
    </cfRule>
    <cfRule type="expression" dxfId="2177" priority="38">
      <formula>Q10&lt;0</formula>
    </cfRule>
  </conditionalFormatting>
  <conditionalFormatting sqref="J25:J37">
    <cfRule type="expression" dxfId="2176" priority="35">
      <formula>J25&gt;0</formula>
    </cfRule>
    <cfRule type="expression" dxfId="2175" priority="36">
      <formula>J25&lt;0</formula>
    </cfRule>
  </conditionalFormatting>
  <conditionalFormatting sqref="K25:K38">
    <cfRule type="expression" dxfId="2174" priority="33">
      <formula>K25&gt;0</formula>
    </cfRule>
    <cfRule type="expression" dxfId="2173" priority="34">
      <formula>K25&lt;0</formula>
    </cfRule>
  </conditionalFormatting>
  <conditionalFormatting sqref="L25">
    <cfRule type="expression" dxfId="2172" priority="31">
      <formula>L25&gt;0</formula>
    </cfRule>
    <cfRule type="expression" dxfId="2171" priority="32">
      <formula>L25&lt;0</formula>
    </cfRule>
  </conditionalFormatting>
  <conditionalFormatting sqref="F89:F110">
    <cfRule type="expression" dxfId="2170" priority="29">
      <formula>F89&gt;0</formula>
    </cfRule>
    <cfRule type="expression" dxfId="2169" priority="30">
      <formula>F89&lt;0</formula>
    </cfRule>
  </conditionalFormatting>
  <conditionalFormatting sqref="H89:H110">
    <cfRule type="expression" dxfId="2168" priority="27">
      <formula>H89&gt;0</formula>
    </cfRule>
    <cfRule type="expression" dxfId="2167" priority="28">
      <formula>H89&lt;0</formula>
    </cfRule>
  </conditionalFormatting>
  <conditionalFormatting sqref="J89:J102">
    <cfRule type="expression" dxfId="2166" priority="25">
      <formula>J89&gt;0</formula>
    </cfRule>
    <cfRule type="expression" dxfId="2165" priority="26">
      <formula>J89&lt;0</formula>
    </cfRule>
  </conditionalFormatting>
  <conditionalFormatting sqref="K89:K102">
    <cfRule type="expression" dxfId="2164" priority="23">
      <formula>K89&gt;0</formula>
    </cfRule>
    <cfRule type="expression" dxfId="2163" priority="24">
      <formula>K89&lt;0</formula>
    </cfRule>
  </conditionalFormatting>
  <conditionalFormatting sqref="L89:L102">
    <cfRule type="expression" dxfId="2162" priority="21">
      <formula>L89&gt;0</formula>
    </cfRule>
    <cfRule type="expression" dxfId="2161" priority="22">
      <formula>L89&lt;0</formula>
    </cfRule>
  </conditionalFormatting>
  <conditionalFormatting sqref="F30:F32">
    <cfRule type="expression" dxfId="2160" priority="19">
      <formula>F30&gt;0</formula>
    </cfRule>
    <cfRule type="expression" dxfId="2159" priority="20">
      <formula>F30&lt;0</formula>
    </cfRule>
  </conditionalFormatting>
  <conditionalFormatting sqref="H30:H32">
    <cfRule type="expression" dxfId="2158" priority="17">
      <formula>H30&gt;0</formula>
    </cfRule>
    <cfRule type="expression" dxfId="2157" priority="18">
      <formula>H30&lt;0</formula>
    </cfRule>
  </conditionalFormatting>
  <conditionalFormatting sqref="F25:F27">
    <cfRule type="expression" dxfId="2156" priority="15">
      <formula>F25&gt;0</formula>
    </cfRule>
    <cfRule type="expression" dxfId="2155" priority="16">
      <formula>F25&lt;0</formula>
    </cfRule>
  </conditionalFormatting>
  <conditionalFormatting sqref="H25:H27">
    <cfRule type="expression" dxfId="2154" priority="13">
      <formula>H25&gt;0</formula>
    </cfRule>
    <cfRule type="expression" dxfId="2153" priority="14">
      <formula>H25&lt;0</formula>
    </cfRule>
  </conditionalFormatting>
  <conditionalFormatting sqref="F37">
    <cfRule type="expression" dxfId="2152" priority="11">
      <formula>F37&gt;0</formula>
    </cfRule>
    <cfRule type="expression" dxfId="2151" priority="12">
      <formula>F37&lt;0</formula>
    </cfRule>
  </conditionalFormatting>
  <conditionalFormatting sqref="H37">
    <cfRule type="expression" dxfId="2150" priority="9">
      <formula>H37&gt;0</formula>
    </cfRule>
    <cfRule type="expression" dxfId="2149" priority="10">
      <formula>H37&lt;0</formula>
    </cfRule>
  </conditionalFormatting>
  <conditionalFormatting sqref="J49">
    <cfRule type="expression" dxfId="2148" priority="7">
      <formula>J49&gt;0</formula>
    </cfRule>
    <cfRule type="expression" dxfId="2147" priority="8">
      <formula>J49&lt;0</formula>
    </cfRule>
  </conditionalFormatting>
  <conditionalFormatting sqref="J38:J48">
    <cfRule type="expression" dxfId="2146" priority="5">
      <formula>J38&gt;0</formula>
    </cfRule>
    <cfRule type="expression" dxfId="2145" priority="6">
      <formula>J38&lt;0</formula>
    </cfRule>
  </conditionalFormatting>
  <conditionalFormatting sqref="F28:F29">
    <cfRule type="expression" dxfId="2144" priority="3">
      <formula>F28&gt;0</formula>
    </cfRule>
    <cfRule type="expression" dxfId="2143" priority="4">
      <formula>F28&lt;0</formula>
    </cfRule>
  </conditionalFormatting>
  <conditionalFormatting sqref="H28:H29">
    <cfRule type="expression" dxfId="2142" priority="1">
      <formula>H28&gt;0</formula>
    </cfRule>
    <cfRule type="expression" dxfId="214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40" priority="35">
      <formula>F47&gt;0</formula>
    </cfRule>
    <cfRule type="expression" dxfId="2139" priority="36">
      <formula>F47&lt;0</formula>
    </cfRule>
  </conditionalFormatting>
  <conditionalFormatting sqref="Q7">
    <cfRule type="expression" dxfId="2138" priority="33">
      <formula>Q7&gt;0</formula>
    </cfRule>
    <cfRule type="expression" dxfId="2137" priority="34">
      <formula>Q7&lt;0</formula>
    </cfRule>
  </conditionalFormatting>
  <conditionalFormatting sqref="Q8">
    <cfRule type="expression" dxfId="2136" priority="31">
      <formula>Q8&gt;0</formula>
    </cfRule>
    <cfRule type="expression" dxfId="2135" priority="32">
      <formula>Q8&lt;0</formula>
    </cfRule>
  </conditionalFormatting>
  <conditionalFormatting sqref="F30:F46">
    <cfRule type="expression" dxfId="2134" priority="29">
      <formula>F30&gt;0</formula>
    </cfRule>
    <cfRule type="expression" dxfId="2133" priority="30">
      <formula>F30&lt;0</formula>
    </cfRule>
  </conditionalFormatting>
  <conditionalFormatting sqref="H30:H46">
    <cfRule type="expression" dxfId="2132" priority="27">
      <formula>H30&gt;0</formula>
    </cfRule>
    <cfRule type="expression" dxfId="2131" priority="28">
      <formula>H30&lt;0</formula>
    </cfRule>
  </conditionalFormatting>
  <conditionalFormatting sqref="Q10">
    <cfRule type="expression" dxfId="2130" priority="25">
      <formula>Q10&gt;0</formula>
    </cfRule>
    <cfRule type="expression" dxfId="2129" priority="26">
      <formula>Q10&lt;0</formula>
    </cfRule>
  </conditionalFormatting>
  <conditionalFormatting sqref="J25:J38">
    <cfRule type="expression" dxfId="2128" priority="23">
      <formula>J25&gt;0</formula>
    </cfRule>
    <cfRule type="expression" dxfId="2127" priority="24">
      <formula>J25&lt;0</formula>
    </cfRule>
  </conditionalFormatting>
  <conditionalFormatting sqref="K25:K38">
    <cfRule type="expression" dxfId="2126" priority="21">
      <formula>K25&gt;0</formula>
    </cfRule>
    <cfRule type="expression" dxfId="2125" priority="22">
      <formula>K25&lt;0</formula>
    </cfRule>
  </conditionalFormatting>
  <conditionalFormatting sqref="L25 L38">
    <cfRule type="expression" dxfId="2124" priority="19">
      <formula>L25&gt;0</formula>
    </cfRule>
    <cfRule type="expression" dxfId="2123" priority="20">
      <formula>L25&lt;0</formula>
    </cfRule>
  </conditionalFormatting>
  <conditionalFormatting sqref="F89:F110">
    <cfRule type="expression" dxfId="2122" priority="17">
      <formula>F89&gt;0</formula>
    </cfRule>
    <cfRule type="expression" dxfId="2121" priority="18">
      <formula>F89&lt;0</formula>
    </cfRule>
  </conditionalFormatting>
  <conditionalFormatting sqref="H89:H110">
    <cfRule type="expression" dxfId="2120" priority="15">
      <formula>H89&gt;0</formula>
    </cfRule>
    <cfRule type="expression" dxfId="2119" priority="16">
      <formula>H89&lt;0</formula>
    </cfRule>
  </conditionalFormatting>
  <conditionalFormatting sqref="J89:J102">
    <cfRule type="expression" dxfId="2118" priority="13">
      <formula>J89&gt;0</formula>
    </cfRule>
    <cfRule type="expression" dxfId="2117" priority="14">
      <formula>J89&lt;0</formula>
    </cfRule>
  </conditionalFormatting>
  <conditionalFormatting sqref="K89:K102">
    <cfRule type="expression" dxfId="2116" priority="11">
      <formula>K89&gt;0</formula>
    </cfRule>
    <cfRule type="expression" dxfId="2115" priority="12">
      <formula>K89&lt;0</formula>
    </cfRule>
  </conditionalFormatting>
  <conditionalFormatting sqref="L89:L102">
    <cfRule type="expression" dxfId="2114" priority="9">
      <formula>L89&gt;0</formula>
    </cfRule>
    <cfRule type="expression" dxfId="2113" priority="10">
      <formula>L89&lt;0</formula>
    </cfRule>
  </conditionalFormatting>
  <conditionalFormatting sqref="F25 F29">
    <cfRule type="expression" dxfId="2112" priority="7">
      <formula>F25&gt;0</formula>
    </cfRule>
    <cfRule type="expression" dxfId="2111" priority="8">
      <formula>F25&lt;0</formula>
    </cfRule>
  </conditionalFormatting>
  <conditionalFormatting sqref="H29 H25:H27">
    <cfRule type="expression" dxfId="2110" priority="5">
      <formula>H25&gt;0</formula>
    </cfRule>
    <cfRule type="expression" dxfId="2109" priority="6">
      <formula>H25&lt;0</formula>
    </cfRule>
  </conditionalFormatting>
  <conditionalFormatting sqref="F26:F28">
    <cfRule type="expression" dxfId="2108" priority="3">
      <formula>F26&gt;0</formula>
    </cfRule>
    <cfRule type="expression" dxfId="2107" priority="4">
      <formula>F26&lt;0</formula>
    </cfRule>
  </conditionalFormatting>
  <conditionalFormatting sqref="H28">
    <cfRule type="expression" dxfId="2106" priority="1">
      <formula>H28&gt;0</formula>
    </cfRule>
    <cfRule type="expression" dxfId="210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04" priority="127">
      <formula>F141&gt;0</formula>
    </cfRule>
    <cfRule type="expression" dxfId="2103" priority="128">
      <formula>F141&lt;0</formula>
    </cfRule>
  </conditionalFormatting>
  <conditionalFormatting sqref="F198:F211 F214:F258 F261:F262">
    <cfRule type="expression" dxfId="2102" priority="123">
      <formula>F198&gt;0</formula>
    </cfRule>
    <cfRule type="expression" dxfId="2101" priority="124">
      <formula>F198&lt;0</formula>
    </cfRule>
  </conditionalFormatting>
  <conditionalFormatting sqref="F198:F211 F214:F258 F261:F262">
    <cfRule type="expression" dxfId="2100" priority="125">
      <formula>F198&gt;0</formula>
    </cfRule>
    <cfRule type="expression" dxfId="2099" priority="126">
      <formula>F198&lt;0</formula>
    </cfRule>
  </conditionalFormatting>
  <conditionalFormatting sqref="H193:H211 H214:H258 H261:H262">
    <cfRule type="expression" dxfId="2098" priority="121">
      <formula>H193&gt;0</formula>
    </cfRule>
    <cfRule type="expression" dxfId="2097" priority="122">
      <formula>H193&lt;0</formula>
    </cfRule>
  </conditionalFormatting>
  <conditionalFormatting sqref="F189:F192">
    <cfRule type="expression" dxfId="2096" priority="115">
      <formula>F189&gt;0</formula>
    </cfRule>
    <cfRule type="expression" dxfId="2095" priority="116">
      <formula>F189&lt;0</formula>
    </cfRule>
  </conditionalFormatting>
  <conditionalFormatting sqref="H189:H192">
    <cfRule type="expression" dxfId="2094" priority="113">
      <formula>H189&gt;0</formula>
    </cfRule>
    <cfRule type="expression" dxfId="2093" priority="114">
      <formula>H189&lt;0</formula>
    </cfRule>
  </conditionalFormatting>
  <conditionalFormatting sqref="Q8">
    <cfRule type="expression" dxfId="2092" priority="109">
      <formula>Q8&gt;0</formula>
    </cfRule>
    <cfRule type="expression" dxfId="2091" priority="110">
      <formula>Q8&lt;0</formula>
    </cfRule>
  </conditionalFormatting>
  <conditionalFormatting sqref="Q7">
    <cfRule type="expression" dxfId="2090" priority="111">
      <formula>Q7&gt;0</formula>
    </cfRule>
    <cfRule type="expression" dxfId="2089" priority="112">
      <formula>Q7&lt;0</formula>
    </cfRule>
  </conditionalFormatting>
  <conditionalFormatting sqref="F212">
    <cfRule type="expression" dxfId="2088" priority="105">
      <formula>F212&gt;0</formula>
    </cfRule>
    <cfRule type="expression" dxfId="2087" priority="106">
      <formula>F212&lt;0</formula>
    </cfRule>
  </conditionalFormatting>
  <conditionalFormatting sqref="F212">
    <cfRule type="expression" dxfId="2086" priority="107">
      <formula>F212&gt;0</formula>
    </cfRule>
    <cfRule type="expression" dxfId="2085" priority="108">
      <formula>F212&lt;0</formula>
    </cfRule>
  </conditionalFormatting>
  <conditionalFormatting sqref="H212">
    <cfRule type="expression" dxfId="2084" priority="103">
      <formula>H212&gt;0</formula>
    </cfRule>
    <cfRule type="expression" dxfId="2083" priority="104">
      <formula>H212&lt;0</formula>
    </cfRule>
  </conditionalFormatting>
  <conditionalFormatting sqref="F213">
    <cfRule type="expression" dxfId="2082" priority="99">
      <formula>F213&gt;0</formula>
    </cfRule>
    <cfRule type="expression" dxfId="2081" priority="100">
      <formula>F213&lt;0</formula>
    </cfRule>
  </conditionalFormatting>
  <conditionalFormatting sqref="F213">
    <cfRule type="expression" dxfId="2080" priority="101">
      <formula>F213&gt;0</formula>
    </cfRule>
    <cfRule type="expression" dxfId="2079" priority="102">
      <formula>F213&lt;0</formula>
    </cfRule>
  </conditionalFormatting>
  <conditionalFormatting sqref="H213">
    <cfRule type="expression" dxfId="2078" priority="97">
      <formula>H213&gt;0</formula>
    </cfRule>
    <cfRule type="expression" dxfId="2077" priority="98">
      <formula>H213&lt;0</formula>
    </cfRule>
  </conditionalFormatting>
  <conditionalFormatting sqref="F259:F260">
    <cfRule type="expression" dxfId="2076" priority="93">
      <formula>F259&gt;0</formula>
    </cfRule>
    <cfRule type="expression" dxfId="2075" priority="94">
      <formula>F259&lt;0</formula>
    </cfRule>
  </conditionalFormatting>
  <conditionalFormatting sqref="F259:F260">
    <cfRule type="expression" dxfId="2074" priority="95">
      <formula>F259&gt;0</formula>
    </cfRule>
    <cfRule type="expression" dxfId="2073" priority="96">
      <formula>F259&lt;0</formula>
    </cfRule>
  </conditionalFormatting>
  <conditionalFormatting sqref="H259:H260">
    <cfRule type="expression" dxfId="2072" priority="91">
      <formula>H259&gt;0</formula>
    </cfRule>
    <cfRule type="expression" dxfId="2071" priority="92">
      <formula>H259&lt;0</formula>
    </cfRule>
  </conditionalFormatting>
  <conditionalFormatting sqref="F66:F81">
    <cfRule type="expression" dxfId="2070" priority="89">
      <formula>F66&gt;0</formula>
    </cfRule>
    <cfRule type="expression" dxfId="2069" priority="90">
      <formula>F66&lt;0</formula>
    </cfRule>
  </conditionalFormatting>
  <conditionalFormatting sqref="H66:H81">
    <cfRule type="expression" dxfId="2068" priority="87">
      <formula>H66&gt;0</formula>
    </cfRule>
    <cfRule type="expression" dxfId="2067" priority="88">
      <formula>H66&lt;0</formula>
    </cfRule>
  </conditionalFormatting>
  <conditionalFormatting sqref="Q10">
    <cfRule type="expression" dxfId="2066" priority="85">
      <formula>Q10&gt;0</formula>
    </cfRule>
    <cfRule type="expression" dxfId="2065" priority="86">
      <formula>Q10&lt;0</formula>
    </cfRule>
  </conditionalFormatting>
  <conditionalFormatting sqref="J76">
    <cfRule type="expression" dxfId="2064" priority="83">
      <formula>J76&gt;0</formula>
    </cfRule>
    <cfRule type="expression" dxfId="2063" priority="84">
      <formula>J76&lt;0</formula>
    </cfRule>
  </conditionalFormatting>
  <conditionalFormatting sqref="F83:F91">
    <cfRule type="expression" dxfId="2062" priority="77">
      <formula>F83&gt;0</formula>
    </cfRule>
    <cfRule type="expression" dxfId="2061" priority="78">
      <formula>F83&lt;0</formula>
    </cfRule>
  </conditionalFormatting>
  <conditionalFormatting sqref="H83:H91">
    <cfRule type="expression" dxfId="2060" priority="75">
      <formula>H83&gt;0</formula>
    </cfRule>
    <cfRule type="expression" dxfId="2059" priority="76">
      <formula>H83&lt;0</formula>
    </cfRule>
  </conditionalFormatting>
  <conditionalFormatting sqref="R4">
    <cfRule type="expression" dxfId="2058" priority="73">
      <formula>R4&gt;0</formula>
    </cfRule>
    <cfRule type="expression" dxfId="2057" priority="74">
      <formula>R4&lt;0</formula>
    </cfRule>
  </conditionalFormatting>
  <conditionalFormatting sqref="Q9">
    <cfRule type="expression" dxfId="2056" priority="71">
      <formula>Q9&gt;0</formula>
    </cfRule>
    <cfRule type="expression" dxfId="2055" priority="72">
      <formula>Q9&lt;0</formula>
    </cfRule>
  </conditionalFormatting>
  <conditionalFormatting sqref="F92:F115">
    <cfRule type="expression" dxfId="2054" priority="67">
      <formula>F92&gt;0</formula>
    </cfRule>
    <cfRule type="expression" dxfId="2053" priority="68">
      <formula>F92&lt;0</formula>
    </cfRule>
  </conditionalFormatting>
  <conditionalFormatting sqref="H92:H115">
    <cfRule type="expression" dxfId="2052" priority="65">
      <formula>H92&gt;0</formula>
    </cfRule>
    <cfRule type="expression" dxfId="2051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50" priority="61">
      <formula>F116&gt;0</formula>
    </cfRule>
    <cfRule type="expression" dxfId="2049" priority="62">
      <formula>F116&lt;0</formula>
    </cfRule>
  </conditionalFormatting>
  <conditionalFormatting sqref="H116:H140">
    <cfRule type="expression" dxfId="2048" priority="59">
      <formula>H116&gt;0</formula>
    </cfRule>
    <cfRule type="expression" dxfId="2047" priority="60">
      <formula>H116&lt;0</formula>
    </cfRule>
  </conditionalFormatting>
  <conditionalFormatting sqref="H150:H151 F150:F151">
    <cfRule type="expression" dxfId="2046" priority="41">
      <formula>F150&gt;0</formula>
    </cfRule>
    <cfRule type="expression" dxfId="2045" priority="42">
      <formula>F150&lt;0</formula>
    </cfRule>
  </conditionalFormatting>
  <conditionalFormatting sqref="H145:H149 F145:F149">
    <cfRule type="expression" dxfId="2044" priority="39">
      <formula>F145&gt;0</formula>
    </cfRule>
    <cfRule type="expression" dxfId="2043" priority="40">
      <formula>F145&lt;0</formula>
    </cfRule>
  </conditionalFormatting>
  <conditionalFormatting sqref="F82">
    <cfRule type="expression" dxfId="2042" priority="37">
      <formula>F82&gt;0</formula>
    </cfRule>
    <cfRule type="expression" dxfId="2041" priority="38">
      <formula>F82&lt;0</formula>
    </cfRule>
  </conditionalFormatting>
  <conditionalFormatting sqref="H82">
    <cfRule type="expression" dxfId="2040" priority="35">
      <formula>H82&gt;0</formula>
    </cfRule>
    <cfRule type="expression" dxfId="2039" priority="36">
      <formula>H82&lt;0</formula>
    </cfRule>
  </conditionalFormatting>
  <conditionalFormatting sqref="F173:F175 H173:H175">
    <cfRule type="expression" dxfId="2038" priority="33">
      <formula>F173&gt;0</formula>
    </cfRule>
    <cfRule type="expression" dxfId="2037" priority="34">
      <formula>F173&lt;0</formula>
    </cfRule>
  </conditionalFormatting>
  <conditionalFormatting sqref="F162:F166 H162:H166">
    <cfRule type="expression" dxfId="2036" priority="29">
      <formula>F162&gt;0</formula>
    </cfRule>
    <cfRule type="expression" dxfId="2035" priority="30">
      <formula>F162&lt;0</formula>
    </cfRule>
  </conditionalFormatting>
  <conditionalFormatting sqref="F159:F161 H159:H161">
    <cfRule type="expression" dxfId="2034" priority="25">
      <formula>F159&gt;0</formula>
    </cfRule>
    <cfRule type="expression" dxfId="2033" priority="26">
      <formula>F159&lt;0</formula>
    </cfRule>
  </conditionalFormatting>
  <conditionalFormatting sqref="F156:F158 H156:H158">
    <cfRule type="expression" dxfId="2032" priority="23">
      <formula>F156&gt;0</formula>
    </cfRule>
    <cfRule type="expression" dxfId="2031" priority="24">
      <formula>F156&lt;0</formula>
    </cfRule>
  </conditionalFormatting>
  <conditionalFormatting sqref="F155 H155">
    <cfRule type="expression" dxfId="2030" priority="21">
      <formula>F155&gt;0</formula>
    </cfRule>
    <cfRule type="expression" dxfId="2029" priority="22">
      <formula>F155&lt;0</formula>
    </cfRule>
  </conditionalFormatting>
  <conditionalFormatting sqref="F168:F170 H168:H170 K66:K170">
    <cfRule type="expression" dxfId="2028" priority="19">
      <formula>F66&gt;0</formula>
    </cfRule>
    <cfRule type="expression" dxfId="2027" priority="20">
      <formula>F66&lt;0</formula>
    </cfRule>
  </conditionalFormatting>
  <conditionalFormatting sqref="F167 H167">
    <cfRule type="expression" dxfId="2026" priority="17">
      <formula>F167&gt;0</formula>
    </cfRule>
    <cfRule type="expression" dxfId="2025" priority="18">
      <formula>F167&lt;0</formula>
    </cfRule>
  </conditionalFormatting>
  <conditionalFormatting sqref="F171:F172 H171:H172 K171:K172">
    <cfRule type="expression" dxfId="2024" priority="15">
      <formula>F171&gt;0</formula>
    </cfRule>
    <cfRule type="expression" dxfId="2023" priority="16">
      <formula>F171&lt;0</formula>
    </cfRule>
  </conditionalFormatting>
  <conditionalFormatting sqref="F178:F180 H178:H180 K178:K180">
    <cfRule type="expression" dxfId="2022" priority="11">
      <formula>F178&gt;0</formula>
    </cfRule>
    <cfRule type="expression" dxfId="2021" priority="12">
      <formula>F178&lt;0</formula>
    </cfRule>
  </conditionalFormatting>
  <conditionalFormatting sqref="F176:F177 H176:H177 K176:K177">
    <cfRule type="expression" dxfId="2020" priority="9">
      <formula>F176&gt;0</formula>
    </cfRule>
    <cfRule type="expression" dxfId="2019" priority="10">
      <formula>F176&lt;0</formula>
    </cfRule>
  </conditionalFormatting>
  <conditionalFormatting sqref="F184:F185 H184:H185 K184:K185">
    <cfRule type="expression" dxfId="2018" priority="5">
      <formula>F184&gt;0</formula>
    </cfRule>
    <cfRule type="expression" dxfId="2017" priority="6">
      <formula>F184&lt;0</formula>
    </cfRule>
  </conditionalFormatting>
  <conditionalFormatting sqref="F182:F183 H182:H183 K182:K183">
    <cfRule type="expression" dxfId="2016" priority="3">
      <formula>F182&gt;0</formula>
    </cfRule>
    <cfRule type="expression" dxfId="2015" priority="4">
      <formula>F182&lt;0</formula>
    </cfRule>
  </conditionalFormatting>
  <conditionalFormatting sqref="F181 H181 K181">
    <cfRule type="expression" dxfId="2014" priority="1">
      <formula>F181&gt;0</formula>
    </cfRule>
    <cfRule type="expression" dxfId="2013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12" priority="31">
      <formula>Q7&gt;0</formula>
    </cfRule>
    <cfRule type="expression" dxfId="2011" priority="32">
      <formula>Q7&lt;0</formula>
    </cfRule>
  </conditionalFormatting>
  <conditionalFormatting sqref="Q8">
    <cfRule type="expression" dxfId="2010" priority="29">
      <formula>Q8&gt;0</formula>
    </cfRule>
    <cfRule type="expression" dxfId="2009" priority="30">
      <formula>Q8&lt;0</formula>
    </cfRule>
  </conditionalFormatting>
  <conditionalFormatting sqref="F62:F65">
    <cfRule type="expression" dxfId="2008" priority="21">
      <formula>F62&gt;0</formula>
    </cfRule>
    <cfRule type="expression" dxfId="2007" priority="22">
      <formula>F62&lt;0</formula>
    </cfRule>
  </conditionalFormatting>
  <conditionalFormatting sqref="F66:F74 F78:F98 F102:F106">
    <cfRule type="expression" dxfId="2006" priority="17">
      <formula>F66&gt;0</formula>
    </cfRule>
    <cfRule type="expression" dxfId="2005" priority="18">
      <formula>F66&lt;0</formula>
    </cfRule>
  </conditionalFormatting>
  <conditionalFormatting sqref="F66:F74 F78:F98 F102:F106">
    <cfRule type="expression" dxfId="2004" priority="19">
      <formula>F66&gt;0</formula>
    </cfRule>
    <cfRule type="expression" dxfId="2003" priority="20">
      <formula>F66&lt;0</formula>
    </cfRule>
  </conditionalFormatting>
  <conditionalFormatting sqref="H62:H74 H78:H98 H102:H106">
    <cfRule type="expression" dxfId="2002" priority="15">
      <formula>H62&gt;0</formula>
    </cfRule>
    <cfRule type="expression" dxfId="2001" priority="16">
      <formula>H62&lt;0</formula>
    </cfRule>
  </conditionalFormatting>
  <conditionalFormatting sqref="F57:F61">
    <cfRule type="expression" dxfId="2000" priority="13">
      <formula>F57&gt;0</formula>
    </cfRule>
    <cfRule type="expression" dxfId="1999" priority="14">
      <formula>F57&lt;0</formula>
    </cfRule>
  </conditionalFormatting>
  <conditionalFormatting sqref="H57:H61">
    <cfRule type="expression" dxfId="1998" priority="11">
      <formula>H57&gt;0</formula>
    </cfRule>
    <cfRule type="expression" dxfId="1997" priority="12">
      <formula>H57&lt;0</formula>
    </cfRule>
  </conditionalFormatting>
  <conditionalFormatting sqref="F75:F77">
    <cfRule type="expression" dxfId="1996" priority="7">
      <formula>F75&gt;0</formula>
    </cfRule>
    <cfRule type="expression" dxfId="1995" priority="8">
      <formula>F75&lt;0</formula>
    </cfRule>
  </conditionalFormatting>
  <conditionalFormatting sqref="F75:F77">
    <cfRule type="expression" dxfId="1994" priority="9">
      <formula>F75&gt;0</formula>
    </cfRule>
    <cfRule type="expression" dxfId="1993" priority="10">
      <formula>F75&lt;0</formula>
    </cfRule>
  </conditionalFormatting>
  <conditionalFormatting sqref="H75:H77">
    <cfRule type="expression" dxfId="1992" priority="5">
      <formula>H75&gt;0</formula>
    </cfRule>
    <cfRule type="expression" dxfId="1991" priority="6">
      <formula>H75&lt;0</formula>
    </cfRule>
  </conditionalFormatting>
  <conditionalFormatting sqref="F22:F30">
    <cfRule type="expression" dxfId="1990" priority="3">
      <formula>F22&gt;0</formula>
    </cfRule>
    <cfRule type="expression" dxfId="1989" priority="4">
      <formula>F22&lt;0</formula>
    </cfRule>
  </conditionalFormatting>
  <conditionalFormatting sqref="F99:F101">
    <cfRule type="expression" dxfId="1988" priority="1">
      <formula>F99&gt;0</formula>
    </cfRule>
    <cfRule type="expression" dxfId="198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6" priority="25">
      <formula>F30&gt;0</formula>
    </cfRule>
    <cfRule type="expression" dxfId="1985" priority="26">
      <formula>F30&lt;0</formula>
    </cfRule>
  </conditionalFormatting>
  <conditionalFormatting sqref="Q7">
    <cfRule type="expression" dxfId="1984" priority="23">
      <formula>Q7&gt;0</formula>
    </cfRule>
    <cfRule type="expression" dxfId="1983" priority="24">
      <formula>Q7&lt;0</formula>
    </cfRule>
  </conditionalFormatting>
  <conditionalFormatting sqref="Q8">
    <cfRule type="expression" dxfId="1982" priority="21">
      <formula>Q8&gt;0</formula>
    </cfRule>
    <cfRule type="expression" dxfId="1981" priority="22">
      <formula>Q8&lt;0</formula>
    </cfRule>
  </conditionalFormatting>
  <conditionalFormatting sqref="M74">
    <cfRule type="expression" dxfId="1980" priority="15">
      <formula>M74&gt;0</formula>
    </cfRule>
    <cfRule type="expression" dxfId="1979" priority="16">
      <formula>M74&lt;0</formula>
    </cfRule>
  </conditionalFormatting>
  <conditionalFormatting sqref="F113:F149 H113:H149">
    <cfRule type="expression" dxfId="1978" priority="13">
      <formula>F113&gt;0</formula>
    </cfRule>
    <cfRule type="expression" dxfId="1977" priority="14">
      <formula>F113&lt;0</formula>
    </cfRule>
  </conditionalFormatting>
  <conditionalFormatting sqref="F105:F112">
    <cfRule type="expression" dxfId="1976" priority="11">
      <formula>F105&gt;0</formula>
    </cfRule>
    <cfRule type="expression" dxfId="1975" priority="12">
      <formula>F105&lt;0</formula>
    </cfRule>
  </conditionalFormatting>
  <conditionalFormatting sqref="H105:H112">
    <cfRule type="expression" dxfId="1974" priority="9">
      <formula>H105&gt;0</formula>
    </cfRule>
    <cfRule type="expression" dxfId="1973" priority="10">
      <formula>H105&lt;0</formula>
    </cfRule>
  </conditionalFormatting>
  <conditionalFormatting sqref="Q10">
    <cfRule type="expression" dxfId="1972" priority="7">
      <formula>Q10&gt;0</formula>
    </cfRule>
    <cfRule type="expression" dxfId="1971" priority="8">
      <formula>Q10&lt;0</formula>
    </cfRule>
  </conditionalFormatting>
  <conditionalFormatting sqref="F25:F29">
    <cfRule type="expression" dxfId="1970" priority="5">
      <formula>F25&gt;0</formula>
    </cfRule>
    <cfRule type="expression" dxfId="1969" priority="6">
      <formula>F25&lt;0</formula>
    </cfRule>
  </conditionalFormatting>
  <conditionalFormatting sqref="H25:H29">
    <cfRule type="expression" dxfId="1968" priority="3">
      <formula>H25&gt;0</formula>
    </cfRule>
    <cfRule type="expression" dxfId="1967" priority="4">
      <formula>H25&lt;0</formula>
    </cfRule>
  </conditionalFormatting>
  <conditionalFormatting sqref="J26:J35">
    <cfRule type="expression" dxfId="1966" priority="1">
      <formula>J26&gt;0</formula>
    </cfRule>
    <cfRule type="expression" dxfId="196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64" priority="47">
      <formula>F7&gt;0</formula>
    </cfRule>
    <cfRule type="expression" dxfId="1963" priority="48">
      <formula>F7&lt;0</formula>
    </cfRule>
  </conditionalFormatting>
  <conditionalFormatting sqref="Q8">
    <cfRule type="expression" dxfId="1962" priority="45">
      <formula>Q8&gt;0</formula>
    </cfRule>
    <cfRule type="expression" dxfId="1961" priority="46">
      <formula>Q8&lt;0</formula>
    </cfRule>
  </conditionalFormatting>
  <conditionalFormatting sqref="F41:F60">
    <cfRule type="expression" dxfId="1960" priority="43">
      <formula>F41&gt;0</formula>
    </cfRule>
    <cfRule type="expression" dxfId="1959" priority="44">
      <formula>F41&lt;0</formula>
    </cfRule>
  </conditionalFormatting>
  <conditionalFormatting sqref="H41:H60">
    <cfRule type="expression" dxfId="1958" priority="41">
      <formula>H41&gt;0</formula>
    </cfRule>
    <cfRule type="expression" dxfId="1957" priority="42">
      <formula>H41&lt;0</formula>
    </cfRule>
  </conditionalFormatting>
  <conditionalFormatting sqref="Q10">
    <cfRule type="expression" dxfId="1956" priority="35">
      <formula>Q10&gt;0</formula>
    </cfRule>
    <cfRule type="expression" dxfId="1955" priority="36">
      <formula>Q10&lt;0</formula>
    </cfRule>
  </conditionalFormatting>
  <conditionalFormatting sqref="J36:J60">
    <cfRule type="expression" dxfId="1954" priority="33">
      <formula>J36&gt;0</formula>
    </cfRule>
    <cfRule type="expression" dxfId="1953" priority="34">
      <formula>J36&lt;0</formula>
    </cfRule>
  </conditionalFormatting>
  <conditionalFormatting sqref="K36:K49">
    <cfRule type="expression" dxfId="1952" priority="31">
      <formula>K36&gt;0</formula>
    </cfRule>
    <cfRule type="expression" dxfId="1951" priority="32">
      <formula>K36&lt;0</formula>
    </cfRule>
  </conditionalFormatting>
  <conditionalFormatting sqref="L36:L49">
    <cfRule type="expression" dxfId="1950" priority="29">
      <formula>L36&gt;0</formula>
    </cfRule>
    <cfRule type="expression" dxfId="1949" priority="30">
      <formula>L36&lt;0</formula>
    </cfRule>
  </conditionalFormatting>
  <conditionalFormatting sqref="F114:F135">
    <cfRule type="expression" dxfId="1948" priority="27">
      <formula>F114&gt;0</formula>
    </cfRule>
    <cfRule type="expression" dxfId="1947" priority="28">
      <formula>F114&lt;0</formula>
    </cfRule>
  </conditionalFormatting>
  <conditionalFormatting sqref="H114:H135">
    <cfRule type="expression" dxfId="1946" priority="25">
      <formula>H114&gt;0</formula>
    </cfRule>
    <cfRule type="expression" dxfId="1945" priority="26">
      <formula>H114&lt;0</formula>
    </cfRule>
  </conditionalFormatting>
  <conditionalFormatting sqref="J114:J127">
    <cfRule type="expression" dxfId="1944" priority="23">
      <formula>J114&gt;0</formula>
    </cfRule>
    <cfRule type="expression" dxfId="1943" priority="24">
      <formula>J114&lt;0</formula>
    </cfRule>
  </conditionalFormatting>
  <conditionalFormatting sqref="K114:K127">
    <cfRule type="expression" dxfId="1942" priority="21">
      <formula>K114&gt;0</formula>
    </cfRule>
    <cfRule type="expression" dxfId="1941" priority="22">
      <formula>K114&lt;0</formula>
    </cfRule>
  </conditionalFormatting>
  <conditionalFormatting sqref="L114:L127">
    <cfRule type="expression" dxfId="1940" priority="19">
      <formula>L114&gt;0</formula>
    </cfRule>
    <cfRule type="expression" dxfId="1939" priority="20">
      <formula>L114&lt;0</formula>
    </cfRule>
  </conditionalFormatting>
  <conditionalFormatting sqref="F36:F40">
    <cfRule type="expression" dxfId="1938" priority="17">
      <formula>F36&gt;0</formula>
    </cfRule>
    <cfRule type="expression" dxfId="1937" priority="18">
      <formula>F36&lt;0</formula>
    </cfRule>
  </conditionalFormatting>
  <conditionalFormatting sqref="H36:H40">
    <cfRule type="expression" dxfId="1936" priority="15">
      <formula>H36&gt;0</formula>
    </cfRule>
    <cfRule type="expression" dxfId="1935" priority="16">
      <formula>H36&lt;0</formula>
    </cfRule>
  </conditionalFormatting>
  <conditionalFormatting sqref="F61:F62">
    <cfRule type="expression" dxfId="1934" priority="13">
      <formula>F61&gt;0</formula>
    </cfRule>
    <cfRule type="expression" dxfId="1933" priority="14">
      <formula>F61&lt;0</formula>
    </cfRule>
  </conditionalFormatting>
  <conditionalFormatting sqref="H61:H62">
    <cfRule type="expression" dxfId="1932" priority="11">
      <formula>H61&gt;0</formula>
    </cfRule>
    <cfRule type="expression" dxfId="1931" priority="12">
      <formula>H61&lt;0</formula>
    </cfRule>
  </conditionalFormatting>
  <conditionalFormatting sqref="J61:J62">
    <cfRule type="expression" dxfId="1930" priority="9">
      <formula>J61&gt;0</formula>
    </cfRule>
    <cfRule type="expression" dxfId="1929" priority="10">
      <formula>J61&lt;0</formula>
    </cfRule>
  </conditionalFormatting>
  <conditionalFormatting sqref="J74:J75 H74:H75 F74:F75">
    <cfRule type="expression" dxfId="1928" priority="7">
      <formula>F74&gt;0</formula>
    </cfRule>
    <cfRule type="expression" dxfId="1927" priority="8">
      <formula>F74&lt;0</formula>
    </cfRule>
  </conditionalFormatting>
  <conditionalFormatting sqref="J79:J82 F79:F83 H79:H83">
    <cfRule type="expression" dxfId="1926" priority="3">
      <formula>F79&gt;0</formula>
    </cfRule>
    <cfRule type="expression" dxfId="1925" priority="4">
      <formula>F79&lt;0</formula>
    </cfRule>
  </conditionalFormatting>
  <conditionalFormatting sqref="J84:J86 F84:F86 H84:H86">
    <cfRule type="expression" dxfId="1924" priority="1">
      <formula>F84&gt;0</formula>
    </cfRule>
    <cfRule type="expression" dxfId="192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84.34</v>
      </c>
      <c r="R4" s="425">
        <v>-1.8E-3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8434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-771.70000000000073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-771.70000000000073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-8.3828497561293625E-2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8.0626037467393889E-3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1352</v>
      </c>
      <c r="W12" s="134"/>
    </row>
    <row r="13" spans="1:23" x14ac:dyDescent="0.25">
      <c r="H13" s="70"/>
      <c r="O13" s="11" t="s">
        <v>947</v>
      </c>
      <c r="Q13" s="2">
        <f>Q4/4.75</f>
        <v>17.75578947368421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92.774000000000015</v>
      </c>
      <c r="W19" s="134"/>
    </row>
    <row r="20" spans="1:23" x14ac:dyDescent="0.25">
      <c r="O20" s="81">
        <v>1.0900000000000001</v>
      </c>
      <c r="P20" s="81">
        <f t="shared" ref="P20:P39" si="0">O20*$Q$4</f>
        <v>91.930600000000013</v>
      </c>
      <c r="W20" s="134"/>
    </row>
    <row r="21" spans="1:23" x14ac:dyDescent="0.25">
      <c r="O21" s="81">
        <v>1.08</v>
      </c>
      <c r="P21" s="81">
        <f t="shared" si="0"/>
        <v>91.08720000000001</v>
      </c>
      <c r="W21" s="134"/>
    </row>
    <row r="22" spans="1:23" x14ac:dyDescent="0.25">
      <c r="O22" s="81">
        <v>1.07</v>
      </c>
      <c r="P22" s="81">
        <f t="shared" si="0"/>
        <v>90.243800000000007</v>
      </c>
      <c r="W22" s="134"/>
    </row>
    <row r="23" spans="1:23" x14ac:dyDescent="0.25">
      <c r="O23" s="81">
        <v>1.06</v>
      </c>
      <c r="P23" s="81">
        <f t="shared" si="0"/>
        <v>89.400400000000005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88.557000000000002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87.7136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86.870200000000011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86.026800000000009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85.183400000000006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84.34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83.496600000000001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82.653199999999998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81.809799999999996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80.966400000000007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80.123000000000005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79.279600000000002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78.436200000000014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77.592800000000011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76.749400000000009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75.906000000000006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22" priority="25">
      <formula>F52&gt;0</formula>
    </cfRule>
    <cfRule type="expression" dxfId="1921" priority="26">
      <formula>F52&lt;0</formula>
    </cfRule>
  </conditionalFormatting>
  <conditionalFormatting sqref="Q7">
    <cfRule type="expression" dxfId="1920" priority="23">
      <formula>Q7&gt;0</formula>
    </cfRule>
    <cfRule type="expression" dxfId="1919" priority="24">
      <formula>Q7&lt;0</formula>
    </cfRule>
  </conditionalFormatting>
  <conditionalFormatting sqref="Q8">
    <cfRule type="expression" dxfId="1918" priority="21">
      <formula>Q8&gt;0</formula>
    </cfRule>
    <cfRule type="expression" dxfId="1917" priority="22">
      <formula>Q8&lt;0</formula>
    </cfRule>
  </conditionalFormatting>
  <conditionalFormatting sqref="F25:F37 F43:F51">
    <cfRule type="expression" dxfId="1916" priority="19">
      <formula>F25&gt;0</formula>
    </cfRule>
    <cfRule type="expression" dxfId="1915" priority="20">
      <formula>F25&lt;0</formula>
    </cfRule>
  </conditionalFormatting>
  <conditionalFormatting sqref="H25:H37 H41:H51">
    <cfRule type="expression" dxfId="1914" priority="17">
      <formula>H25&gt;0</formula>
    </cfRule>
    <cfRule type="expression" dxfId="1913" priority="18">
      <formula>H25&lt;0</formula>
    </cfRule>
  </conditionalFormatting>
  <conditionalFormatting sqref="F89:F110">
    <cfRule type="expression" dxfId="1912" priority="15">
      <formula>F89&gt;0</formula>
    </cfRule>
    <cfRule type="expression" dxfId="1911" priority="16">
      <formula>F89&lt;0</formula>
    </cfRule>
  </conditionalFormatting>
  <conditionalFormatting sqref="H89:H110">
    <cfRule type="expression" dxfId="1910" priority="13">
      <formula>H89&gt;0</formula>
    </cfRule>
    <cfRule type="expression" dxfId="1909" priority="14">
      <formula>H89&lt;0</formula>
    </cfRule>
  </conditionalFormatting>
  <conditionalFormatting sqref="Q10">
    <cfRule type="expression" dxfId="1908" priority="11">
      <formula>Q10&gt;0</formula>
    </cfRule>
    <cfRule type="expression" dxfId="1907" priority="12">
      <formula>Q10&lt;0</formula>
    </cfRule>
  </conditionalFormatting>
  <conditionalFormatting sqref="J25:J38">
    <cfRule type="expression" dxfId="1906" priority="9">
      <formula>J25&gt;0</formula>
    </cfRule>
    <cfRule type="expression" dxfId="1905" priority="10">
      <formula>J25&lt;0</formula>
    </cfRule>
  </conditionalFormatting>
  <conditionalFormatting sqref="K25:K38">
    <cfRule type="expression" dxfId="1904" priority="7">
      <formula>K25&gt;0</formula>
    </cfRule>
    <cfRule type="expression" dxfId="1903" priority="8">
      <formula>K25&lt;0</formula>
    </cfRule>
  </conditionalFormatting>
  <conditionalFormatting sqref="F38:F42">
    <cfRule type="expression" dxfId="1902" priority="3">
      <formula>F38&gt;0</formula>
    </cfRule>
    <cfRule type="expression" dxfId="1901" priority="4">
      <formula>F38&lt;0</formula>
    </cfRule>
  </conditionalFormatting>
  <conditionalFormatting sqref="H38:H40">
    <cfRule type="expression" dxfId="1900" priority="1">
      <formula>H38&gt;0</formula>
    </cfRule>
    <cfRule type="expression" dxfId="1899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98" priority="25">
      <formula>F7&gt;0</formula>
    </cfRule>
    <cfRule type="expression" dxfId="1897" priority="26">
      <formula>F7&lt;0</formula>
    </cfRule>
  </conditionalFormatting>
  <conditionalFormatting sqref="Q8">
    <cfRule type="expression" dxfId="1896" priority="23">
      <formula>Q8&gt;0</formula>
    </cfRule>
    <cfRule type="expression" dxfId="1895" priority="24">
      <formula>Q8&lt;0</formula>
    </cfRule>
  </conditionalFormatting>
  <conditionalFormatting sqref="F93:F114">
    <cfRule type="expression" dxfId="1894" priority="17">
      <formula>F93&gt;0</formula>
    </cfRule>
    <cfRule type="expression" dxfId="1893" priority="18">
      <formula>F93&lt;0</formula>
    </cfRule>
  </conditionalFormatting>
  <conditionalFormatting sqref="H93:H114">
    <cfRule type="expression" dxfId="1892" priority="15">
      <formula>H93&gt;0</formula>
    </cfRule>
    <cfRule type="expression" dxfId="1891" priority="16">
      <formula>H93&lt;0</formula>
    </cfRule>
  </conditionalFormatting>
  <conditionalFormatting sqref="Q10">
    <cfRule type="expression" dxfId="1890" priority="13">
      <formula>Q10&gt;0</formula>
    </cfRule>
    <cfRule type="expression" dxfId="1889" priority="14">
      <formula>Q10&lt;0</formula>
    </cfRule>
  </conditionalFormatting>
  <conditionalFormatting sqref="J25:J38">
    <cfRule type="expression" dxfId="1888" priority="11">
      <formula>J25&gt;0</formula>
    </cfRule>
    <cfRule type="expression" dxfId="1887" priority="12">
      <formula>J25&lt;0</formula>
    </cfRule>
  </conditionalFormatting>
  <conditionalFormatting sqref="K25:K38">
    <cfRule type="expression" dxfId="1886" priority="9">
      <formula>K25&gt;0</formula>
    </cfRule>
    <cfRule type="expression" dxfId="1885" priority="10">
      <formula>K25&lt;0</formula>
    </cfRule>
  </conditionalFormatting>
  <conditionalFormatting sqref="L25:L34">
    <cfRule type="expression" dxfId="1884" priority="7">
      <formula>L25&gt;0</formula>
    </cfRule>
    <cfRule type="expression" dxfId="1883" priority="8">
      <formula>L25&lt;0</formula>
    </cfRule>
  </conditionalFormatting>
  <conditionalFormatting sqref="J43">
    <cfRule type="expression" dxfId="1882" priority="5">
      <formula>J43&gt;0</formula>
    </cfRule>
    <cfRule type="expression" dxfId="1881" priority="6">
      <formula>J43&lt;0</formula>
    </cfRule>
  </conditionalFormatting>
  <conditionalFormatting sqref="M25:M34">
    <cfRule type="expression" dxfId="1880" priority="3">
      <formula>M25&gt;0</formula>
    </cfRule>
    <cfRule type="expression" dxfId="1879" priority="4">
      <formula>M25&lt;0</formula>
    </cfRule>
  </conditionalFormatting>
  <conditionalFormatting sqref="H61:H64 F61:F64">
    <cfRule type="expression" dxfId="1878" priority="1">
      <formula>F61&gt;0</formula>
    </cfRule>
    <cfRule type="expression" dxfId="187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35.7699</v>
      </c>
      <c r="R4" s="425">
        <v>3.8999999999999998E-3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3576.99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1436.6499999999996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1436.6499999999996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0.6712251324555909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2.1246914305044187E-2</v>
      </c>
      <c r="R11">
        <v>0.19</v>
      </c>
    </row>
    <row r="12" spans="1:21" x14ac:dyDescent="0.25">
      <c r="H12" s="70"/>
      <c r="O12" s="11" t="s">
        <v>969</v>
      </c>
      <c r="Q12" s="1" t="s">
        <v>1357</v>
      </c>
    </row>
    <row r="13" spans="1:21" x14ac:dyDescent="0.25">
      <c r="H13" s="70"/>
      <c r="O13" s="11" t="s">
        <v>947</v>
      </c>
      <c r="Q13" s="2">
        <f>Q4/2.5</f>
        <v>14.30796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39.346890000000002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38.989191000000005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38.631492000000001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38.273793000000005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37.916094000000001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37.558395000000004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37.200696000000001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36.842997000000004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36.485298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36.127599000000004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35.7699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35.412200999999996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35.054501999999999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34.696802999999996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34.339103999999999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33.981404999999995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33.623705999999999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33.266007000000002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32.908307999999998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32.550609000000001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32.192909999999998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76" priority="33">
      <formula>F59&gt;0</formula>
    </cfRule>
    <cfRule type="expression" dxfId="1875" priority="34">
      <formula>F59&lt;0</formula>
    </cfRule>
  </conditionalFormatting>
  <conditionalFormatting sqref="Q7">
    <cfRule type="expression" dxfId="1874" priority="31">
      <formula>Q7&gt;0</formula>
    </cfRule>
    <cfRule type="expression" dxfId="1873" priority="32">
      <formula>Q7&lt;0</formula>
    </cfRule>
  </conditionalFormatting>
  <conditionalFormatting sqref="Q8">
    <cfRule type="expression" dxfId="1872" priority="29">
      <formula>Q8&gt;0</formula>
    </cfRule>
    <cfRule type="expression" dxfId="1871" priority="30">
      <formula>Q8&lt;0</formula>
    </cfRule>
  </conditionalFormatting>
  <conditionalFormatting sqref="F30:F58">
    <cfRule type="expression" dxfId="1870" priority="27">
      <formula>F30&gt;0</formula>
    </cfRule>
    <cfRule type="expression" dxfId="1869" priority="28">
      <formula>F30&lt;0</formula>
    </cfRule>
  </conditionalFormatting>
  <conditionalFormatting sqref="H30:H58">
    <cfRule type="expression" dxfId="1868" priority="25">
      <formula>H30&gt;0</formula>
    </cfRule>
    <cfRule type="expression" dxfId="1867" priority="26">
      <formula>H30&lt;0</formula>
    </cfRule>
  </conditionalFormatting>
  <conditionalFormatting sqref="Q10">
    <cfRule type="expression" dxfId="1866" priority="23">
      <formula>Q10&gt;0</formula>
    </cfRule>
    <cfRule type="expression" dxfId="1865" priority="24">
      <formula>Q10&lt;0</formula>
    </cfRule>
  </conditionalFormatting>
  <conditionalFormatting sqref="J25:J38">
    <cfRule type="expression" dxfId="1864" priority="21">
      <formula>J25&gt;0</formula>
    </cfRule>
    <cfRule type="expression" dxfId="1863" priority="22">
      <formula>J25&lt;0</formula>
    </cfRule>
  </conditionalFormatting>
  <conditionalFormatting sqref="K25:K33">
    <cfRule type="expression" dxfId="1862" priority="19">
      <formula>K25&gt;0</formula>
    </cfRule>
    <cfRule type="expression" dxfId="1861" priority="20">
      <formula>K25&lt;0</formula>
    </cfRule>
  </conditionalFormatting>
  <conditionalFormatting sqref="L25:L38">
    <cfRule type="expression" dxfId="1860" priority="17">
      <formula>L25&gt;0</formula>
    </cfRule>
    <cfRule type="expression" dxfId="1859" priority="18">
      <formula>L25&lt;0</formula>
    </cfRule>
  </conditionalFormatting>
  <conditionalFormatting sqref="F89:F110">
    <cfRule type="expression" dxfId="1858" priority="15">
      <formula>F89&gt;0</formula>
    </cfRule>
    <cfRule type="expression" dxfId="1857" priority="16">
      <formula>F89&lt;0</formula>
    </cfRule>
  </conditionalFormatting>
  <conditionalFormatting sqref="H89:H110">
    <cfRule type="expression" dxfId="1856" priority="13">
      <formula>H89&gt;0</formula>
    </cfRule>
    <cfRule type="expression" dxfId="1855" priority="14">
      <formula>H89&lt;0</formula>
    </cfRule>
  </conditionalFormatting>
  <conditionalFormatting sqref="J89:J102">
    <cfRule type="expression" dxfId="1854" priority="11">
      <formula>J89&gt;0</formula>
    </cfRule>
    <cfRule type="expression" dxfId="1853" priority="12">
      <formula>J89&lt;0</formula>
    </cfRule>
  </conditionalFormatting>
  <conditionalFormatting sqref="K89:K102">
    <cfRule type="expression" dxfId="1852" priority="9">
      <formula>K89&gt;0</formula>
    </cfRule>
    <cfRule type="expression" dxfId="1851" priority="10">
      <formula>K89&lt;0</formula>
    </cfRule>
  </conditionalFormatting>
  <conditionalFormatting sqref="L89:L102">
    <cfRule type="expression" dxfId="1850" priority="7">
      <formula>L89&gt;0</formula>
    </cfRule>
    <cfRule type="expression" dxfId="1849" priority="8">
      <formula>L89&lt;0</formula>
    </cfRule>
  </conditionalFormatting>
  <conditionalFormatting sqref="F25:F29">
    <cfRule type="expression" dxfId="1848" priority="5">
      <formula>F25&gt;0</formula>
    </cfRule>
    <cfRule type="expression" dxfId="1847" priority="6">
      <formula>F25&lt;0</formula>
    </cfRule>
  </conditionalFormatting>
  <conditionalFormatting sqref="H25:H29">
    <cfRule type="expression" dxfId="1846" priority="3">
      <formula>H25&gt;0</formula>
    </cfRule>
    <cfRule type="expression" dxfId="1845" priority="4">
      <formula>H25&lt;0</formula>
    </cfRule>
  </conditionalFormatting>
  <conditionalFormatting sqref="F29">
    <cfRule type="expression" dxfId="1844" priority="1">
      <formula>F29&gt;0</formula>
    </cfRule>
    <cfRule type="expression" dxfId="184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2" priority="31">
      <formula>F47&gt;0</formula>
    </cfRule>
    <cfRule type="expression" dxfId="1841" priority="32">
      <formula>F47&lt;0</formula>
    </cfRule>
  </conditionalFormatting>
  <conditionalFormatting sqref="Q7">
    <cfRule type="expression" dxfId="1840" priority="29">
      <formula>Q7&gt;0</formula>
    </cfRule>
    <cfRule type="expression" dxfId="1839" priority="30">
      <formula>Q7&lt;0</formula>
    </cfRule>
  </conditionalFormatting>
  <conditionalFormatting sqref="Q8">
    <cfRule type="expression" dxfId="1838" priority="27">
      <formula>Q8&gt;0</formula>
    </cfRule>
    <cfRule type="expression" dxfId="1837" priority="28">
      <formula>Q8&lt;0</formula>
    </cfRule>
  </conditionalFormatting>
  <conditionalFormatting sqref="F30:F46">
    <cfRule type="expression" dxfId="1836" priority="25">
      <formula>F30&gt;0</formula>
    </cfRule>
    <cfRule type="expression" dxfId="1835" priority="26">
      <formula>F30&lt;0</formula>
    </cfRule>
  </conditionalFormatting>
  <conditionalFormatting sqref="H30:H46">
    <cfRule type="expression" dxfId="1834" priority="23">
      <formula>H30&gt;0</formula>
    </cfRule>
    <cfRule type="expression" dxfId="1833" priority="24">
      <formula>H30&lt;0</formula>
    </cfRule>
  </conditionalFormatting>
  <conditionalFormatting sqref="Q10">
    <cfRule type="expression" dxfId="1832" priority="21">
      <formula>Q10&gt;0</formula>
    </cfRule>
    <cfRule type="expression" dxfId="1831" priority="22">
      <formula>Q10&lt;0</formula>
    </cfRule>
  </conditionalFormatting>
  <conditionalFormatting sqref="J25:J38">
    <cfRule type="expression" dxfId="1830" priority="19">
      <formula>J25&gt;0</formula>
    </cfRule>
    <cfRule type="expression" dxfId="1829" priority="20">
      <formula>J25&lt;0</formula>
    </cfRule>
  </conditionalFormatting>
  <conditionalFormatting sqref="K25:K38">
    <cfRule type="expression" dxfId="1828" priority="17">
      <formula>K25&gt;0</formula>
    </cfRule>
    <cfRule type="expression" dxfId="1827" priority="18">
      <formula>K25&lt;0</formula>
    </cfRule>
  </conditionalFormatting>
  <conditionalFormatting sqref="L25:L38">
    <cfRule type="expression" dxfId="1826" priority="15">
      <formula>L25&gt;0</formula>
    </cfRule>
    <cfRule type="expression" dxfId="1825" priority="16">
      <formula>L25&lt;0</formula>
    </cfRule>
  </conditionalFormatting>
  <conditionalFormatting sqref="F89:F110">
    <cfRule type="expression" dxfId="1824" priority="13">
      <formula>F89&gt;0</formula>
    </cfRule>
    <cfRule type="expression" dxfId="1823" priority="14">
      <formula>F89&lt;0</formula>
    </cfRule>
  </conditionalFormatting>
  <conditionalFormatting sqref="H89:H110">
    <cfRule type="expression" dxfId="1822" priority="11">
      <formula>H89&gt;0</formula>
    </cfRule>
    <cfRule type="expression" dxfId="1821" priority="12">
      <formula>H89&lt;0</formula>
    </cfRule>
  </conditionalFormatting>
  <conditionalFormatting sqref="J89:J102">
    <cfRule type="expression" dxfId="1820" priority="9">
      <formula>J89&gt;0</formula>
    </cfRule>
    <cfRule type="expression" dxfId="1819" priority="10">
      <formula>J89&lt;0</formula>
    </cfRule>
  </conditionalFormatting>
  <conditionalFormatting sqref="K89:K102">
    <cfRule type="expression" dxfId="1818" priority="7">
      <formula>K89&gt;0</formula>
    </cfRule>
    <cfRule type="expression" dxfId="1817" priority="8">
      <formula>K89&lt;0</formula>
    </cfRule>
  </conditionalFormatting>
  <conditionalFormatting sqref="L89:L102">
    <cfRule type="expression" dxfId="1816" priority="5">
      <formula>L89&gt;0</formula>
    </cfRule>
    <cfRule type="expression" dxfId="1815" priority="6">
      <formula>L89&lt;0</formula>
    </cfRule>
  </conditionalFormatting>
  <conditionalFormatting sqref="F25:F29">
    <cfRule type="expression" dxfId="1814" priority="3">
      <formula>F25&gt;0</formula>
    </cfRule>
    <cfRule type="expression" dxfId="1813" priority="4">
      <formula>F25&lt;0</formula>
    </cfRule>
  </conditionalFormatting>
  <conditionalFormatting sqref="H25:H29">
    <cfRule type="expression" dxfId="1812" priority="1">
      <formula>H25&gt;0</formula>
    </cfRule>
    <cfRule type="expression" dxfId="181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40.200000000000003</v>
      </c>
      <c r="R4" s="425">
        <v>-1.83E-2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12060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-3427.0600000000013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-3427.0600000000013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-0.22128538276470819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4.5273631840796018E-2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8.7391304347826093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44.220000000000006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43.818000000000005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43.416000000000004</v>
      </c>
    </row>
    <row r="20" spans="1:20" x14ac:dyDescent="0.25">
      <c r="O20" s="81">
        <v>1.07</v>
      </c>
      <c r="P20" s="81">
        <f t="shared" si="0"/>
        <v>43.014000000000003</v>
      </c>
    </row>
    <row r="21" spans="1:20" x14ac:dyDescent="0.25">
      <c r="O21" s="81">
        <v>1.06</v>
      </c>
      <c r="P21" s="81">
        <f t="shared" si="0"/>
        <v>42.612000000000002</v>
      </c>
    </row>
    <row r="22" spans="1:20" x14ac:dyDescent="0.25">
      <c r="O22" s="81">
        <v>1.05</v>
      </c>
      <c r="P22" s="81">
        <f t="shared" si="0"/>
        <v>42.210000000000008</v>
      </c>
    </row>
    <row r="23" spans="1:20" x14ac:dyDescent="0.25">
      <c r="O23" s="81">
        <v>1.04</v>
      </c>
      <c r="P23" s="81">
        <f t="shared" si="0"/>
        <v>41.808000000000007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41.406000000000006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41.004000000000005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40.602000000000004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40.200000000000003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39.798000000000002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39.396000000000001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38.994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38.591999999999999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38.19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37.788000000000004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37.386000000000003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36.984000000000002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36.582000000000001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36.180000000000007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10" priority="35">
      <formula>F54&gt;0</formula>
    </cfRule>
    <cfRule type="expression" dxfId="1809" priority="36">
      <formula>F54&lt;0</formula>
    </cfRule>
  </conditionalFormatting>
  <conditionalFormatting sqref="Q7">
    <cfRule type="expression" dxfId="1808" priority="33">
      <formula>Q7&gt;0</formula>
    </cfRule>
    <cfRule type="expression" dxfId="1807" priority="34">
      <formula>Q7&lt;0</formula>
    </cfRule>
  </conditionalFormatting>
  <conditionalFormatting sqref="Q8">
    <cfRule type="expression" dxfId="1806" priority="31">
      <formula>Q8&gt;0</formula>
    </cfRule>
    <cfRule type="expression" dxfId="1805" priority="32">
      <formula>Q8&lt;0</formula>
    </cfRule>
  </conditionalFormatting>
  <conditionalFormatting sqref="F30:F53">
    <cfRule type="expression" dxfId="1804" priority="29">
      <formula>F30&gt;0</formula>
    </cfRule>
    <cfRule type="expression" dxfId="1803" priority="30">
      <formula>F30&lt;0</formula>
    </cfRule>
  </conditionalFormatting>
  <conditionalFormatting sqref="H30:H53">
    <cfRule type="expression" dxfId="1802" priority="27">
      <formula>H30&gt;0</formula>
    </cfRule>
    <cfRule type="expression" dxfId="1801" priority="28">
      <formula>H30&lt;0</formula>
    </cfRule>
  </conditionalFormatting>
  <conditionalFormatting sqref="Q10">
    <cfRule type="expression" dxfId="1800" priority="25">
      <formula>Q10&gt;0</formula>
    </cfRule>
    <cfRule type="expression" dxfId="1799" priority="26">
      <formula>Q10&lt;0</formula>
    </cfRule>
  </conditionalFormatting>
  <conditionalFormatting sqref="J25:J39">
    <cfRule type="expression" dxfId="1798" priority="23">
      <formula>J25&gt;0</formula>
    </cfRule>
    <cfRule type="expression" dxfId="1797" priority="24">
      <formula>J25&lt;0</formula>
    </cfRule>
  </conditionalFormatting>
  <conditionalFormatting sqref="K25:K36">
    <cfRule type="expression" dxfId="1796" priority="21">
      <formula>K25&gt;0</formula>
    </cfRule>
    <cfRule type="expression" dxfId="1795" priority="22">
      <formula>K25&lt;0</formula>
    </cfRule>
  </conditionalFormatting>
  <conditionalFormatting sqref="L25">
    <cfRule type="expression" dxfId="1794" priority="19">
      <formula>L25&gt;0</formula>
    </cfRule>
    <cfRule type="expression" dxfId="1793" priority="20">
      <formula>L25&lt;0</formula>
    </cfRule>
  </conditionalFormatting>
  <conditionalFormatting sqref="F89:F110">
    <cfRule type="expression" dxfId="1792" priority="17">
      <formula>F89&gt;0</formula>
    </cfRule>
    <cfRule type="expression" dxfId="1791" priority="18">
      <formula>F89&lt;0</formula>
    </cfRule>
  </conditionalFormatting>
  <conditionalFormatting sqref="H89:H110">
    <cfRule type="expression" dxfId="1790" priority="15">
      <formula>H89&gt;0</formula>
    </cfRule>
    <cfRule type="expression" dxfId="1789" priority="16">
      <formula>H89&lt;0</formula>
    </cfRule>
  </conditionalFormatting>
  <conditionalFormatting sqref="J89:J102">
    <cfRule type="expression" dxfId="1788" priority="13">
      <formula>J89&gt;0</formula>
    </cfRule>
    <cfRule type="expression" dxfId="1787" priority="14">
      <formula>J89&lt;0</formula>
    </cfRule>
  </conditionalFormatting>
  <conditionalFormatting sqref="K89:K102">
    <cfRule type="expression" dxfId="1786" priority="11">
      <formula>K89&gt;0</formula>
    </cfRule>
    <cfRule type="expression" dxfId="1785" priority="12">
      <formula>K89&lt;0</formula>
    </cfRule>
  </conditionalFormatting>
  <conditionalFormatting sqref="L89:L102">
    <cfRule type="expression" dxfId="1784" priority="9">
      <formula>L89&gt;0</formula>
    </cfRule>
    <cfRule type="expression" dxfId="1783" priority="10">
      <formula>L89&lt;0</formula>
    </cfRule>
  </conditionalFormatting>
  <conditionalFormatting sqref="F25:F29">
    <cfRule type="expression" dxfId="1782" priority="7">
      <formula>F25&gt;0</formula>
    </cfRule>
    <cfRule type="expression" dxfId="1781" priority="8">
      <formula>F25&lt;0</formula>
    </cfRule>
  </conditionalFormatting>
  <conditionalFormatting sqref="H25:H29">
    <cfRule type="expression" dxfId="1780" priority="5">
      <formula>H25&gt;0</formula>
    </cfRule>
    <cfRule type="expression" dxfId="177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48.26</v>
      </c>
      <c r="R4" s="425">
        <v>-1.3100000000000001E-2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9652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-129.40000000000146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-129.40000000000146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-1.32291900954875E-2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5.8019063406547867E-2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Q4/(3.94+4.03)*2</f>
        <v>12.110414052697614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53.086000000000006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52.603400000000001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52.120800000000003</v>
      </c>
    </row>
    <row r="20" spans="1:21" x14ac:dyDescent="0.25">
      <c r="O20" s="81">
        <v>1.07</v>
      </c>
      <c r="P20" s="81">
        <f t="shared" si="2"/>
        <v>51.638199999999998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51.1556</v>
      </c>
    </row>
    <row r="22" spans="1:21" x14ac:dyDescent="0.25">
      <c r="O22" s="81">
        <v>1.05</v>
      </c>
      <c r="P22" s="81">
        <f t="shared" si="2"/>
        <v>50.673000000000002</v>
      </c>
    </row>
    <row r="23" spans="1:21" x14ac:dyDescent="0.25">
      <c r="O23" s="81">
        <v>1.04</v>
      </c>
      <c r="P23" s="81">
        <f t="shared" si="2"/>
        <v>50.190399999999997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49.707799999999999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49.225200000000001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48.742599999999996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48.26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47.7774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47.294799999999995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46.812199999999997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46.329599999999999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45.846999999999994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45.364399999999996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44.881799999999998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44.3992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43.916600000000003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43.433999999999997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78" priority="45">
      <formula>F63&gt;0</formula>
    </cfRule>
    <cfRule type="expression" dxfId="1777" priority="46">
      <formula>F63&lt;0</formula>
    </cfRule>
  </conditionalFormatting>
  <conditionalFormatting sqref="Q7">
    <cfRule type="expression" dxfId="1776" priority="43">
      <formula>Q7&gt;0</formula>
    </cfRule>
    <cfRule type="expression" dxfId="1775" priority="44">
      <formula>Q7&lt;0</formula>
    </cfRule>
  </conditionalFormatting>
  <conditionalFormatting sqref="Q8">
    <cfRule type="expression" dxfId="1774" priority="41">
      <formula>Q8&gt;0</formula>
    </cfRule>
    <cfRule type="expression" dxfId="1773" priority="42">
      <formula>Q8&lt;0</formula>
    </cfRule>
  </conditionalFormatting>
  <conditionalFormatting sqref="F30:F62">
    <cfRule type="expression" dxfId="1772" priority="39">
      <formula>F30&gt;0</formula>
    </cfRule>
    <cfRule type="expression" dxfId="1771" priority="40">
      <formula>F30&lt;0</formula>
    </cfRule>
  </conditionalFormatting>
  <conditionalFormatting sqref="H30:H62">
    <cfRule type="expression" dxfId="1770" priority="37">
      <formula>H30&gt;0</formula>
    </cfRule>
    <cfRule type="expression" dxfId="1769" priority="38">
      <formula>H30&lt;0</formula>
    </cfRule>
  </conditionalFormatting>
  <conditionalFormatting sqref="Q10">
    <cfRule type="expression" dxfId="1768" priority="35">
      <formula>Q10&gt;0</formula>
    </cfRule>
    <cfRule type="expression" dxfId="1767" priority="36">
      <formula>Q10&lt;0</formula>
    </cfRule>
  </conditionalFormatting>
  <conditionalFormatting sqref="K25:K39">
    <cfRule type="expression" dxfId="1766" priority="31">
      <formula>K25&gt;0</formula>
    </cfRule>
    <cfRule type="expression" dxfId="1765" priority="32">
      <formula>K25&lt;0</formula>
    </cfRule>
  </conditionalFormatting>
  <conditionalFormatting sqref="L25">
    <cfRule type="expression" dxfId="1764" priority="29">
      <formula>L25&gt;0</formula>
    </cfRule>
    <cfRule type="expression" dxfId="1763" priority="30">
      <formula>L25&lt;0</formula>
    </cfRule>
  </conditionalFormatting>
  <conditionalFormatting sqref="F89:F110">
    <cfRule type="expression" dxfId="1762" priority="27">
      <formula>F89&gt;0</formula>
    </cfRule>
    <cfRule type="expression" dxfId="1761" priority="28">
      <formula>F89&lt;0</formula>
    </cfRule>
  </conditionalFormatting>
  <conditionalFormatting sqref="H89:H110">
    <cfRule type="expression" dxfId="1760" priority="25">
      <formula>H89&gt;0</formula>
    </cfRule>
    <cfRule type="expression" dxfId="1759" priority="26">
      <formula>H89&lt;0</formula>
    </cfRule>
  </conditionalFormatting>
  <conditionalFormatting sqref="J89:J102">
    <cfRule type="expression" dxfId="1758" priority="23">
      <formula>J89&gt;0</formula>
    </cfRule>
    <cfRule type="expression" dxfId="1757" priority="24">
      <formula>J89&lt;0</formula>
    </cfRule>
  </conditionalFormatting>
  <conditionalFormatting sqref="K89:K102">
    <cfRule type="expression" dxfId="1756" priority="21">
      <formula>K89&gt;0</formula>
    </cfRule>
    <cfRule type="expression" dxfId="1755" priority="22">
      <formula>K89&lt;0</formula>
    </cfRule>
  </conditionalFormatting>
  <conditionalFormatting sqref="L89:L102">
    <cfRule type="expression" dxfId="1754" priority="19">
      <formula>L89&gt;0</formula>
    </cfRule>
    <cfRule type="expression" dxfId="1753" priority="20">
      <formula>L89&lt;0</formula>
    </cfRule>
  </conditionalFormatting>
  <conditionalFormatting sqref="F25 F29">
    <cfRule type="expression" dxfId="1752" priority="17">
      <formula>F25&gt;0</formula>
    </cfRule>
    <cfRule type="expression" dxfId="1751" priority="18">
      <formula>F25&lt;0</formula>
    </cfRule>
  </conditionalFormatting>
  <conditionalFormatting sqref="H25 H29">
    <cfRule type="expression" dxfId="1750" priority="15">
      <formula>H25&gt;0</formula>
    </cfRule>
    <cfRule type="expression" dxfId="1749" priority="16">
      <formula>H25&lt;0</formula>
    </cfRule>
  </conditionalFormatting>
  <conditionalFormatting sqref="F26:F28">
    <cfRule type="expression" dxfId="1748" priority="13">
      <formula>F26&gt;0</formula>
    </cfRule>
    <cfRule type="expression" dxfId="1747" priority="14">
      <formula>F26&lt;0</formula>
    </cfRule>
  </conditionalFormatting>
  <conditionalFormatting sqref="H26:H28">
    <cfRule type="expression" dxfId="1746" priority="11">
      <formula>H26&gt;0</formula>
    </cfRule>
    <cfRule type="expression" dxfId="1745" priority="12">
      <formula>H26&lt;0</formula>
    </cfRule>
  </conditionalFormatting>
  <conditionalFormatting sqref="J25:J49">
    <cfRule type="expression" dxfId="1744" priority="7">
      <formula>J25&gt;0</formula>
    </cfRule>
    <cfRule type="expression" dxfId="1743" priority="8">
      <formula>J25&lt;0</formula>
    </cfRule>
  </conditionalFormatting>
  <conditionalFormatting sqref="J50:J51">
    <cfRule type="expression" dxfId="1742" priority="5">
      <formula>J50&gt;0</formula>
    </cfRule>
    <cfRule type="expression" dxfId="1741" priority="6">
      <formula>J50&lt;0</formula>
    </cfRule>
  </conditionalFormatting>
  <conditionalFormatting sqref="J52:J57">
    <cfRule type="expression" dxfId="1740" priority="3">
      <formula>J52&gt;0</formula>
    </cfRule>
    <cfRule type="expression" dxfId="1739" priority="4">
      <formula>J52&lt;0</formula>
    </cfRule>
  </conditionalFormatting>
  <conditionalFormatting sqref="J58">
    <cfRule type="expression" dxfId="1738" priority="1">
      <formula>J58&gt;0</formula>
    </cfRule>
    <cfRule type="expression" dxfId="1737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30.619900000000001</v>
      </c>
      <c r="R4" s="425">
        <v>-8.0999999999999996E-3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24495.920000000002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2372.03999999999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2372.03999999999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0.10721627490295503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6.5316999728934455E-2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8.7485428571428567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33.681890000000003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33.375691000000003</v>
      </c>
    </row>
    <row r="20" spans="1:21" x14ac:dyDescent="0.25">
      <c r="O20" s="81">
        <v>1.08</v>
      </c>
      <c r="P20" s="81">
        <f t="shared" si="2"/>
        <v>33.069492000000004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32.763293000000004</v>
      </c>
    </row>
    <row r="22" spans="1:21" x14ac:dyDescent="0.25">
      <c r="O22" s="81">
        <v>1.06</v>
      </c>
      <c r="P22" s="81">
        <f t="shared" si="2"/>
        <v>32.457094000000005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32.150895000000006</v>
      </c>
    </row>
    <row r="24" spans="1:21" x14ac:dyDescent="0.25">
      <c r="O24" s="81">
        <v>1.04</v>
      </c>
      <c r="P24" s="81">
        <f t="shared" si="2"/>
        <v>31.844696000000003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31.538497000000003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31.232298</v>
      </c>
    </row>
    <row r="27" spans="1:21" x14ac:dyDescent="0.25">
      <c r="O27" s="81">
        <v>1.01</v>
      </c>
      <c r="P27" s="81">
        <f t="shared" si="2"/>
        <v>30.926099000000001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30.619900000000001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30.313701000000002</v>
      </c>
    </row>
    <row r="30" spans="1:21" x14ac:dyDescent="0.25">
      <c r="O30" s="81">
        <v>0.98</v>
      </c>
      <c r="P30" s="81">
        <f t="shared" si="2"/>
        <v>30.007502000000002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29.701302999999999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29.395104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29.088905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28.782706000000001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28.476507000000002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28.170308000000002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27.864109000000003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27.557910000000003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36" priority="45">
      <formula>F37&gt;0</formula>
    </cfRule>
    <cfRule type="expression" dxfId="1735" priority="46">
      <formula>F37&lt;0</formula>
    </cfRule>
  </conditionalFormatting>
  <conditionalFormatting sqref="Q7">
    <cfRule type="expression" dxfId="1734" priority="43">
      <formula>Q7&gt;0</formula>
    </cfRule>
    <cfRule type="expression" dxfId="1733" priority="44">
      <formula>Q7&lt;0</formula>
    </cfRule>
  </conditionalFormatting>
  <conditionalFormatting sqref="Q8">
    <cfRule type="expression" dxfId="1732" priority="41">
      <formula>Q8&gt;0</formula>
    </cfRule>
    <cfRule type="expression" dxfId="1731" priority="42">
      <formula>Q8&lt;0</formula>
    </cfRule>
  </conditionalFormatting>
  <conditionalFormatting sqref="Q10">
    <cfRule type="expression" dxfId="1730" priority="35">
      <formula>Q10&gt;0</formula>
    </cfRule>
    <cfRule type="expression" dxfId="1729" priority="36">
      <formula>Q10&lt;0</formula>
    </cfRule>
  </conditionalFormatting>
  <conditionalFormatting sqref="J32:J45">
    <cfRule type="expression" dxfId="1728" priority="33">
      <formula>J32&gt;0</formula>
    </cfRule>
    <cfRule type="expression" dxfId="1727" priority="34">
      <formula>J32&lt;0</formula>
    </cfRule>
  </conditionalFormatting>
  <conditionalFormatting sqref="K32:K45">
    <cfRule type="expression" dxfId="1726" priority="31">
      <formula>K32&gt;0</formula>
    </cfRule>
    <cfRule type="expression" dxfId="1725" priority="32">
      <formula>K32&lt;0</formula>
    </cfRule>
  </conditionalFormatting>
  <conditionalFormatting sqref="L32:L40">
    <cfRule type="expression" dxfId="1724" priority="29">
      <formula>L32&gt;0</formula>
    </cfRule>
    <cfRule type="expression" dxfId="1723" priority="30">
      <formula>L32&lt;0</formula>
    </cfRule>
  </conditionalFormatting>
  <conditionalFormatting sqref="F111:F132">
    <cfRule type="expression" dxfId="1722" priority="27">
      <formula>F111&gt;0</formula>
    </cfRule>
    <cfRule type="expression" dxfId="1721" priority="28">
      <formula>F111&lt;0</formula>
    </cfRule>
  </conditionalFormatting>
  <conditionalFormatting sqref="H111:H132">
    <cfRule type="expression" dxfId="1720" priority="25">
      <formula>H111&gt;0</formula>
    </cfRule>
    <cfRule type="expression" dxfId="1719" priority="26">
      <formula>H111&lt;0</formula>
    </cfRule>
  </conditionalFormatting>
  <conditionalFormatting sqref="J111:J124">
    <cfRule type="expression" dxfId="1718" priority="23">
      <formula>J111&gt;0</formula>
    </cfRule>
    <cfRule type="expression" dxfId="1717" priority="24">
      <formula>J111&lt;0</formula>
    </cfRule>
  </conditionalFormatting>
  <conditionalFormatting sqref="K111:K124">
    <cfRule type="expression" dxfId="1716" priority="21">
      <formula>K111&gt;0</formula>
    </cfRule>
    <cfRule type="expression" dxfId="1715" priority="22">
      <formula>K111&lt;0</formula>
    </cfRule>
  </conditionalFormatting>
  <conditionalFormatting sqref="L111:L124">
    <cfRule type="expression" dxfId="1714" priority="19">
      <formula>L111&gt;0</formula>
    </cfRule>
    <cfRule type="expression" dxfId="1713" priority="20">
      <formula>L111&lt;0</formula>
    </cfRule>
  </conditionalFormatting>
  <conditionalFormatting sqref="F32:F36">
    <cfRule type="expression" dxfId="1712" priority="17">
      <formula>F32&gt;0</formula>
    </cfRule>
    <cfRule type="expression" dxfId="1711" priority="18">
      <formula>F32&lt;0</formula>
    </cfRule>
  </conditionalFormatting>
  <conditionalFormatting sqref="H32:H36">
    <cfRule type="expression" dxfId="1710" priority="15">
      <formula>H32&gt;0</formula>
    </cfRule>
    <cfRule type="expression" dxfId="1709" priority="16">
      <formula>H32&lt;0</formula>
    </cfRule>
  </conditionalFormatting>
  <conditionalFormatting sqref="Q9">
    <cfRule type="expression" dxfId="1708" priority="13">
      <formula>Q9&gt;0</formula>
    </cfRule>
    <cfRule type="expression" dxfId="1707" priority="14">
      <formula>Q9&lt;0</formula>
    </cfRule>
  </conditionalFormatting>
  <conditionalFormatting sqref="H67:H69 F67:F69">
    <cfRule type="expression" dxfId="1706" priority="11">
      <formula>F67&gt;0</formula>
    </cfRule>
    <cfRule type="expression" dxfId="1705" priority="12">
      <formula>F67&lt;0</formula>
    </cfRule>
  </conditionalFormatting>
  <conditionalFormatting sqref="H70:H72 F70:F72">
    <cfRule type="expression" dxfId="1704" priority="9">
      <formula>F70&gt;0</formula>
    </cfRule>
    <cfRule type="expression" dxfId="1703" priority="10">
      <formula>F70&lt;0</formula>
    </cfRule>
  </conditionalFormatting>
  <conditionalFormatting sqref="F77 H77">
    <cfRule type="expression" dxfId="1702" priority="5">
      <formula>F77&gt;0</formula>
    </cfRule>
    <cfRule type="expression" dxfId="1701" priority="6">
      <formula>F77&lt;0</formula>
    </cfRule>
  </conditionalFormatting>
  <conditionalFormatting sqref="F74:F76 H74:H76">
    <cfRule type="expression" dxfId="1700" priority="3">
      <formula>F74&gt;0</formula>
    </cfRule>
    <cfRule type="expression" dxfId="1699" priority="4">
      <formula>F74&lt;0</formula>
    </cfRule>
  </conditionalFormatting>
  <conditionalFormatting sqref="H79:H81 F79:F81">
    <cfRule type="expression" dxfId="1698" priority="1">
      <formula>F79&gt;0</formula>
    </cfRule>
    <cfRule type="expression" dxfId="1697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209</v>
      </c>
      <c r="R4" s="425">
        <v>-7.1999999999999998E-3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4180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1534.7700000000018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1391.7400000000016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0.49914283459935682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2.3923444976076554E-3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1356</v>
      </c>
      <c r="W12" s="134"/>
    </row>
    <row r="13" spans="1:23" x14ac:dyDescent="0.25">
      <c r="H13" s="70"/>
      <c r="O13" s="11" t="s">
        <v>947</v>
      </c>
      <c r="Q13">
        <f>Q4/6.86</f>
        <v>30.466472303206995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229.9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227.81000000000003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225.72000000000003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223.63000000000002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221.54000000000002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219.45000000000002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217.36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215.27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213.18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211.09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206.91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204.82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202.73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200.64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198.54999999999998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196.45999999999998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194.37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192.28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190.19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188.1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6" priority="30">
      <formula>F51&gt;0</formula>
    </cfRule>
    <cfRule type="expression" dxfId="1695" priority="31">
      <formula>F51&lt;0</formula>
    </cfRule>
  </conditionalFormatting>
  <conditionalFormatting sqref="Q7">
    <cfRule type="expression" dxfId="1694" priority="28">
      <formula>Q7&gt;0</formula>
    </cfRule>
    <cfRule type="expression" dxfId="1693" priority="29">
      <formula>Q7&lt;0</formula>
    </cfRule>
  </conditionalFormatting>
  <conditionalFormatting sqref="Q8">
    <cfRule type="expression" dxfId="1692" priority="26">
      <formula>Q8&gt;0</formula>
    </cfRule>
    <cfRule type="expression" dxfId="1691" priority="27">
      <formula>Q8&lt;0</formula>
    </cfRule>
  </conditionalFormatting>
  <conditionalFormatting sqref="F25:F44 F46:F50">
    <cfRule type="expression" dxfId="1690" priority="24">
      <formula>F25&gt;0</formula>
    </cfRule>
    <cfRule type="expression" dxfId="1689" priority="25">
      <formula>F25&lt;0</formula>
    </cfRule>
  </conditionalFormatting>
  <conditionalFormatting sqref="H25:H44 H46:H50">
    <cfRule type="expression" dxfId="1688" priority="22">
      <formula>H25&gt;0</formula>
    </cfRule>
    <cfRule type="expression" dxfId="1687" priority="23">
      <formula>H25&lt;0</formula>
    </cfRule>
  </conditionalFormatting>
  <conditionalFormatting sqref="F89:F110">
    <cfRule type="expression" dxfId="1686" priority="20">
      <formula>F89&gt;0</formula>
    </cfRule>
    <cfRule type="expression" dxfId="1685" priority="21">
      <formula>F89&lt;0</formula>
    </cfRule>
  </conditionalFormatting>
  <conditionalFormatting sqref="H89:H110">
    <cfRule type="expression" dxfId="1684" priority="18">
      <formula>H89&gt;0</formula>
    </cfRule>
    <cfRule type="expression" dxfId="1683" priority="19">
      <formula>H89&lt;0</formula>
    </cfRule>
  </conditionalFormatting>
  <conditionalFormatting sqref="Q10">
    <cfRule type="expression" dxfId="1682" priority="16">
      <formula>Q10&gt;0</formula>
    </cfRule>
    <cfRule type="expression" dxfId="1681" priority="17">
      <formula>Q10&lt;0</formula>
    </cfRule>
  </conditionalFormatting>
  <conditionalFormatting sqref="J25:J39">
    <cfRule type="expression" dxfId="1680" priority="14">
      <formula>J25&gt;0</formula>
    </cfRule>
    <cfRule type="expression" dxfId="1679" priority="15">
      <formula>J25&lt;0</formula>
    </cfRule>
  </conditionalFormatting>
  <conditionalFormatting sqref="K25:K38">
    <cfRule type="expression" dxfId="1678" priority="12">
      <formula>K25&gt;0</formula>
    </cfRule>
    <cfRule type="expression" dxfId="1677" priority="13">
      <formula>K25&lt;0</formula>
    </cfRule>
  </conditionalFormatting>
  <conditionalFormatting sqref="L25:L38">
    <cfRule type="expression" dxfId="1676" priority="10">
      <formula>L25&gt;0</formula>
    </cfRule>
    <cfRule type="expression" dxfId="1675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4" priority="7">
      <formula>J40&gt;0</formula>
    </cfRule>
    <cfRule type="expression" dxfId="1673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2" priority="5">
      <formula>F45&gt;0</formula>
    </cfRule>
    <cfRule type="expression" dxfId="1671" priority="6">
      <formula>F45&lt;0</formula>
    </cfRule>
  </conditionalFormatting>
  <conditionalFormatting sqref="H45">
    <cfRule type="expression" dxfId="1670" priority="3">
      <formula>H45&gt;0</formula>
    </cfRule>
    <cfRule type="expression" dxfId="1669" priority="4">
      <formula>H45&lt;0</formula>
    </cfRule>
  </conditionalFormatting>
  <conditionalFormatting sqref="J45">
    <cfRule type="expression" dxfId="1668" priority="1">
      <formula>J45&gt;0</formula>
    </cfRule>
    <cfRule type="expression" dxfId="1667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6" priority="74">
      <formula>F12&gt;0</formula>
    </cfRule>
    <cfRule type="expression" dxfId="166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4" priority="67">
      <formula>F124&gt;0</formula>
    </cfRule>
    <cfRule type="expression" dxfId="1663" priority="68">
      <formula>F124&lt;0</formula>
    </cfRule>
  </conditionalFormatting>
  <conditionalFormatting sqref="H124:H130">
    <cfRule type="expression" dxfId="1662" priority="55">
      <formula>H124&gt;0</formula>
    </cfRule>
    <cfRule type="expression" dxfId="1661" priority="56">
      <formula>H124&lt;0</formula>
    </cfRule>
  </conditionalFormatting>
  <conditionalFormatting sqref="H131">
    <cfRule type="expression" dxfId="1660" priority="53">
      <formula>H131&gt;0</formula>
    </cfRule>
    <cfRule type="expression" dxfId="1659" priority="54">
      <formula>H131&lt;0</formula>
    </cfRule>
  </conditionalFormatting>
  <conditionalFormatting sqref="H132">
    <cfRule type="expression" dxfId="1658" priority="51">
      <formula>H132&gt;0</formula>
    </cfRule>
    <cfRule type="expression" dxfId="1657" priority="52">
      <formula>H132&lt;0</formula>
    </cfRule>
  </conditionalFormatting>
  <conditionalFormatting sqref="H133:H135">
    <cfRule type="expression" dxfId="1656" priority="49">
      <formula>H133&gt;0</formula>
    </cfRule>
    <cfRule type="expression" dxfId="1655" priority="50">
      <formula>H133&lt;0</formula>
    </cfRule>
  </conditionalFormatting>
  <conditionalFormatting sqref="H136">
    <cfRule type="expression" dxfId="1654" priority="45">
      <formula>H136&gt;0</formula>
    </cfRule>
    <cfRule type="expression" dxfId="1653" priority="46">
      <formula>H136&lt;0</formula>
    </cfRule>
  </conditionalFormatting>
  <conditionalFormatting sqref="Q7">
    <cfRule type="expression" dxfId="1652" priority="39">
      <formula>Q7&gt;0</formula>
    </cfRule>
    <cfRule type="expression" dxfId="1651" priority="40">
      <formula>Q7&lt;0</formula>
    </cfRule>
  </conditionalFormatting>
  <conditionalFormatting sqref="Q8">
    <cfRule type="expression" dxfId="1650" priority="37">
      <formula>Q8&gt;0</formula>
    </cfRule>
    <cfRule type="expression" dxfId="1649" priority="38">
      <formula>Q8&lt;0</formula>
    </cfRule>
  </conditionalFormatting>
  <conditionalFormatting sqref="F167:F178 H167:H178">
    <cfRule type="expression" dxfId="1648" priority="35">
      <formula>F167&gt;0</formula>
    </cfRule>
    <cfRule type="expression" dxfId="1647" priority="36">
      <formula>F167&lt;0</formula>
    </cfRule>
  </conditionalFormatting>
  <conditionalFormatting sqref="F183:F197 H183:H197">
    <cfRule type="expression" dxfId="1646" priority="33">
      <formula>F183&gt;0</formula>
    </cfRule>
    <cfRule type="expression" dxfId="1645" priority="34">
      <formula>F183&lt;0</formula>
    </cfRule>
  </conditionalFormatting>
  <conditionalFormatting sqref="F198:F206 H198:H206">
    <cfRule type="expression" dxfId="1644" priority="31">
      <formula>F198&gt;0</formula>
    </cfRule>
    <cfRule type="expression" dxfId="1643" priority="32">
      <formula>F198&lt;0</formula>
    </cfRule>
  </conditionalFormatting>
  <conditionalFormatting sqref="F141:F147 H141:H147">
    <cfRule type="expression" dxfId="1642" priority="29">
      <formula>F141&gt;0</formula>
    </cfRule>
    <cfRule type="expression" dxfId="1641" priority="30">
      <formula>F141&lt;0</formula>
    </cfRule>
  </conditionalFormatting>
  <conditionalFormatting sqref="H149:H152 F149:F152">
    <cfRule type="expression" dxfId="1640" priority="27">
      <formula>F149&gt;0</formula>
    </cfRule>
    <cfRule type="expression" dxfId="1639" priority="28">
      <formula>F149&lt;0</formula>
    </cfRule>
  </conditionalFormatting>
  <conditionalFormatting sqref="F226 H215:H218 H257:H260 F257:F260 H226 H231:H233 F231:F233 F235:F244 H235:H244">
    <cfRule type="expression" dxfId="1638" priority="25">
      <formula>F215&gt;0</formula>
    </cfRule>
    <cfRule type="expression" dxfId="1637" priority="26">
      <formula>F215&lt;0</formula>
    </cfRule>
  </conditionalFormatting>
  <conditionalFormatting sqref="F207:F218">
    <cfRule type="expression" dxfId="1636" priority="23">
      <formula>F207&gt;0</formula>
    </cfRule>
    <cfRule type="expression" dxfId="1635" priority="24">
      <formula>F207&lt;0</formula>
    </cfRule>
  </conditionalFormatting>
  <conditionalFormatting sqref="H207:H208">
    <cfRule type="expression" dxfId="1634" priority="21">
      <formula>H207&gt;0</formula>
    </cfRule>
    <cfRule type="expression" dxfId="1633" priority="22">
      <formula>H207&lt;0</formula>
    </cfRule>
  </conditionalFormatting>
  <conditionalFormatting sqref="H209">
    <cfRule type="expression" dxfId="1632" priority="19">
      <formula>H209&gt;0</formula>
    </cfRule>
    <cfRule type="expression" dxfId="1631" priority="20">
      <formula>H209&lt;0</formula>
    </cfRule>
  </conditionalFormatting>
  <conditionalFormatting sqref="H210">
    <cfRule type="expression" dxfId="1630" priority="17">
      <formula>H210&gt;0</formula>
    </cfRule>
    <cfRule type="expression" dxfId="1629" priority="18">
      <formula>H210&lt;0</formula>
    </cfRule>
  </conditionalFormatting>
  <conditionalFormatting sqref="H211:H213">
    <cfRule type="expression" dxfId="1628" priority="15">
      <formula>H211&gt;0</formula>
    </cfRule>
    <cfRule type="expression" dxfId="1627" priority="16">
      <formula>H211&lt;0</formula>
    </cfRule>
  </conditionalFormatting>
  <conditionalFormatting sqref="H214">
    <cfRule type="expression" dxfId="1626" priority="13">
      <formula>H214&gt;0</formula>
    </cfRule>
    <cfRule type="expression" dxfId="1625" priority="14">
      <formula>H214&lt;0</formula>
    </cfRule>
  </conditionalFormatting>
  <conditionalFormatting sqref="F245:F256 H245:H256">
    <cfRule type="expression" dxfId="1624" priority="11">
      <formula>F245&gt;0</formula>
    </cfRule>
    <cfRule type="expression" dxfId="1623" priority="12">
      <formula>F245&lt;0</formula>
    </cfRule>
  </conditionalFormatting>
  <conditionalFormatting sqref="F261:F275 H261:H275">
    <cfRule type="expression" dxfId="1622" priority="9">
      <formula>F261&gt;0</formula>
    </cfRule>
    <cfRule type="expression" dxfId="1621" priority="10">
      <formula>F261&lt;0</formula>
    </cfRule>
  </conditionalFormatting>
  <conditionalFormatting sqref="F276:F283 H276:H283">
    <cfRule type="expression" dxfId="1620" priority="7">
      <formula>F276&gt;0</formula>
    </cfRule>
    <cfRule type="expression" dxfId="1619" priority="8">
      <formula>F276&lt;0</formula>
    </cfRule>
  </conditionalFormatting>
  <conditionalFormatting sqref="F219:F225 H219:H225">
    <cfRule type="expression" dxfId="1618" priority="5">
      <formula>F219&gt;0</formula>
    </cfRule>
    <cfRule type="expression" dxfId="1617" priority="6">
      <formula>F219&lt;0</formula>
    </cfRule>
  </conditionalFormatting>
  <conditionalFormatting sqref="H227:H230 F227:F230">
    <cfRule type="expression" dxfId="1616" priority="3">
      <formula>F227&gt;0</formula>
    </cfRule>
    <cfRule type="expression" dxfId="1615" priority="4">
      <formula>F227&lt;0</formula>
    </cfRule>
  </conditionalFormatting>
  <conditionalFormatting sqref="H234 F234">
    <cfRule type="expression" dxfId="1614" priority="1">
      <formula>F234&gt;0</formula>
    </cfRule>
    <cfRule type="expression" dxfId="161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2" priority="43">
      <formula>F33&gt;0</formula>
    </cfRule>
    <cfRule type="expression" dxfId="1611" priority="44">
      <formula>F33&lt;0</formula>
    </cfRule>
  </conditionalFormatting>
  <conditionalFormatting sqref="Q7">
    <cfRule type="expression" dxfId="1610" priority="41">
      <formula>Q7&gt;0</formula>
    </cfRule>
    <cfRule type="expression" dxfId="1609" priority="42">
      <formula>Q7&lt;0</formula>
    </cfRule>
  </conditionalFormatting>
  <conditionalFormatting sqref="Q8">
    <cfRule type="expression" dxfId="1608" priority="39">
      <formula>Q8&gt;0</formula>
    </cfRule>
    <cfRule type="expression" dxfId="1607" priority="40">
      <formula>Q8&lt;0</formula>
    </cfRule>
  </conditionalFormatting>
  <conditionalFormatting sqref="F29 F32">
    <cfRule type="expression" dxfId="1606" priority="37">
      <formula>F29&gt;0</formula>
    </cfRule>
    <cfRule type="expression" dxfId="1605" priority="38">
      <formula>F29&lt;0</formula>
    </cfRule>
  </conditionalFormatting>
  <conditionalFormatting sqref="H29 H32">
    <cfRule type="expression" dxfId="1604" priority="35">
      <formula>H29&gt;0</formula>
    </cfRule>
    <cfRule type="expression" dxfId="1603" priority="36">
      <formula>H29&lt;0</formula>
    </cfRule>
  </conditionalFormatting>
  <conditionalFormatting sqref="F30:F31">
    <cfRule type="expression" dxfId="1602" priority="33">
      <formula>F30&gt;0</formula>
    </cfRule>
    <cfRule type="expression" dxfId="1601" priority="34">
      <formula>F30&lt;0</formula>
    </cfRule>
  </conditionalFormatting>
  <conditionalFormatting sqref="H30:H31">
    <cfRule type="expression" dxfId="1600" priority="31">
      <formula>H30&gt;0</formula>
    </cfRule>
    <cfRule type="expression" dxfId="1599" priority="32">
      <formula>H30&lt;0</formula>
    </cfRule>
  </conditionalFormatting>
  <conditionalFormatting sqref="F105:F140 H105:H140">
    <cfRule type="expression" dxfId="1598" priority="29">
      <formula>F105&gt;0</formula>
    </cfRule>
    <cfRule type="expression" dxfId="1597" priority="30">
      <formula>F105&lt;0</formula>
    </cfRule>
  </conditionalFormatting>
  <conditionalFormatting sqref="F96:F99">
    <cfRule type="expression" dxfId="1596" priority="27">
      <formula>F96&gt;0</formula>
    </cfRule>
    <cfRule type="expression" dxfId="1595" priority="28">
      <formula>F96&lt;0</formula>
    </cfRule>
  </conditionalFormatting>
  <conditionalFormatting sqref="H96:H99">
    <cfRule type="expression" dxfId="1594" priority="25">
      <formula>H96&gt;0</formula>
    </cfRule>
    <cfRule type="expression" dxfId="1593" priority="26">
      <formula>H96&lt;0</formula>
    </cfRule>
  </conditionalFormatting>
  <conditionalFormatting sqref="F25:F28">
    <cfRule type="expression" dxfId="1592" priority="19">
      <formula>F25&gt;0</formula>
    </cfRule>
    <cfRule type="expression" dxfId="1591" priority="20">
      <formula>F25&lt;0</formula>
    </cfRule>
  </conditionalFormatting>
  <conditionalFormatting sqref="H25:H28">
    <cfRule type="expression" dxfId="1590" priority="17">
      <formula>H25&gt;0</formula>
    </cfRule>
    <cfRule type="expression" dxfId="1589" priority="18">
      <formula>H25&lt;0</formula>
    </cfRule>
  </conditionalFormatting>
  <conditionalFormatting sqref="J27">
    <cfRule type="expression" dxfId="1588" priority="15">
      <formula>J27&gt;0</formula>
    </cfRule>
    <cfRule type="expression" dxfId="1587" priority="16">
      <formula>J27&lt;0</formula>
    </cfRule>
  </conditionalFormatting>
  <conditionalFormatting sqref="F104">
    <cfRule type="expression" dxfId="1586" priority="13">
      <formula>F104&gt;0</formula>
    </cfRule>
    <cfRule type="expression" dxfId="1585" priority="14">
      <formula>F104&lt;0</formula>
    </cfRule>
  </conditionalFormatting>
  <conditionalFormatting sqref="H104">
    <cfRule type="expression" dxfId="1584" priority="11">
      <formula>H104&gt;0</formula>
    </cfRule>
    <cfRule type="expression" dxfId="1583" priority="12">
      <formula>H104&lt;0</formula>
    </cfRule>
  </conditionalFormatting>
  <conditionalFormatting sqref="F100:F103">
    <cfRule type="expression" dxfId="1582" priority="9">
      <formula>F100&gt;0</formula>
    </cfRule>
    <cfRule type="expression" dxfId="1581" priority="10">
      <formula>F100&lt;0</formula>
    </cfRule>
  </conditionalFormatting>
  <conditionalFormatting sqref="H100:H103">
    <cfRule type="expression" dxfId="1580" priority="7">
      <formula>H100&gt;0</formula>
    </cfRule>
    <cfRule type="expression" dxfId="1579" priority="8">
      <formula>H100&lt;0</formula>
    </cfRule>
  </conditionalFormatting>
  <conditionalFormatting sqref="J102">
    <cfRule type="expression" dxfId="1578" priority="5">
      <formula>J102&gt;0</formula>
    </cfRule>
    <cfRule type="expression" dxfId="1577" priority="6">
      <formula>J102&lt;0</formula>
    </cfRule>
  </conditionalFormatting>
  <conditionalFormatting sqref="Q10">
    <cfRule type="expression" dxfId="1576" priority="3">
      <formula>Q10&gt;0</formula>
    </cfRule>
    <cfRule type="expression" dxfId="1575" priority="4">
      <formula>Q10&lt;0</formula>
    </cfRule>
  </conditionalFormatting>
  <conditionalFormatting sqref="M71">
    <cfRule type="expression" dxfId="1574" priority="1">
      <formula>M71&gt;0</formula>
    </cfRule>
    <cfRule type="expression" dxfId="157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2" priority="33">
      <formula>F34&gt;0</formula>
    </cfRule>
    <cfRule type="expression" dxfId="1571" priority="34">
      <formula>F34&lt;0</formula>
    </cfRule>
  </conditionalFormatting>
  <conditionalFormatting sqref="Q7">
    <cfRule type="expression" dxfId="1570" priority="31">
      <formula>Q7&gt;0</formula>
    </cfRule>
    <cfRule type="expression" dxfId="1569" priority="32">
      <formula>Q7&lt;0</formula>
    </cfRule>
  </conditionalFormatting>
  <conditionalFormatting sqref="Q8">
    <cfRule type="expression" dxfId="1568" priority="29">
      <formula>Q8&gt;0</formula>
    </cfRule>
    <cfRule type="expression" dxfId="1567" priority="30">
      <formula>Q8&lt;0</formula>
    </cfRule>
  </conditionalFormatting>
  <conditionalFormatting sqref="F27:F33">
    <cfRule type="expression" dxfId="1566" priority="27">
      <formula>F27&gt;0</formula>
    </cfRule>
    <cfRule type="expression" dxfId="1565" priority="28">
      <formula>F27&lt;0</formula>
    </cfRule>
  </conditionalFormatting>
  <conditionalFormatting sqref="H27:H33">
    <cfRule type="expression" dxfId="1564" priority="25">
      <formula>H27&gt;0</formula>
    </cfRule>
    <cfRule type="expression" dxfId="1563" priority="26">
      <formula>H27&lt;0</formula>
    </cfRule>
  </conditionalFormatting>
  <conditionalFormatting sqref="M46">
    <cfRule type="expression" dxfId="1562" priority="23">
      <formula>M46&gt;0</formula>
    </cfRule>
    <cfRule type="expression" dxfId="1561" priority="24">
      <formula>M46&lt;0</formula>
    </cfRule>
  </conditionalFormatting>
  <conditionalFormatting sqref="F79:F87 H79:H87">
    <cfRule type="expression" dxfId="1560" priority="21">
      <formula>F79&gt;0</formula>
    </cfRule>
    <cfRule type="expression" dxfId="1559" priority="22">
      <formula>F79&lt;0</formula>
    </cfRule>
  </conditionalFormatting>
  <conditionalFormatting sqref="F73 F77:F78">
    <cfRule type="expression" dxfId="1558" priority="19">
      <formula>F73&gt;0</formula>
    </cfRule>
    <cfRule type="expression" dxfId="1557" priority="20">
      <formula>F73&lt;0</formula>
    </cfRule>
  </conditionalFormatting>
  <conditionalFormatting sqref="H73 H77:H78">
    <cfRule type="expression" dxfId="1556" priority="17">
      <formula>H73&gt;0</formula>
    </cfRule>
    <cfRule type="expression" dxfId="1555" priority="18">
      <formula>H73&lt;0</formula>
    </cfRule>
  </conditionalFormatting>
  <conditionalFormatting sqref="F70:F72">
    <cfRule type="expression" dxfId="1554" priority="15">
      <formula>F70&gt;0</formula>
    </cfRule>
    <cfRule type="expression" dxfId="1553" priority="16">
      <formula>F70&lt;0</formula>
    </cfRule>
  </conditionalFormatting>
  <conditionalFormatting sqref="H70:H72">
    <cfRule type="expression" dxfId="1552" priority="13">
      <formula>H70&gt;0</formula>
    </cfRule>
    <cfRule type="expression" dxfId="1551" priority="14">
      <formula>H70&lt;0</formula>
    </cfRule>
  </conditionalFormatting>
  <conditionalFormatting sqref="F25:F26">
    <cfRule type="expression" dxfId="1550" priority="11">
      <formula>F25&gt;0</formula>
    </cfRule>
    <cfRule type="expression" dxfId="1549" priority="12">
      <formula>F25&lt;0</formula>
    </cfRule>
  </conditionalFormatting>
  <conditionalFormatting sqref="H25:H26">
    <cfRule type="expression" dxfId="1548" priority="9">
      <formula>H25&gt;0</formula>
    </cfRule>
    <cfRule type="expression" dxfId="1547" priority="10">
      <formula>H25&lt;0</formula>
    </cfRule>
  </conditionalFormatting>
  <conditionalFormatting sqref="F76">
    <cfRule type="expression" dxfId="1546" priority="7">
      <formula>F76&gt;0</formula>
    </cfRule>
    <cfRule type="expression" dxfId="1545" priority="8">
      <formula>F76&lt;0</formula>
    </cfRule>
  </conditionalFormatting>
  <conditionalFormatting sqref="H76">
    <cfRule type="expression" dxfId="1544" priority="5">
      <formula>H76&gt;0</formula>
    </cfRule>
    <cfRule type="expression" dxfId="1543" priority="6">
      <formula>H76&lt;0</formula>
    </cfRule>
  </conditionalFormatting>
  <conditionalFormatting sqref="F74:F75">
    <cfRule type="expression" dxfId="1542" priority="3">
      <formula>F74&gt;0</formula>
    </cfRule>
    <cfRule type="expression" dxfId="1541" priority="4">
      <formula>F74&lt;0</formula>
    </cfRule>
  </conditionalFormatting>
  <conditionalFormatting sqref="H74:H75">
    <cfRule type="expression" dxfId="1540" priority="1">
      <formula>H74&gt;0</formula>
    </cfRule>
    <cfRule type="expression" dxfId="153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tabSelected="1" workbookViewId="0">
      <pane ySplit="1" topLeftCell="A2" activePane="bottomLeft" state="frozen"/>
      <selection activeCell="A2" sqref="A2"/>
      <selection pane="bottomLeft" activeCell="J17" sqref="J17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159.27000000000001</v>
      </c>
      <c r="R4" s="425">
        <v>-8.8000000000000005E-3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12741.6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488.65999999999076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488.65999999999076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3.9881040795106355E-2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8.0366672945312995E-3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175.19700000000003</v>
      </c>
      <c r="Q23" s="2"/>
    </row>
    <row r="24" spans="1:17" x14ac:dyDescent="0.25">
      <c r="O24" s="81">
        <v>1.0900000000000001</v>
      </c>
      <c r="P24" s="81">
        <f t="shared" ref="P24:P43" si="2">O24*$Q$4</f>
        <v>173.60430000000002</v>
      </c>
      <c r="Q24" s="2"/>
    </row>
    <row r="25" spans="1:17" x14ac:dyDescent="0.25">
      <c r="O25" s="81">
        <v>1.08</v>
      </c>
      <c r="P25" s="81">
        <f t="shared" si="2"/>
        <v>172.01160000000002</v>
      </c>
      <c r="Q25" s="2"/>
    </row>
    <row r="26" spans="1:17" x14ac:dyDescent="0.25">
      <c r="O26" s="81">
        <v>1.07</v>
      </c>
      <c r="P26" s="81">
        <f t="shared" si="2"/>
        <v>170.41890000000001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168.82620000000003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167.23350000000002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165.64080000000001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164.04810000000001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162.45540000000003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160.86270000000002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159.27000000000001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157.6773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156.08459999999999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154.49190000000002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152.89920000000001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151.3065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149.71379999999999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148.12110000000001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146.5284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144.93570000000003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143.34300000000002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38" priority="53">
      <formula>F66&gt;0</formula>
    </cfRule>
    <cfRule type="expression" dxfId="1537" priority="54">
      <formula>F66&lt;0</formula>
    </cfRule>
  </conditionalFormatting>
  <conditionalFormatting sqref="Q7">
    <cfRule type="expression" dxfId="1536" priority="51">
      <formula>Q7&gt;0</formula>
    </cfRule>
    <cfRule type="expression" dxfId="1535" priority="52">
      <formula>Q7&lt;0</formula>
    </cfRule>
  </conditionalFormatting>
  <conditionalFormatting sqref="Q8">
    <cfRule type="expression" dxfId="1534" priority="49">
      <formula>Q8&gt;0</formula>
    </cfRule>
    <cfRule type="expression" dxfId="1533" priority="50">
      <formula>Q8&lt;0</formula>
    </cfRule>
  </conditionalFormatting>
  <conditionalFormatting sqref="F34:F46 F49:F65">
    <cfRule type="expression" dxfId="1532" priority="47">
      <formula>F34&gt;0</formula>
    </cfRule>
    <cfRule type="expression" dxfId="1531" priority="48">
      <formula>F34&lt;0</formula>
    </cfRule>
  </conditionalFormatting>
  <conditionalFormatting sqref="H34:H46 H49:H65">
    <cfRule type="expression" dxfId="1530" priority="45">
      <formula>H34&gt;0</formula>
    </cfRule>
    <cfRule type="expression" dxfId="1529" priority="46">
      <formula>H34&lt;0</formula>
    </cfRule>
  </conditionalFormatting>
  <conditionalFormatting sqref="Q10">
    <cfRule type="expression" dxfId="1528" priority="43">
      <formula>Q10&gt;0</formula>
    </cfRule>
    <cfRule type="expression" dxfId="1527" priority="44">
      <formula>Q10&lt;0</formula>
    </cfRule>
  </conditionalFormatting>
  <conditionalFormatting sqref="J28:J41">
    <cfRule type="expression" dxfId="1526" priority="41">
      <formula>J28&gt;0</formula>
    </cfRule>
    <cfRule type="expression" dxfId="1525" priority="42">
      <formula>J28&lt;0</formula>
    </cfRule>
  </conditionalFormatting>
  <conditionalFormatting sqref="K28:K41">
    <cfRule type="expression" dxfId="1524" priority="39">
      <formula>K28&gt;0</formula>
    </cfRule>
    <cfRule type="expression" dxfId="1523" priority="40">
      <formula>K28&lt;0</formula>
    </cfRule>
  </conditionalFormatting>
  <conditionalFormatting sqref="L28:L41">
    <cfRule type="expression" dxfId="1522" priority="37">
      <formula>L28&gt;0</formula>
    </cfRule>
    <cfRule type="expression" dxfId="1521" priority="38">
      <formula>L28&lt;0</formula>
    </cfRule>
  </conditionalFormatting>
  <conditionalFormatting sqref="F92:F113">
    <cfRule type="expression" dxfId="1520" priority="35">
      <formula>F92&gt;0</formula>
    </cfRule>
    <cfRule type="expression" dxfId="1519" priority="36">
      <formula>F92&lt;0</formula>
    </cfRule>
  </conditionalFormatting>
  <conditionalFormatting sqref="H92:H113">
    <cfRule type="expression" dxfId="1518" priority="33">
      <formula>H92&gt;0</formula>
    </cfRule>
    <cfRule type="expression" dxfId="1517" priority="34">
      <formula>H92&lt;0</formula>
    </cfRule>
  </conditionalFormatting>
  <conditionalFormatting sqref="J92:J105">
    <cfRule type="expression" dxfId="1516" priority="31">
      <formula>J92&gt;0</formula>
    </cfRule>
    <cfRule type="expression" dxfId="1515" priority="32">
      <formula>J92&lt;0</formula>
    </cfRule>
  </conditionalFormatting>
  <conditionalFormatting sqref="K92:K105">
    <cfRule type="expression" dxfId="1514" priority="29">
      <formula>K92&gt;0</formula>
    </cfRule>
    <cfRule type="expression" dxfId="1513" priority="30">
      <formula>K92&lt;0</formula>
    </cfRule>
  </conditionalFormatting>
  <conditionalFormatting sqref="L92:L105">
    <cfRule type="expression" dxfId="1512" priority="27">
      <formula>L92&gt;0</formula>
    </cfRule>
    <cfRule type="expression" dxfId="1511" priority="28">
      <formula>L92&lt;0</formula>
    </cfRule>
  </conditionalFormatting>
  <conditionalFormatting sqref="F28:F31">
    <cfRule type="expression" dxfId="1510" priority="25">
      <formula>F28&gt;0</formula>
    </cfRule>
    <cfRule type="expression" dxfId="1509" priority="26">
      <formula>F28&lt;0</formula>
    </cfRule>
  </conditionalFormatting>
  <conditionalFormatting sqref="H28:H31">
    <cfRule type="expression" dxfId="1508" priority="23">
      <formula>H28&gt;0</formula>
    </cfRule>
    <cfRule type="expression" dxfId="1507" priority="24">
      <formula>H28&lt;0</formula>
    </cfRule>
  </conditionalFormatting>
  <conditionalFormatting sqref="F32:F33">
    <cfRule type="expression" dxfId="1506" priority="19">
      <formula>F32&gt;0</formula>
    </cfRule>
    <cfRule type="expression" dxfId="1505" priority="20">
      <formula>F32&lt;0</formula>
    </cfRule>
  </conditionalFormatting>
  <conditionalFormatting sqref="H32:H33">
    <cfRule type="expression" dxfId="1504" priority="17">
      <formula>H32&gt;0</formula>
    </cfRule>
    <cfRule type="expression" dxfId="1503" priority="18">
      <formula>H32&lt;0</formula>
    </cfRule>
  </conditionalFormatting>
  <conditionalFormatting sqref="J48">
    <cfRule type="expression" dxfId="1502" priority="15">
      <formula>J48&gt;0</formula>
    </cfRule>
    <cfRule type="expression" dxfId="1501" priority="16">
      <formula>J48&lt;0</formula>
    </cfRule>
  </conditionalFormatting>
  <conditionalFormatting sqref="F47:F48">
    <cfRule type="expression" dxfId="1500" priority="13">
      <formula>F47&gt;0</formula>
    </cfRule>
    <cfRule type="expression" dxfId="1499" priority="14">
      <formula>F47&lt;0</formula>
    </cfRule>
  </conditionalFormatting>
  <conditionalFormatting sqref="H47:H48">
    <cfRule type="expression" dxfId="1498" priority="11">
      <formula>H47&gt;0</formula>
    </cfRule>
    <cfRule type="expression" dxfId="1497" priority="12">
      <formula>H47&lt;0</formula>
    </cfRule>
  </conditionalFormatting>
  <conditionalFormatting sqref="J49:J53">
    <cfRule type="expression" dxfId="1496" priority="9">
      <formula>J49&gt;0</formula>
    </cfRule>
    <cfRule type="expression" dxfId="1495" priority="10">
      <formula>J49&lt;0</formula>
    </cfRule>
  </conditionalFormatting>
  <conditionalFormatting sqref="J54:J61">
    <cfRule type="expression" dxfId="1494" priority="7">
      <formula>J54&gt;0</formula>
    </cfRule>
    <cfRule type="expression" dxfId="1493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2" priority="33">
      <formula>F7&gt;0</formula>
    </cfRule>
    <cfRule type="expression" dxfId="1491" priority="34">
      <formula>F7&lt;0</formula>
    </cfRule>
  </conditionalFormatting>
  <conditionalFormatting sqref="Q8">
    <cfRule type="expression" dxfId="1490" priority="31">
      <formula>Q8&gt;0</formula>
    </cfRule>
    <cfRule type="expression" dxfId="1489" priority="32">
      <formula>Q8&lt;0</formula>
    </cfRule>
  </conditionalFormatting>
  <conditionalFormatting sqref="F114:F135">
    <cfRule type="expression" dxfId="1488" priority="25">
      <formula>F114&gt;0</formula>
    </cfRule>
    <cfRule type="expression" dxfId="1487" priority="26">
      <formula>F114&lt;0</formula>
    </cfRule>
  </conditionalFormatting>
  <conditionalFormatting sqref="H114:H135">
    <cfRule type="expression" dxfId="1486" priority="23">
      <formula>H114&gt;0</formula>
    </cfRule>
    <cfRule type="expression" dxfId="1485" priority="24">
      <formula>H114&lt;0</formula>
    </cfRule>
  </conditionalFormatting>
  <conditionalFormatting sqref="Q10">
    <cfRule type="expression" dxfId="1484" priority="21">
      <formula>Q10&gt;0</formula>
    </cfRule>
    <cfRule type="expression" dxfId="1483" priority="22">
      <formula>Q10&lt;0</formula>
    </cfRule>
  </conditionalFormatting>
  <conditionalFormatting sqref="J31:J44">
    <cfRule type="expression" dxfId="1482" priority="19">
      <formula>J31&gt;0</formula>
    </cfRule>
    <cfRule type="expression" dxfId="1481" priority="20">
      <formula>J31&lt;0</formula>
    </cfRule>
  </conditionalFormatting>
  <conditionalFormatting sqref="K31:K44">
    <cfRule type="expression" dxfId="1480" priority="17">
      <formula>K31&gt;0</formula>
    </cfRule>
    <cfRule type="expression" dxfId="1479" priority="18">
      <formula>K31&lt;0</formula>
    </cfRule>
  </conditionalFormatting>
  <conditionalFormatting sqref="L31:L35 L37:L44">
    <cfRule type="expression" dxfId="1478" priority="15">
      <formula>L31&gt;0</formula>
    </cfRule>
    <cfRule type="expression" dxfId="1477" priority="16">
      <formula>L31&lt;0</formula>
    </cfRule>
  </conditionalFormatting>
  <conditionalFormatting sqref="M31:M44">
    <cfRule type="expression" dxfId="1476" priority="13">
      <formula>M31&gt;0</formula>
    </cfRule>
    <cfRule type="expression" dxfId="1475" priority="14">
      <formula>M31&lt;0</formula>
    </cfRule>
  </conditionalFormatting>
  <conditionalFormatting sqref="F82 H82">
    <cfRule type="expression" dxfId="1474" priority="9">
      <formula>F82&gt;0</formula>
    </cfRule>
    <cfRule type="expression" dxfId="1473" priority="10">
      <formula>F82&lt;0</formula>
    </cfRule>
  </conditionalFormatting>
  <conditionalFormatting sqref="F75:F81 H75:H81">
    <cfRule type="expression" dxfId="1472" priority="7">
      <formula>F75&gt;0</formula>
    </cfRule>
    <cfRule type="expression" dxfId="1471" priority="8">
      <formula>F75&lt;0</formula>
    </cfRule>
  </conditionalFormatting>
  <conditionalFormatting sqref="F71:F74 H71:H74">
    <cfRule type="expression" dxfId="1470" priority="5">
      <formula>F71&gt;0</formula>
    </cfRule>
    <cfRule type="expression" dxfId="1469" priority="6">
      <formula>F71&lt;0</formula>
    </cfRule>
  </conditionalFormatting>
  <conditionalFormatting sqref="F86 H84:H86">
    <cfRule type="expression" dxfId="1468" priority="3">
      <formula>F84&gt;0</formula>
    </cfRule>
    <cfRule type="expression" dxfId="1467" priority="4">
      <formula>F84&lt;0</formula>
    </cfRule>
  </conditionalFormatting>
  <conditionalFormatting sqref="J86">
    <cfRule type="expression" dxfId="1466" priority="1">
      <formula>J86&gt;0</formula>
    </cfRule>
    <cfRule type="expression" dxfId="1465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4" priority="21">
      <formula>F47&gt;0</formula>
    </cfRule>
    <cfRule type="expression" dxfId="1463" priority="22">
      <formula>F47&lt;0</formula>
    </cfRule>
  </conditionalFormatting>
  <conditionalFormatting sqref="Q7">
    <cfRule type="expression" dxfId="1462" priority="19">
      <formula>Q7&gt;0</formula>
    </cfRule>
    <cfRule type="expression" dxfId="1461" priority="20">
      <formula>Q7&lt;0</formula>
    </cfRule>
  </conditionalFormatting>
  <conditionalFormatting sqref="Q8">
    <cfRule type="expression" dxfId="1460" priority="17">
      <formula>Q8&gt;0</formula>
    </cfRule>
    <cfRule type="expression" dxfId="1459" priority="18">
      <formula>Q8&lt;0</formula>
    </cfRule>
  </conditionalFormatting>
  <conditionalFormatting sqref="F25:F46">
    <cfRule type="expression" dxfId="1458" priority="15">
      <formula>F25&gt;0</formula>
    </cfRule>
    <cfRule type="expression" dxfId="1457" priority="16">
      <formula>F25&lt;0</formula>
    </cfRule>
  </conditionalFormatting>
  <conditionalFormatting sqref="H25:H46">
    <cfRule type="expression" dxfId="1456" priority="13">
      <formula>H25&gt;0</formula>
    </cfRule>
    <cfRule type="expression" dxfId="1455" priority="14">
      <formula>H25&lt;0</formula>
    </cfRule>
  </conditionalFormatting>
  <conditionalFormatting sqref="F89:F110">
    <cfRule type="expression" dxfId="1454" priority="11">
      <formula>F89&gt;0</formula>
    </cfRule>
    <cfRule type="expression" dxfId="1453" priority="12">
      <formula>F89&lt;0</formula>
    </cfRule>
  </conditionalFormatting>
  <conditionalFormatting sqref="H89:H110">
    <cfRule type="expression" dxfId="1452" priority="9">
      <formula>H89&gt;0</formula>
    </cfRule>
    <cfRule type="expression" dxfId="1451" priority="10">
      <formula>H89&lt;0</formula>
    </cfRule>
  </conditionalFormatting>
  <conditionalFormatting sqref="Q10">
    <cfRule type="expression" dxfId="1450" priority="7">
      <formula>Q10&gt;0</formula>
    </cfRule>
    <cfRule type="expression" dxfId="1449" priority="8">
      <formula>Q10&lt;0</formula>
    </cfRule>
  </conditionalFormatting>
  <conditionalFormatting sqref="J25:J38">
    <cfRule type="expression" dxfId="1448" priority="5">
      <formula>J25&gt;0</formula>
    </cfRule>
    <cfRule type="expression" dxfId="1447" priority="6">
      <formula>J25&lt;0</formula>
    </cfRule>
  </conditionalFormatting>
  <conditionalFormatting sqref="K25:K38">
    <cfRule type="expression" dxfId="1446" priority="3">
      <formula>K25&gt;0</formula>
    </cfRule>
    <cfRule type="expression" dxfId="1445" priority="4">
      <formula>K25&lt;0</formula>
    </cfRule>
  </conditionalFormatting>
  <conditionalFormatting sqref="L25:L38">
    <cfRule type="expression" dxfId="1444" priority="1">
      <formula>L25&gt;0</formula>
    </cfRule>
    <cfRule type="expression" dxfId="14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2" priority="43">
      <formula>F54&gt;0</formula>
    </cfRule>
    <cfRule type="expression" dxfId="1441" priority="44">
      <formula>F54&lt;0</formula>
    </cfRule>
  </conditionalFormatting>
  <conditionalFormatting sqref="Q7">
    <cfRule type="expression" dxfId="1440" priority="41">
      <formula>Q7&gt;0</formula>
    </cfRule>
    <cfRule type="expression" dxfId="1439" priority="42">
      <formula>Q7&lt;0</formula>
    </cfRule>
  </conditionalFormatting>
  <conditionalFormatting sqref="Q8">
    <cfRule type="expression" dxfId="1438" priority="39">
      <formula>Q8&gt;0</formula>
    </cfRule>
    <cfRule type="expression" dxfId="1437" priority="40">
      <formula>Q8&lt;0</formula>
    </cfRule>
  </conditionalFormatting>
  <conditionalFormatting sqref="F33:F36 F38:F53">
    <cfRule type="expression" dxfId="1436" priority="37">
      <formula>F33&gt;0</formula>
    </cfRule>
    <cfRule type="expression" dxfId="1435" priority="38">
      <formula>F33&lt;0</formula>
    </cfRule>
  </conditionalFormatting>
  <conditionalFormatting sqref="H33:H36 H38:H53">
    <cfRule type="expression" dxfId="1434" priority="35">
      <formula>H33&gt;0</formula>
    </cfRule>
    <cfRule type="expression" dxfId="1433" priority="36">
      <formula>H33&lt;0</formula>
    </cfRule>
  </conditionalFormatting>
  <conditionalFormatting sqref="Q10">
    <cfRule type="expression" dxfId="1432" priority="33">
      <formula>Q10&gt;0</formula>
    </cfRule>
    <cfRule type="expression" dxfId="1431" priority="34">
      <formula>Q10&lt;0</formula>
    </cfRule>
  </conditionalFormatting>
  <conditionalFormatting sqref="J25:J37">
    <cfRule type="expression" dxfId="1430" priority="31">
      <formula>J25&gt;0</formula>
    </cfRule>
    <cfRule type="expression" dxfId="1429" priority="32">
      <formula>J25&lt;0</formula>
    </cfRule>
  </conditionalFormatting>
  <conditionalFormatting sqref="K25:K38">
    <cfRule type="expression" dxfId="1428" priority="29">
      <formula>K25&gt;0</formula>
    </cfRule>
    <cfRule type="expression" dxfId="1427" priority="30">
      <formula>K25&lt;0</formula>
    </cfRule>
  </conditionalFormatting>
  <conditionalFormatting sqref="L25">
    <cfRule type="expression" dxfId="1426" priority="27">
      <formula>L25&gt;0</formula>
    </cfRule>
    <cfRule type="expression" dxfId="1425" priority="28">
      <formula>L25&lt;0</formula>
    </cfRule>
  </conditionalFormatting>
  <conditionalFormatting sqref="F89:F110">
    <cfRule type="expression" dxfId="1424" priority="25">
      <formula>F89&gt;0</formula>
    </cfRule>
    <cfRule type="expression" dxfId="1423" priority="26">
      <formula>F89&lt;0</formula>
    </cfRule>
  </conditionalFormatting>
  <conditionalFormatting sqref="H89:H110">
    <cfRule type="expression" dxfId="1422" priority="23">
      <formula>H89&gt;0</formula>
    </cfRule>
    <cfRule type="expression" dxfId="1421" priority="24">
      <formula>H89&lt;0</formula>
    </cfRule>
  </conditionalFormatting>
  <conditionalFormatting sqref="J89:J102">
    <cfRule type="expression" dxfId="1420" priority="21">
      <formula>J89&gt;0</formula>
    </cfRule>
    <cfRule type="expression" dxfId="1419" priority="22">
      <formula>J89&lt;0</formula>
    </cfRule>
  </conditionalFormatting>
  <conditionalFormatting sqref="K89:K102">
    <cfRule type="expression" dxfId="1418" priority="19">
      <formula>K89&gt;0</formula>
    </cfRule>
    <cfRule type="expression" dxfId="1417" priority="20">
      <formula>K89&lt;0</formula>
    </cfRule>
  </conditionalFormatting>
  <conditionalFormatting sqref="L89:L102">
    <cfRule type="expression" dxfId="1416" priority="17">
      <formula>L89&gt;0</formula>
    </cfRule>
    <cfRule type="expression" dxfId="1415" priority="18">
      <formula>L89&lt;0</formula>
    </cfRule>
  </conditionalFormatting>
  <conditionalFormatting sqref="F29:F32">
    <cfRule type="expression" dxfId="1414" priority="15">
      <formula>F29&gt;0</formula>
    </cfRule>
    <cfRule type="expression" dxfId="1413" priority="16">
      <formula>F29&lt;0</formula>
    </cfRule>
  </conditionalFormatting>
  <conditionalFormatting sqref="H29:H32">
    <cfRule type="expression" dxfId="1412" priority="13">
      <formula>H29&gt;0</formula>
    </cfRule>
    <cfRule type="expression" dxfId="1411" priority="14">
      <formula>H29&lt;0</formula>
    </cfRule>
  </conditionalFormatting>
  <conditionalFormatting sqref="F25:F28">
    <cfRule type="expression" dxfId="1410" priority="11">
      <formula>F25&gt;0</formula>
    </cfRule>
    <cfRule type="expression" dxfId="1409" priority="12">
      <formula>F25&lt;0</formula>
    </cfRule>
  </conditionalFormatting>
  <conditionalFormatting sqref="H25:H28">
    <cfRule type="expression" dxfId="1408" priority="9">
      <formula>H25&gt;0</formula>
    </cfRule>
    <cfRule type="expression" dxfId="1407" priority="10">
      <formula>H25&lt;0</formula>
    </cfRule>
  </conditionalFormatting>
  <conditionalFormatting sqref="F37">
    <cfRule type="expression" dxfId="1406" priority="7">
      <formula>F37&gt;0</formula>
    </cfRule>
    <cfRule type="expression" dxfId="1405" priority="8">
      <formula>F37&lt;0</formula>
    </cfRule>
  </conditionalFormatting>
  <conditionalFormatting sqref="H37">
    <cfRule type="expression" dxfId="1404" priority="5">
      <formula>H37&gt;0</formula>
    </cfRule>
    <cfRule type="expression" dxfId="1403" priority="6">
      <formula>H37&lt;0</formula>
    </cfRule>
  </conditionalFormatting>
  <conditionalFormatting sqref="J49">
    <cfRule type="expression" dxfId="1402" priority="3">
      <formula>J49&gt;0</formula>
    </cfRule>
    <cfRule type="expression" dxfId="1401" priority="4">
      <formula>J49&lt;0</formula>
    </cfRule>
  </conditionalFormatting>
  <conditionalFormatting sqref="J38:J48">
    <cfRule type="expression" dxfId="1400" priority="1">
      <formula>J38&gt;0</formula>
    </cfRule>
    <cfRule type="expression" dxfId="139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179.2099</v>
      </c>
      <c r="R4" s="425">
        <v>6.8999999999999999E-3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10752.594000000001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-313.6260000000002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-313.6260000000002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-2.8340842672565709E-2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1.0713693830530568E-2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20.790011600928075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197.13089000000002</v>
      </c>
    </row>
    <row r="23" spans="1:16" x14ac:dyDescent="0.25">
      <c r="O23" s="81">
        <v>1.0900000000000001</v>
      </c>
      <c r="P23" s="81">
        <f t="shared" ref="P23:P42" si="1">O23*$Q$4</f>
        <v>195.33879100000001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193.54669200000001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191.75459300000003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189.96249400000002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188.17039500000001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186.37829600000001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184.586197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182.79409800000002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181.00199900000001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179.2099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177.417801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175.62570199999999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173.83360300000001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172.041504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170.249405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168.45730599999999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166.66520700000001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164.873108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163.08100900000002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161.28891000000002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8" priority="37">
      <formula>F52&gt;0</formula>
    </cfRule>
    <cfRule type="expression" dxfId="1397" priority="38">
      <formula>F52&lt;0</formula>
    </cfRule>
  </conditionalFormatting>
  <conditionalFormatting sqref="Q7">
    <cfRule type="expression" dxfId="1396" priority="35">
      <formula>Q7&gt;0</formula>
    </cfRule>
    <cfRule type="expression" dxfId="1395" priority="36">
      <formula>Q7&lt;0</formula>
    </cfRule>
  </conditionalFormatting>
  <conditionalFormatting sqref="Q8">
    <cfRule type="expression" dxfId="1394" priority="33">
      <formula>Q8&gt;0</formula>
    </cfRule>
    <cfRule type="expression" dxfId="1393" priority="34">
      <formula>Q8&lt;0</formula>
    </cfRule>
  </conditionalFormatting>
  <conditionalFormatting sqref="F34:F41 F43:F51">
    <cfRule type="expression" dxfId="1392" priority="31">
      <formula>F34&gt;0</formula>
    </cfRule>
    <cfRule type="expression" dxfId="1391" priority="32">
      <formula>F34&lt;0</formula>
    </cfRule>
  </conditionalFormatting>
  <conditionalFormatting sqref="H34:H51">
    <cfRule type="expression" dxfId="1390" priority="29">
      <formula>H34&gt;0</formula>
    </cfRule>
    <cfRule type="expression" dxfId="1389" priority="30">
      <formula>H34&lt;0</formula>
    </cfRule>
  </conditionalFormatting>
  <conditionalFormatting sqref="Q10">
    <cfRule type="expression" dxfId="1388" priority="27">
      <formula>Q10&gt;0</formula>
    </cfRule>
    <cfRule type="expression" dxfId="1387" priority="28">
      <formula>Q10&lt;0</formula>
    </cfRule>
  </conditionalFormatting>
  <conditionalFormatting sqref="J25:J38">
    <cfRule type="expression" dxfId="1386" priority="25">
      <formula>J25&gt;0</formula>
    </cfRule>
    <cfRule type="expression" dxfId="1385" priority="26">
      <formula>J25&lt;0</formula>
    </cfRule>
  </conditionalFormatting>
  <conditionalFormatting sqref="K25:K29 K31:K38">
    <cfRule type="expression" dxfId="1384" priority="23">
      <formula>K25&gt;0</formula>
    </cfRule>
    <cfRule type="expression" dxfId="1383" priority="24">
      <formula>K25&lt;0</formula>
    </cfRule>
  </conditionalFormatting>
  <conditionalFormatting sqref="L25:L38">
    <cfRule type="expression" dxfId="1382" priority="21">
      <formula>L25&gt;0</formula>
    </cfRule>
    <cfRule type="expression" dxfId="1381" priority="22">
      <formula>L25&lt;0</formula>
    </cfRule>
  </conditionalFormatting>
  <conditionalFormatting sqref="F89:F110">
    <cfRule type="expression" dxfId="1380" priority="19">
      <formula>F89&gt;0</formula>
    </cfRule>
    <cfRule type="expression" dxfId="1379" priority="20">
      <formula>F89&lt;0</formula>
    </cfRule>
  </conditionalFormatting>
  <conditionalFormatting sqref="H89:H110">
    <cfRule type="expression" dxfId="1378" priority="17">
      <formula>H89&gt;0</formula>
    </cfRule>
    <cfRule type="expression" dxfId="1377" priority="18">
      <formula>H89&lt;0</formula>
    </cfRule>
  </conditionalFormatting>
  <conditionalFormatting sqref="J89:J102">
    <cfRule type="expression" dxfId="1376" priority="15">
      <formula>J89&gt;0</formula>
    </cfRule>
    <cfRule type="expression" dxfId="1375" priority="16">
      <formula>J89&lt;0</formula>
    </cfRule>
  </conditionalFormatting>
  <conditionalFormatting sqref="K89:K102">
    <cfRule type="expression" dxfId="1374" priority="13">
      <formula>K89&gt;0</formula>
    </cfRule>
    <cfRule type="expression" dxfId="1373" priority="14">
      <formula>K89&lt;0</formula>
    </cfRule>
  </conditionalFormatting>
  <conditionalFormatting sqref="L89:L102">
    <cfRule type="expression" dxfId="1372" priority="11">
      <formula>L89&gt;0</formula>
    </cfRule>
    <cfRule type="expression" dxfId="1371" priority="12">
      <formula>L89&lt;0</formula>
    </cfRule>
  </conditionalFormatting>
  <conditionalFormatting sqref="F25:F27">
    <cfRule type="expression" dxfId="1370" priority="9">
      <formula>F25&gt;0</formula>
    </cfRule>
    <cfRule type="expression" dxfId="1369" priority="10">
      <formula>F25&lt;0</formula>
    </cfRule>
  </conditionalFormatting>
  <conditionalFormatting sqref="H25:H27">
    <cfRule type="expression" dxfId="1368" priority="7">
      <formula>H25&gt;0</formula>
    </cfRule>
    <cfRule type="expression" dxfId="1367" priority="8">
      <formula>H25&lt;0</formula>
    </cfRule>
  </conditionalFormatting>
  <conditionalFormatting sqref="F28:F33">
    <cfRule type="expression" dxfId="1366" priority="5">
      <formula>F28&gt;0</formula>
    </cfRule>
    <cfRule type="expression" dxfId="1365" priority="6">
      <formula>F28&lt;0</formula>
    </cfRule>
  </conditionalFormatting>
  <conditionalFormatting sqref="H28:H33">
    <cfRule type="expression" dxfId="1364" priority="3">
      <formula>H28&gt;0</formula>
    </cfRule>
    <cfRule type="expression" dxfId="1363" priority="4">
      <formula>H28&lt;0</formula>
    </cfRule>
  </conditionalFormatting>
  <conditionalFormatting sqref="F42">
    <cfRule type="expression" dxfId="1362" priority="1">
      <formula>F42&gt;0</formula>
    </cfRule>
    <cfRule type="expression" dxfId="1361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46.25</v>
      </c>
      <c r="R4" s="425">
        <v>1.4E-2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23125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-4782.41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-4782.41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-0.17136703119350738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5.4054054054054057E-2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12.671232876712329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50.875000000000007</v>
      </c>
    </row>
    <row r="23" spans="1:16" x14ac:dyDescent="0.25">
      <c r="O23" s="81">
        <v>1.0900000000000001</v>
      </c>
      <c r="P23" s="81">
        <f t="shared" ref="P23:P42" si="1">O23*$Q$4</f>
        <v>50.412500000000001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49.95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49.487500000000004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49.025000000000006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48.5625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48.1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47.637500000000003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47.175000000000004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46.712499999999999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46.25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45.787500000000001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45.324999999999996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44.862499999999997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44.4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43.9375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43.474999999999994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43.012500000000003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42.550000000000004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42.087499999999999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41.625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60" priority="37">
      <formula>F25&gt;0</formula>
    </cfRule>
    <cfRule type="expression" dxfId="1359" priority="38">
      <formula>F25&lt;0</formula>
    </cfRule>
  </conditionalFormatting>
  <conditionalFormatting sqref="Q7">
    <cfRule type="expression" dxfId="1358" priority="35">
      <formula>Q7&gt;0</formula>
    </cfRule>
    <cfRule type="expression" dxfId="1357" priority="36">
      <formula>Q7&lt;0</formula>
    </cfRule>
  </conditionalFormatting>
  <conditionalFormatting sqref="Q8">
    <cfRule type="expression" dxfId="1356" priority="33">
      <formula>Q8&gt;0</formula>
    </cfRule>
    <cfRule type="expression" dxfId="1355" priority="34">
      <formula>Q8&lt;0</formula>
    </cfRule>
  </conditionalFormatting>
  <conditionalFormatting sqref="Q10">
    <cfRule type="expression" dxfId="1354" priority="27">
      <formula>Q10&gt;0</formula>
    </cfRule>
    <cfRule type="expression" dxfId="1353" priority="28">
      <formula>Q10&lt;0</formula>
    </cfRule>
  </conditionalFormatting>
  <conditionalFormatting sqref="L25:L32">
    <cfRule type="expression" dxfId="1352" priority="21">
      <formula>L25&gt;0</formula>
    </cfRule>
    <cfRule type="expression" dxfId="1351" priority="22">
      <formula>L25&lt;0</formula>
    </cfRule>
  </conditionalFormatting>
  <conditionalFormatting sqref="F92:F113">
    <cfRule type="expression" dxfId="1350" priority="19">
      <formula>F92&gt;0</formula>
    </cfRule>
    <cfRule type="expression" dxfId="1349" priority="20">
      <formula>F92&lt;0</formula>
    </cfRule>
  </conditionalFormatting>
  <conditionalFormatting sqref="H92:H113">
    <cfRule type="expression" dxfId="1348" priority="17">
      <formula>H92&gt;0</formula>
    </cfRule>
    <cfRule type="expression" dxfId="1347" priority="18">
      <formula>H92&lt;0</formula>
    </cfRule>
  </conditionalFormatting>
  <conditionalFormatting sqref="J92:J105">
    <cfRule type="expression" dxfId="1346" priority="15">
      <formula>J92&gt;0</formula>
    </cfRule>
    <cfRule type="expression" dxfId="1345" priority="16">
      <formula>J92&lt;0</formula>
    </cfRule>
  </conditionalFormatting>
  <conditionalFormatting sqref="K92:K105">
    <cfRule type="expression" dxfId="1344" priority="13">
      <formula>K92&gt;0</formula>
    </cfRule>
    <cfRule type="expression" dxfId="1343" priority="14">
      <formula>K92&lt;0</formula>
    </cfRule>
  </conditionalFormatting>
  <conditionalFormatting sqref="L92:L105">
    <cfRule type="expression" dxfId="1342" priority="11">
      <formula>L92&gt;0</formula>
    </cfRule>
    <cfRule type="expression" dxfId="1341" priority="12">
      <formula>L92&lt;0</formula>
    </cfRule>
  </conditionalFormatting>
  <conditionalFormatting sqref="F25:F29">
    <cfRule type="expression" dxfId="1340" priority="9">
      <formula>F25&gt;0</formula>
    </cfRule>
    <cfRule type="expression" dxfId="1339" priority="10">
      <formula>F25&lt;0</formula>
    </cfRule>
  </conditionalFormatting>
  <conditionalFormatting sqref="H25:H29">
    <cfRule type="expression" dxfId="1338" priority="7">
      <formula>H25&gt;0</formula>
    </cfRule>
    <cfRule type="expression" dxfId="1337" priority="8">
      <formula>H25&lt;0</formula>
    </cfRule>
  </conditionalFormatting>
  <conditionalFormatting sqref="F35:F38">
    <cfRule type="expression" dxfId="1336" priority="5">
      <formula>F35&gt;0</formula>
    </cfRule>
    <cfRule type="expression" dxfId="1335" priority="6">
      <formula>F35&lt;0</formula>
    </cfRule>
  </conditionalFormatting>
  <conditionalFormatting sqref="H35:H38">
    <cfRule type="expression" dxfId="1334" priority="3">
      <formula>H35&gt;0</formula>
    </cfRule>
    <cfRule type="expression" dxfId="1333" priority="4">
      <formula>H35&lt;0</formula>
    </cfRule>
  </conditionalFormatting>
  <conditionalFormatting sqref="H61:H64 F61:F64">
    <cfRule type="expression" dxfId="1332" priority="1">
      <formula>F61&gt;0</formula>
    </cfRule>
    <cfRule type="expression" dxfId="133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30.169899999999998</v>
      </c>
      <c r="R4" s="425">
        <v>-8.6E-3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3016.99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900.17000000000007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900.17000000000007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0.42524636010619704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8.7504433226493969E-2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33.186889999999998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32.885190999999999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32.583492</v>
      </c>
    </row>
    <row r="20" spans="1:16" x14ac:dyDescent="0.25">
      <c r="O20" s="81">
        <v>1.07</v>
      </c>
      <c r="P20" s="81">
        <f t="shared" si="0"/>
        <v>32.281793</v>
      </c>
    </row>
    <row r="21" spans="1:16" x14ac:dyDescent="0.25">
      <c r="O21" s="81">
        <v>1.06</v>
      </c>
      <c r="P21" s="81">
        <f t="shared" si="0"/>
        <v>31.980094000000001</v>
      </c>
    </row>
    <row r="22" spans="1:16" x14ac:dyDescent="0.25">
      <c r="O22" s="81">
        <v>1.05</v>
      </c>
      <c r="P22" s="81">
        <f t="shared" si="0"/>
        <v>31.678394999999998</v>
      </c>
    </row>
    <row r="23" spans="1:16" x14ac:dyDescent="0.25">
      <c r="O23" s="81">
        <v>1.04</v>
      </c>
      <c r="P23" s="81">
        <f t="shared" si="0"/>
        <v>31.376695999999999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31.074997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30.773298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30.471598999999998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30.169899999999998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29.868200999999999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29.566501999999996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29.264802999999997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28.963103999999998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28.661404999999998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28.359705999999996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28.058007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27.756308000000001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27.454608999999998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27.152909999999999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39">
      <formula>F47&gt;0</formula>
    </cfRule>
    <cfRule type="expression" dxfId="1329" priority="40">
      <formula>F47&lt;0</formula>
    </cfRule>
  </conditionalFormatting>
  <conditionalFormatting sqref="Q7">
    <cfRule type="expression" dxfId="1328" priority="37">
      <formula>Q7&gt;0</formula>
    </cfRule>
    <cfRule type="expression" dxfId="1327" priority="38">
      <formula>Q7&lt;0</formula>
    </cfRule>
  </conditionalFormatting>
  <conditionalFormatting sqref="Q8">
    <cfRule type="expression" dxfId="1326" priority="35">
      <formula>Q8&gt;0</formula>
    </cfRule>
    <cfRule type="expression" dxfId="1325" priority="36">
      <formula>Q8&lt;0</formula>
    </cfRule>
  </conditionalFormatting>
  <conditionalFormatting sqref="F32:F38 F41:F46">
    <cfRule type="expression" dxfId="1324" priority="33">
      <formula>F32&gt;0</formula>
    </cfRule>
    <cfRule type="expression" dxfId="1323" priority="34">
      <formula>F32&lt;0</formula>
    </cfRule>
  </conditionalFormatting>
  <conditionalFormatting sqref="H32:H38 H41:H46">
    <cfRule type="expression" dxfId="1322" priority="31">
      <formula>H32&gt;0</formula>
    </cfRule>
    <cfRule type="expression" dxfId="1321" priority="32">
      <formula>H32&lt;0</formula>
    </cfRule>
  </conditionalFormatting>
  <conditionalFormatting sqref="Q10">
    <cfRule type="expression" dxfId="1320" priority="29">
      <formula>Q10&gt;0</formula>
    </cfRule>
    <cfRule type="expression" dxfId="1319" priority="30">
      <formula>Q10&lt;0</formula>
    </cfRule>
  </conditionalFormatting>
  <conditionalFormatting sqref="J25:J38">
    <cfRule type="expression" dxfId="1318" priority="27">
      <formula>J25&gt;0</formula>
    </cfRule>
    <cfRule type="expression" dxfId="1317" priority="28">
      <formula>J25&lt;0</formula>
    </cfRule>
  </conditionalFormatting>
  <conditionalFormatting sqref="K25:K38">
    <cfRule type="expression" dxfId="1316" priority="25">
      <formula>K25&gt;0</formula>
    </cfRule>
    <cfRule type="expression" dxfId="1315" priority="26">
      <formula>K25&lt;0</formula>
    </cfRule>
  </conditionalFormatting>
  <conditionalFormatting sqref="L25:L38">
    <cfRule type="expression" dxfId="1314" priority="23">
      <formula>L25&gt;0</formula>
    </cfRule>
    <cfRule type="expression" dxfId="1313" priority="24">
      <formula>L25&lt;0</formula>
    </cfRule>
  </conditionalFormatting>
  <conditionalFormatting sqref="F89:F110">
    <cfRule type="expression" dxfId="1312" priority="21">
      <formula>F89&gt;0</formula>
    </cfRule>
    <cfRule type="expression" dxfId="1311" priority="22">
      <formula>F89&lt;0</formula>
    </cfRule>
  </conditionalFormatting>
  <conditionalFormatting sqref="H89:H110">
    <cfRule type="expression" dxfId="1310" priority="19">
      <formula>H89&gt;0</formula>
    </cfRule>
    <cfRule type="expression" dxfId="1309" priority="20">
      <formula>H89&lt;0</formula>
    </cfRule>
  </conditionalFormatting>
  <conditionalFormatting sqref="J89:J102">
    <cfRule type="expression" dxfId="1308" priority="17">
      <formula>J89&gt;0</formula>
    </cfRule>
    <cfRule type="expression" dxfId="1307" priority="18">
      <formula>J89&lt;0</formula>
    </cfRule>
  </conditionalFormatting>
  <conditionalFormatting sqref="K89:K102">
    <cfRule type="expression" dxfId="1306" priority="15">
      <formula>K89&gt;0</formula>
    </cfRule>
    <cfRule type="expression" dxfId="1305" priority="16">
      <formula>K89&lt;0</formula>
    </cfRule>
  </conditionalFormatting>
  <conditionalFormatting sqref="L89:L102">
    <cfRule type="expression" dxfId="1304" priority="13">
      <formula>L89&gt;0</formula>
    </cfRule>
    <cfRule type="expression" dxfId="1303" priority="14">
      <formula>L89&lt;0</formula>
    </cfRule>
  </conditionalFormatting>
  <conditionalFormatting sqref="F25:F28">
    <cfRule type="expression" dxfId="1302" priority="11">
      <formula>F25&gt;0</formula>
    </cfRule>
    <cfRule type="expression" dxfId="1301" priority="12">
      <formula>F25&lt;0</formula>
    </cfRule>
  </conditionalFormatting>
  <conditionalFormatting sqref="H25:H28">
    <cfRule type="expression" dxfId="1300" priority="9">
      <formula>H25&gt;0</formula>
    </cfRule>
    <cfRule type="expression" dxfId="1299" priority="10">
      <formula>H25&lt;0</formula>
    </cfRule>
  </conditionalFormatting>
  <conditionalFormatting sqref="F29:F31">
    <cfRule type="expression" dxfId="1298" priority="7">
      <formula>F29&gt;0</formula>
    </cfRule>
    <cfRule type="expression" dxfId="1297" priority="8">
      <formula>F29&lt;0</formula>
    </cfRule>
  </conditionalFormatting>
  <conditionalFormatting sqref="H29:H31">
    <cfRule type="expression" dxfId="1296" priority="5">
      <formula>H29&gt;0</formula>
    </cfRule>
    <cfRule type="expression" dxfId="1295" priority="6">
      <formula>H29&lt;0</formula>
    </cfRule>
  </conditionalFormatting>
  <conditionalFormatting sqref="F39:F40">
    <cfRule type="expression" dxfId="1294" priority="3">
      <formula>F39&gt;0</formula>
    </cfRule>
    <cfRule type="expression" dxfId="1293" priority="4">
      <formula>F39&lt;0</formula>
    </cfRule>
  </conditionalFormatting>
  <conditionalFormatting sqref="H39:H40">
    <cfRule type="expression" dxfId="1292" priority="1">
      <formula>H39&gt;0</formula>
    </cfRule>
    <cfRule type="expression" dxfId="1291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107.38750000000012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121.52</v>
      </c>
      <c r="R4" s="425">
        <v>-1.6999999999999999E-3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9721.6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8591.0000000000091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1130.5999999999931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1130.5999999999931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0.13160284018158444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4.2791310072416069E-3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1361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14.097447795823667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133.672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132.45680000000002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131.24160000000001</v>
      </c>
    </row>
    <row r="22" spans="1:21" x14ac:dyDescent="0.25">
      <c r="O22" s="81">
        <v>1.07</v>
      </c>
      <c r="P22" s="81">
        <f t="shared" si="3"/>
        <v>130.0264</v>
      </c>
    </row>
    <row r="23" spans="1:21" x14ac:dyDescent="0.25">
      <c r="O23" s="81">
        <v>1.06</v>
      </c>
      <c r="P23" s="81">
        <f t="shared" si="3"/>
        <v>128.81120000000001</v>
      </c>
    </row>
    <row r="24" spans="1:21" x14ac:dyDescent="0.25">
      <c r="O24" s="81">
        <v>1.05</v>
      </c>
      <c r="P24" s="81">
        <f t="shared" si="3"/>
        <v>127.596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126.38079999999999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125.1656</v>
      </c>
      <c r="T26" s="67"/>
    </row>
    <row r="27" spans="1:21" x14ac:dyDescent="0.25">
      <c r="O27" s="81">
        <v>1.02</v>
      </c>
      <c r="P27" s="81">
        <f t="shared" si="3"/>
        <v>123.9504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122.73519999999999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121.52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120.3048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119.08959999999999</v>
      </c>
      <c r="T31" s="1">
        <v>43474</v>
      </c>
      <c r="U31" t="s">
        <v>1360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117.87439999999999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116.6592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115.44399999999999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114.22879999999999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113.0136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111.7984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110.58320000000001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109.36799999999999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" si="22">C81*(E81-D81)</f>
        <v>1052.2000000000003</v>
      </c>
      <c r="G81" s="39">
        <f t="shared" ref="G81" si="23">D81*C81</f>
        <v>8591</v>
      </c>
      <c r="H81" s="179">
        <f t="shared" ref="H81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90" priority="51">
      <formula>F7&gt;0</formula>
    </cfRule>
    <cfRule type="expression" dxfId="1289" priority="52">
      <formula>F7&lt;0</formula>
    </cfRule>
  </conditionalFormatting>
  <conditionalFormatting sqref="Q8">
    <cfRule type="expression" dxfId="1288" priority="49">
      <formula>Q8&gt;0</formula>
    </cfRule>
    <cfRule type="expression" dxfId="1287" priority="50">
      <formula>Q8&lt;0</formula>
    </cfRule>
  </conditionalFormatting>
  <conditionalFormatting sqref="F41:F61">
    <cfRule type="expression" dxfId="1286" priority="47">
      <formula>F41&gt;0</formula>
    </cfRule>
    <cfRule type="expression" dxfId="1285" priority="48">
      <formula>F41&lt;0</formula>
    </cfRule>
  </conditionalFormatting>
  <conditionalFormatting sqref="H41:H61">
    <cfRule type="expression" dxfId="1284" priority="45">
      <formula>H41&gt;0</formula>
    </cfRule>
    <cfRule type="expression" dxfId="1283" priority="46">
      <formula>H41&lt;0</formula>
    </cfRule>
  </conditionalFormatting>
  <conditionalFormatting sqref="Q10">
    <cfRule type="expression" dxfId="1282" priority="43">
      <formula>Q10&gt;0</formula>
    </cfRule>
    <cfRule type="expression" dxfId="1281" priority="44">
      <formula>Q10&lt;0</formula>
    </cfRule>
  </conditionalFormatting>
  <conditionalFormatting sqref="J32:J45">
    <cfRule type="expression" dxfId="1280" priority="41">
      <formula>J32&gt;0</formula>
    </cfRule>
    <cfRule type="expression" dxfId="1279" priority="42">
      <formula>J32&lt;0</formula>
    </cfRule>
  </conditionalFormatting>
  <conditionalFormatting sqref="K32:K42 K44:K45">
    <cfRule type="expression" dxfId="1278" priority="39">
      <formula>K32&gt;0</formula>
    </cfRule>
    <cfRule type="expression" dxfId="1277" priority="40">
      <formula>K32&lt;0</formula>
    </cfRule>
  </conditionalFormatting>
  <conditionalFormatting sqref="L32">
    <cfRule type="expression" dxfId="1276" priority="37">
      <formula>L32&gt;0</formula>
    </cfRule>
    <cfRule type="expression" dxfId="1275" priority="38">
      <formula>L32&lt;0</formula>
    </cfRule>
  </conditionalFormatting>
  <conditionalFormatting sqref="F113:F134">
    <cfRule type="expression" dxfId="1274" priority="35">
      <formula>F113&gt;0</formula>
    </cfRule>
    <cfRule type="expression" dxfId="1273" priority="36">
      <formula>F113&lt;0</formula>
    </cfRule>
  </conditionalFormatting>
  <conditionalFormatting sqref="H113:H134">
    <cfRule type="expression" dxfId="1272" priority="33">
      <formula>H113&gt;0</formula>
    </cfRule>
    <cfRule type="expression" dxfId="1271" priority="34">
      <formula>H113&lt;0</formula>
    </cfRule>
  </conditionalFormatting>
  <conditionalFormatting sqref="J113:J126">
    <cfRule type="expression" dxfId="1270" priority="31">
      <formula>J113&gt;0</formula>
    </cfRule>
    <cfRule type="expression" dxfId="1269" priority="32">
      <formula>J113&lt;0</formula>
    </cfRule>
  </conditionalFormatting>
  <conditionalFormatting sqref="K113:K126">
    <cfRule type="expression" dxfId="1268" priority="29">
      <formula>K113&gt;0</formula>
    </cfRule>
    <cfRule type="expression" dxfId="1267" priority="30">
      <formula>K113&lt;0</formula>
    </cfRule>
  </conditionalFormatting>
  <conditionalFormatting sqref="L113:L126">
    <cfRule type="expression" dxfId="1266" priority="27">
      <formula>L113&gt;0</formula>
    </cfRule>
    <cfRule type="expression" dxfId="1265" priority="28">
      <formula>L113&lt;0</formula>
    </cfRule>
  </conditionalFormatting>
  <conditionalFormatting sqref="F32:F40">
    <cfRule type="expression" dxfId="1264" priority="25">
      <formula>F32&gt;0</formula>
    </cfRule>
    <cfRule type="expression" dxfId="1263" priority="26">
      <formula>F32&lt;0</formula>
    </cfRule>
  </conditionalFormatting>
  <conditionalFormatting sqref="H32:H40">
    <cfRule type="expression" dxfId="1262" priority="23">
      <formula>H32&gt;0</formula>
    </cfRule>
    <cfRule type="expression" dxfId="1261" priority="24">
      <formula>H32&lt;0</formula>
    </cfRule>
  </conditionalFormatting>
  <conditionalFormatting sqref="J61">
    <cfRule type="expression" dxfId="1260" priority="21">
      <formula>J61&gt;0</formula>
    </cfRule>
    <cfRule type="expression" dxfId="1259" priority="22">
      <formula>J61&lt;0</formula>
    </cfRule>
  </conditionalFormatting>
  <conditionalFormatting sqref="F62:F64">
    <cfRule type="expression" dxfId="1258" priority="19">
      <formula>F62&gt;0</formula>
    </cfRule>
    <cfRule type="expression" dxfId="1257" priority="20">
      <formula>F62&lt;0</formula>
    </cfRule>
  </conditionalFormatting>
  <conditionalFormatting sqref="H62:H64">
    <cfRule type="expression" dxfId="1256" priority="17">
      <formula>H62&gt;0</formula>
    </cfRule>
    <cfRule type="expression" dxfId="1255" priority="18">
      <formula>H62&lt;0</formula>
    </cfRule>
  </conditionalFormatting>
  <conditionalFormatting sqref="H68:H70 F68:F70">
    <cfRule type="expression" dxfId="1254" priority="15">
      <formula>F68&gt;0</formula>
    </cfRule>
    <cfRule type="expression" dxfId="1253" priority="16">
      <formula>F68&lt;0</formula>
    </cfRule>
  </conditionalFormatting>
  <conditionalFormatting sqref="H71:H73 F71:F73">
    <cfRule type="expression" dxfId="1252" priority="13">
      <formula>F71&gt;0</formula>
    </cfRule>
    <cfRule type="expression" dxfId="1251" priority="14">
      <formula>F71&lt;0</formula>
    </cfRule>
  </conditionalFormatting>
  <conditionalFormatting sqref="F79:F81 H79:H81">
    <cfRule type="expression" dxfId="1250" priority="11">
      <formula>F79&gt;0</formula>
    </cfRule>
    <cfRule type="expression" dxfId="1249" priority="12">
      <formula>F79&lt;0</formula>
    </cfRule>
  </conditionalFormatting>
  <conditionalFormatting sqref="F78 H78">
    <cfRule type="expression" dxfId="1248" priority="9">
      <formula>F78&gt;0</formula>
    </cfRule>
    <cfRule type="expression" dxfId="1247" priority="10">
      <formula>F78&lt;0</formula>
    </cfRule>
  </conditionalFormatting>
  <conditionalFormatting sqref="F75:F77 H75:H77">
    <cfRule type="expression" dxfId="1246" priority="7">
      <formula>F75&gt;0</formula>
    </cfRule>
    <cfRule type="expression" dxfId="1245" priority="8">
      <formula>F75&lt;0</formula>
    </cfRule>
  </conditionalFormatting>
  <conditionalFormatting sqref="F85 H85">
    <cfRule type="expression" dxfId="1244" priority="5">
      <formula>F85&gt;0</formula>
    </cfRule>
    <cfRule type="expression" dxfId="1243" priority="6">
      <formula>F85&lt;0</formula>
    </cfRule>
  </conditionalFormatting>
  <conditionalFormatting sqref="F83:F84 H83:H84">
    <cfRule type="expression" dxfId="1242" priority="3">
      <formula>F83&gt;0</formula>
    </cfRule>
    <cfRule type="expression" dxfId="1241" priority="4">
      <formula>F83&lt;0</formula>
    </cfRule>
  </conditionalFormatting>
  <conditionalFormatting sqref="F82 H82">
    <cfRule type="expression" dxfId="1240" priority="1">
      <formula>F82&gt;0</formula>
    </cfRule>
    <cfRule type="expression" dxfId="1239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8" priority="31">
      <formula>F60&gt;0</formula>
    </cfRule>
    <cfRule type="expression" dxfId="1237" priority="32">
      <formula>F60&lt;0</formula>
    </cfRule>
  </conditionalFormatting>
  <conditionalFormatting sqref="Q7">
    <cfRule type="expression" dxfId="1236" priority="29">
      <formula>Q7&gt;0</formula>
    </cfRule>
    <cfRule type="expression" dxfId="1235" priority="30">
      <formula>Q7&lt;0</formula>
    </cfRule>
  </conditionalFormatting>
  <conditionalFormatting sqref="Q8">
    <cfRule type="expression" dxfId="1234" priority="27">
      <formula>Q8&gt;0</formula>
    </cfRule>
    <cfRule type="expression" dxfId="1233" priority="28">
      <formula>Q8&lt;0</formula>
    </cfRule>
  </conditionalFormatting>
  <conditionalFormatting sqref="F32:F59">
    <cfRule type="expression" dxfId="1232" priority="25">
      <formula>F32&gt;0</formula>
    </cfRule>
    <cfRule type="expression" dxfId="1231" priority="26">
      <formula>F32&lt;0</formula>
    </cfRule>
  </conditionalFormatting>
  <conditionalFormatting sqref="H32:H59">
    <cfRule type="expression" dxfId="1230" priority="23">
      <formula>H32&gt;0</formula>
    </cfRule>
    <cfRule type="expression" dxfId="1229" priority="24">
      <formula>H32&lt;0</formula>
    </cfRule>
  </conditionalFormatting>
  <conditionalFormatting sqref="Q10">
    <cfRule type="expression" dxfId="1228" priority="21">
      <formula>Q10&gt;0</formula>
    </cfRule>
    <cfRule type="expression" dxfId="1227" priority="22">
      <formula>Q10&lt;0</formula>
    </cfRule>
  </conditionalFormatting>
  <conditionalFormatting sqref="J25:J38">
    <cfRule type="expression" dxfId="1226" priority="19">
      <formula>J25&gt;0</formula>
    </cfRule>
    <cfRule type="expression" dxfId="1225" priority="20">
      <formula>J25&lt;0</formula>
    </cfRule>
  </conditionalFormatting>
  <conditionalFormatting sqref="K25:K38">
    <cfRule type="expression" dxfId="1224" priority="17">
      <formula>K25&gt;0</formula>
    </cfRule>
    <cfRule type="expression" dxfId="1223" priority="18">
      <formula>K25&lt;0</formula>
    </cfRule>
  </conditionalFormatting>
  <conditionalFormatting sqref="L25:L38">
    <cfRule type="expression" dxfId="1222" priority="15">
      <formula>L25&gt;0</formula>
    </cfRule>
    <cfRule type="expression" dxfId="1221" priority="16">
      <formula>L25&lt;0</formula>
    </cfRule>
  </conditionalFormatting>
  <conditionalFormatting sqref="F89:F110">
    <cfRule type="expression" dxfId="1220" priority="13">
      <formula>F89&gt;0</formula>
    </cfRule>
    <cfRule type="expression" dxfId="1219" priority="14">
      <formula>F89&lt;0</formula>
    </cfRule>
  </conditionalFormatting>
  <conditionalFormatting sqref="H89:H110">
    <cfRule type="expression" dxfId="1218" priority="11">
      <formula>H89&gt;0</formula>
    </cfRule>
    <cfRule type="expression" dxfId="1217" priority="12">
      <formula>H89&lt;0</formula>
    </cfRule>
  </conditionalFormatting>
  <conditionalFormatting sqref="J89:J102">
    <cfRule type="expression" dxfId="1216" priority="9">
      <formula>J89&gt;0</formula>
    </cfRule>
    <cfRule type="expression" dxfId="1215" priority="10">
      <formula>J89&lt;0</formula>
    </cfRule>
  </conditionalFormatting>
  <conditionalFormatting sqref="K89:K102">
    <cfRule type="expression" dxfId="1214" priority="7">
      <formula>K89&gt;0</formula>
    </cfRule>
    <cfRule type="expression" dxfId="1213" priority="8">
      <formula>K89&lt;0</formula>
    </cfRule>
  </conditionalFormatting>
  <conditionalFormatting sqref="L89:L102">
    <cfRule type="expression" dxfId="1212" priority="5">
      <formula>L89&gt;0</formula>
    </cfRule>
    <cfRule type="expression" dxfId="1211" priority="6">
      <formula>L89&lt;0</formula>
    </cfRule>
  </conditionalFormatting>
  <conditionalFormatting sqref="F25:F31">
    <cfRule type="expression" dxfId="1210" priority="3">
      <formula>F25&gt;0</formula>
    </cfRule>
    <cfRule type="expression" dxfId="1209" priority="4">
      <formula>F25&lt;0</formula>
    </cfRule>
  </conditionalFormatting>
  <conditionalFormatting sqref="H25:H31">
    <cfRule type="expression" dxfId="1208" priority="1">
      <formula>H25&gt;0</formula>
    </cfRule>
    <cfRule type="expression" dxfId="120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6" priority="39">
      <formula>F47&gt;0</formula>
    </cfRule>
    <cfRule type="expression" dxfId="1205" priority="40">
      <formula>F47&lt;0</formula>
    </cfRule>
  </conditionalFormatting>
  <conditionalFormatting sqref="Q7">
    <cfRule type="expression" dxfId="1204" priority="37">
      <formula>Q7&gt;0</formula>
    </cfRule>
    <cfRule type="expression" dxfId="1203" priority="38">
      <formula>Q7&lt;0</formula>
    </cfRule>
  </conditionalFormatting>
  <conditionalFormatting sqref="Q8">
    <cfRule type="expression" dxfId="1202" priority="35">
      <formula>Q8&gt;0</formula>
    </cfRule>
    <cfRule type="expression" dxfId="1201" priority="36">
      <formula>Q8&lt;0</formula>
    </cfRule>
  </conditionalFormatting>
  <conditionalFormatting sqref="F30:F33 F38:F46">
    <cfRule type="expression" dxfId="1200" priority="33">
      <formula>F30&gt;0</formula>
    </cfRule>
    <cfRule type="expression" dxfId="1199" priority="34">
      <formula>F30&lt;0</formula>
    </cfRule>
  </conditionalFormatting>
  <conditionalFormatting sqref="H30:H33 H37:H46">
    <cfRule type="expression" dxfId="1198" priority="31">
      <formula>H30&gt;0</formula>
    </cfRule>
    <cfRule type="expression" dxfId="1197" priority="32">
      <formula>H30&lt;0</formula>
    </cfRule>
  </conditionalFormatting>
  <conditionalFormatting sqref="Q10">
    <cfRule type="expression" dxfId="1196" priority="29">
      <formula>Q10&gt;0</formula>
    </cfRule>
    <cfRule type="expression" dxfId="1195" priority="30">
      <formula>Q10&lt;0</formula>
    </cfRule>
  </conditionalFormatting>
  <conditionalFormatting sqref="K25:K38">
    <cfRule type="expression" dxfId="1194" priority="25">
      <formula>K25&gt;0</formula>
    </cfRule>
    <cfRule type="expression" dxfId="1193" priority="26">
      <formula>K25&lt;0</formula>
    </cfRule>
  </conditionalFormatting>
  <conditionalFormatting sqref="L25:L38">
    <cfRule type="expression" dxfId="1192" priority="23">
      <formula>L25&gt;0</formula>
    </cfRule>
    <cfRule type="expression" dxfId="1191" priority="24">
      <formula>L25&lt;0</formula>
    </cfRule>
  </conditionalFormatting>
  <conditionalFormatting sqref="F89:F110">
    <cfRule type="expression" dxfId="1190" priority="21">
      <formula>F89&gt;0</formula>
    </cfRule>
    <cfRule type="expression" dxfId="1189" priority="22">
      <formula>F89&lt;0</formula>
    </cfRule>
  </conditionalFormatting>
  <conditionalFormatting sqref="H89:H110">
    <cfRule type="expression" dxfId="1188" priority="19">
      <formula>H89&gt;0</formula>
    </cfRule>
    <cfRule type="expression" dxfId="1187" priority="20">
      <formula>H89&lt;0</formula>
    </cfRule>
  </conditionalFormatting>
  <conditionalFormatting sqref="J89:J102">
    <cfRule type="expression" dxfId="1186" priority="17">
      <formula>J89&gt;0</formula>
    </cfRule>
    <cfRule type="expression" dxfId="1185" priority="18">
      <formula>J89&lt;0</formula>
    </cfRule>
  </conditionalFormatting>
  <conditionalFormatting sqref="K89:K102">
    <cfRule type="expression" dxfId="1184" priority="15">
      <formula>K89&gt;0</formula>
    </cfRule>
    <cfRule type="expression" dxfId="1183" priority="16">
      <formula>K89&lt;0</formula>
    </cfRule>
  </conditionalFormatting>
  <conditionalFormatting sqref="L89:L102">
    <cfRule type="expression" dxfId="1182" priority="13">
      <formula>L89&gt;0</formula>
    </cfRule>
    <cfRule type="expression" dxfId="1181" priority="14">
      <formula>L89&lt;0</formula>
    </cfRule>
  </conditionalFormatting>
  <conditionalFormatting sqref="F25:F29">
    <cfRule type="expression" dxfId="1180" priority="11">
      <formula>F25&gt;0</formula>
    </cfRule>
    <cfRule type="expression" dxfId="1179" priority="12">
      <formula>F25&lt;0</formula>
    </cfRule>
  </conditionalFormatting>
  <conditionalFormatting sqref="H25:H29">
    <cfRule type="expression" dxfId="1178" priority="9">
      <formula>H25&gt;0</formula>
    </cfRule>
    <cfRule type="expression" dxfId="1177" priority="10">
      <formula>H25&lt;0</formula>
    </cfRule>
  </conditionalFormatting>
  <conditionalFormatting sqref="F34:F37">
    <cfRule type="expression" dxfId="1176" priority="7">
      <formula>F34&gt;0</formula>
    </cfRule>
    <cfRule type="expression" dxfId="1175" priority="8">
      <formula>F34&lt;0</formula>
    </cfRule>
  </conditionalFormatting>
  <conditionalFormatting sqref="H34:H36">
    <cfRule type="expression" dxfId="1174" priority="5">
      <formula>H34&gt;0</formula>
    </cfRule>
    <cfRule type="expression" dxfId="1173" priority="6">
      <formula>H34&lt;0</formula>
    </cfRule>
  </conditionalFormatting>
  <conditionalFormatting sqref="J39">
    <cfRule type="expression" dxfId="1172" priority="3">
      <formula>J39&gt;0</formula>
    </cfRule>
    <cfRule type="expression" dxfId="1171" priority="4">
      <formula>J39&lt;0</formula>
    </cfRule>
  </conditionalFormatting>
  <conditionalFormatting sqref="J25:J38">
    <cfRule type="expression" dxfId="1170" priority="1">
      <formula>J25&gt;0</formula>
    </cfRule>
    <cfRule type="expression" dxfId="1169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8" priority="57">
      <formula>F27&gt;0</formula>
    </cfRule>
    <cfRule type="expression" dxfId="1167" priority="58">
      <formula>F27&lt;0</formula>
    </cfRule>
  </conditionalFormatting>
  <conditionalFormatting sqref="H28:H33">
    <cfRule type="expression" dxfId="1166" priority="53">
      <formula>H28&gt;0</formula>
    </cfRule>
    <cfRule type="expression" dxfId="1165" priority="54">
      <formula>H28&lt;0</formula>
    </cfRule>
  </conditionalFormatting>
  <conditionalFormatting sqref="F24:F26">
    <cfRule type="expression" dxfId="1164" priority="39">
      <formula>F24&gt;0</formula>
    </cfRule>
    <cfRule type="expression" dxfId="1163" priority="40">
      <formula>F24&lt;0</formula>
    </cfRule>
  </conditionalFormatting>
  <conditionalFormatting sqref="Q8">
    <cfRule type="expression" dxfId="1162" priority="33">
      <formula>Q8&gt;0</formula>
    </cfRule>
    <cfRule type="expression" dxfId="1161" priority="34">
      <formula>Q8&lt;0</formula>
    </cfRule>
  </conditionalFormatting>
  <conditionalFormatting sqref="Q7">
    <cfRule type="expression" dxfId="1160" priority="35">
      <formula>Q7&gt;0</formula>
    </cfRule>
    <cfRule type="expression" dxfId="1159" priority="36">
      <formula>Q7&lt;0</formula>
    </cfRule>
  </conditionalFormatting>
  <conditionalFormatting sqref="F34">
    <cfRule type="expression" dxfId="1158" priority="31">
      <formula>F34&gt;0</formula>
    </cfRule>
    <cfRule type="expression" dxfId="1157" priority="32">
      <formula>F34&lt;0</formula>
    </cfRule>
  </conditionalFormatting>
  <conditionalFormatting sqref="H34">
    <cfRule type="expression" dxfId="1156" priority="29">
      <formula>H34&gt;0</formula>
    </cfRule>
    <cfRule type="expression" dxfId="1155" priority="30">
      <formula>H34&lt;0</formula>
    </cfRule>
  </conditionalFormatting>
  <conditionalFormatting sqref="M36">
    <cfRule type="expression" dxfId="1154" priority="19">
      <formula>M36&gt;0</formula>
    </cfRule>
    <cfRule type="expression" dxfId="1153" priority="20">
      <formula>M36&lt;0</formula>
    </cfRule>
  </conditionalFormatting>
  <conditionalFormatting sqref="Q10">
    <cfRule type="expression" dxfId="1152" priority="15">
      <formula>Q10&gt;0</formula>
    </cfRule>
    <cfRule type="expression" dxfId="1151" priority="16">
      <formula>Q10&lt;0</formula>
    </cfRule>
  </conditionalFormatting>
  <conditionalFormatting sqref="F23">
    <cfRule type="expression" dxfId="1150" priority="13">
      <formula>F23&gt;0</formula>
    </cfRule>
    <cfRule type="expression" dxfId="1149" priority="14">
      <formula>F23&lt;0</formula>
    </cfRule>
  </conditionalFormatting>
  <conditionalFormatting sqref="I25:J25">
    <cfRule type="expression" dxfId="1148" priority="9">
      <formula>I25&gt;0</formula>
    </cfRule>
    <cfRule type="expression" dxfId="1147" priority="10">
      <formula>I25&lt;0</formula>
    </cfRule>
  </conditionalFormatting>
  <conditionalFormatting sqref="I26:J27">
    <cfRule type="expression" dxfId="1146" priority="7">
      <formula>I26&gt;0</formula>
    </cfRule>
    <cfRule type="expression" dxfId="1145" priority="8">
      <formula>I26&lt;0</formula>
    </cfRule>
  </conditionalFormatting>
  <conditionalFormatting sqref="K25:K27">
    <cfRule type="expression" dxfId="1144" priority="5">
      <formula>K25&gt;0</formula>
    </cfRule>
    <cfRule type="expression" dxfId="1143" priority="6">
      <formula>K25&lt;0</formula>
    </cfRule>
  </conditionalFormatting>
  <conditionalFormatting sqref="I23:J23">
    <cfRule type="expression" dxfId="1142" priority="3">
      <formula>I23&gt;0</formula>
    </cfRule>
    <cfRule type="expression" dxfId="114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31.38</v>
      </c>
      <c r="R4" s="424">
        <v>-8.2000000000000007E-3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15690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8755.2700000000368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7303.0100000000384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0.87075458537569161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3.186743148502231E-3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1351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16.515789473684212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34.518000000000001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34.2042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33.8904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33.576599999999999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33.262799999999999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32.948999999999998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32.635199999999998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32.321399999999997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32.007599999999996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31.6938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31.38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31.066199999999998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30.752399999999998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30.438599999999997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30.124799999999997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29.810999999999996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29.497199999999996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29.183399999999999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28.869600000000002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28.555800000000001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28.242000000000001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40" priority="116">
      <formula>F95&gt;0</formula>
    </cfRule>
    <cfRule type="expression" dxfId="1139" priority="117">
      <formula>F95&lt;0</formula>
    </cfRule>
  </conditionalFormatting>
  <conditionalFormatting sqref="Q7">
    <cfRule type="expression" dxfId="1138" priority="104">
      <formula>Q7&gt;0</formula>
    </cfRule>
    <cfRule type="expression" dxfId="1137" priority="105">
      <formula>Q7&lt;0</formula>
    </cfRule>
  </conditionalFormatting>
  <conditionalFormatting sqref="Q8">
    <cfRule type="expression" dxfId="1136" priority="102">
      <formula>Q8&gt;0</formula>
    </cfRule>
    <cfRule type="expression" dxfId="1135" priority="103">
      <formula>Q8&lt;0</formula>
    </cfRule>
  </conditionalFormatting>
  <conditionalFormatting sqref="F154:F166">
    <cfRule type="expression" dxfId="1134" priority="100">
      <formula>F154&gt;0</formula>
    </cfRule>
    <cfRule type="expression" dxfId="1133" priority="101">
      <formula>F154&lt;0</formula>
    </cfRule>
  </conditionalFormatting>
  <conditionalFormatting sqref="H154:H166">
    <cfRule type="expression" dxfId="1132" priority="98">
      <formula>H154&gt;0</formula>
    </cfRule>
    <cfRule type="expression" dxfId="1131" priority="99">
      <formula>H154&lt;0</formula>
    </cfRule>
  </conditionalFormatting>
  <conditionalFormatting sqref="H170:H173">
    <cfRule type="expression" dxfId="1130" priority="94">
      <formula>H170&gt;0</formula>
    </cfRule>
    <cfRule type="expression" dxfId="1129" priority="95">
      <formula>H170&lt;0</formula>
    </cfRule>
  </conditionalFormatting>
  <conditionalFormatting sqref="F170:F173">
    <cfRule type="expression" dxfId="1128" priority="96">
      <formula>F170&gt;0</formula>
    </cfRule>
    <cfRule type="expression" dxfId="1127" priority="97">
      <formula>F170&lt;0</formula>
    </cfRule>
  </conditionalFormatting>
  <conditionalFormatting sqref="M196">
    <cfRule type="expression" dxfId="1126" priority="92">
      <formula>M196&gt;0</formula>
    </cfRule>
    <cfRule type="expression" dxfId="1125" priority="93">
      <formula>M196&lt;0</formula>
    </cfRule>
  </conditionalFormatting>
  <conditionalFormatting sqref="F47:F48 F55:F92">
    <cfRule type="expression" dxfId="1124" priority="90">
      <formula>F47&gt;0</formula>
    </cfRule>
    <cfRule type="expression" dxfId="1123" priority="91">
      <formula>F47&lt;0</formula>
    </cfRule>
  </conditionalFormatting>
  <conditionalFormatting sqref="H47:H48 H55:H92">
    <cfRule type="expression" dxfId="1122" priority="88">
      <formula>H47&gt;0</formula>
    </cfRule>
    <cfRule type="expression" dxfId="1121" priority="89">
      <formula>H47&lt;0</formula>
    </cfRule>
  </conditionalFormatting>
  <conditionalFormatting sqref="Q10">
    <cfRule type="expression" dxfId="1120" priority="86">
      <formula>Q10&gt;0</formula>
    </cfRule>
    <cfRule type="expression" dxfId="1119" priority="87">
      <formula>Q10&lt;0</formula>
    </cfRule>
  </conditionalFormatting>
  <conditionalFormatting sqref="F49:F54">
    <cfRule type="expression" dxfId="1118" priority="84">
      <formula>F49&gt;0</formula>
    </cfRule>
    <cfRule type="expression" dxfId="1117" priority="85">
      <formula>F49&lt;0</formula>
    </cfRule>
  </conditionalFormatting>
  <conditionalFormatting sqref="H49:H54">
    <cfRule type="expression" dxfId="1116" priority="82">
      <formula>H49&gt;0</formula>
    </cfRule>
    <cfRule type="expression" dxfId="1115" priority="83">
      <formula>H49&lt;0</formula>
    </cfRule>
  </conditionalFormatting>
  <conditionalFormatting sqref="K52:K59">
    <cfRule type="expression" dxfId="1114" priority="80">
      <formula>K52&gt;0</formula>
    </cfRule>
    <cfRule type="expression" dxfId="1113" priority="81">
      <formula>K52&lt;0</formula>
    </cfRule>
  </conditionalFormatting>
  <conditionalFormatting sqref="K60:K92">
    <cfRule type="expression" dxfId="1112" priority="78">
      <formula>K60&gt;0</formula>
    </cfRule>
    <cfRule type="expression" dxfId="1111" priority="79">
      <formula>K60&lt;0</formula>
    </cfRule>
  </conditionalFormatting>
  <conditionalFormatting sqref="F93:F94">
    <cfRule type="expression" dxfId="1110" priority="75">
      <formula>F93&gt;0</formula>
    </cfRule>
    <cfRule type="expression" dxfId="1109" priority="76">
      <formula>F93&lt;0</formula>
    </cfRule>
  </conditionalFormatting>
  <conditionalFormatting sqref="H93:H94">
    <cfRule type="expression" dxfId="1108" priority="73">
      <formula>H93&gt;0</formula>
    </cfRule>
    <cfRule type="expression" dxfId="1107" priority="74">
      <formula>H93&lt;0</formula>
    </cfRule>
  </conditionalFormatting>
  <conditionalFormatting sqref="K93:K94">
    <cfRule type="expression" dxfId="1106" priority="71">
      <formula>K93&gt;0</formula>
    </cfRule>
    <cfRule type="expression" dxfId="1105" priority="72">
      <formula>K93&lt;0</formula>
    </cfRule>
  </conditionalFormatting>
  <conditionalFormatting sqref="F103:F105 H103:H105 K103:K105">
    <cfRule type="expression" dxfId="1104" priority="67">
      <formula>F103&gt;0</formula>
    </cfRule>
    <cfRule type="expression" dxfId="1103" priority="68">
      <formula>F103&lt;0</formula>
    </cfRule>
  </conditionalFormatting>
  <conditionalFormatting sqref="L95:L101 L151">
    <cfRule type="expression" dxfId="1102" priority="65">
      <formula>L95&gt;0</formula>
    </cfRule>
    <cfRule type="expression" dxfId="1101" priority="66">
      <formula>L95&lt;0</formula>
    </cfRule>
  </conditionalFormatting>
  <conditionalFormatting sqref="L52:L59">
    <cfRule type="expression" dxfId="1100" priority="63">
      <formula>L52&gt;0</formula>
    </cfRule>
    <cfRule type="expression" dxfId="1099" priority="64">
      <formula>L52&lt;0</formula>
    </cfRule>
  </conditionalFormatting>
  <conditionalFormatting sqref="L60:L92">
    <cfRule type="expression" dxfId="1098" priority="61">
      <formula>L60&gt;0</formula>
    </cfRule>
    <cfRule type="expression" dxfId="1097" priority="62">
      <formula>L60&lt;0</formula>
    </cfRule>
  </conditionalFormatting>
  <conditionalFormatting sqref="L93:L94">
    <cfRule type="expression" dxfId="1096" priority="59">
      <formula>L93&gt;0</formula>
    </cfRule>
    <cfRule type="expression" dxfId="1095" priority="60">
      <formula>L93&lt;0</formula>
    </cfRule>
  </conditionalFormatting>
  <conditionalFormatting sqref="L103:L105">
    <cfRule type="expression" dxfId="1094" priority="57">
      <formula>L103&gt;0</formula>
    </cfRule>
    <cfRule type="expression" dxfId="1093" priority="58">
      <formula>L103&lt;0</formula>
    </cfRule>
  </conditionalFormatting>
  <conditionalFormatting sqref="F112:F115 H112:H115">
    <cfRule type="expression" dxfId="1092" priority="55">
      <formula>F112&gt;0</formula>
    </cfRule>
    <cfRule type="expression" dxfId="1091" priority="56">
      <formula>F112&lt;0</formula>
    </cfRule>
  </conditionalFormatting>
  <conditionalFormatting sqref="K109:K111 F109:F111 H109:H111">
    <cfRule type="expression" dxfId="1090" priority="51">
      <formula>F109&gt;0</formula>
    </cfRule>
    <cfRule type="expression" dxfId="1089" priority="52">
      <formula>F109&lt;0</formula>
    </cfRule>
  </conditionalFormatting>
  <conditionalFormatting sqref="L109:L110">
    <cfRule type="expression" dxfId="1088" priority="49">
      <formula>L109&gt;0</formula>
    </cfRule>
    <cfRule type="expression" dxfId="1087" priority="50">
      <formula>L109&lt;0</formula>
    </cfRule>
  </conditionalFormatting>
  <conditionalFormatting sqref="K106:K108 F106:F108 H106:H108">
    <cfRule type="expression" dxfId="1086" priority="47">
      <formula>F106&gt;0</formula>
    </cfRule>
    <cfRule type="expression" dxfId="1085" priority="48">
      <formula>F106&lt;0</formula>
    </cfRule>
  </conditionalFormatting>
  <conditionalFormatting sqref="L107:L108">
    <cfRule type="expression" dxfId="1084" priority="45">
      <formula>L107&gt;0</formula>
    </cfRule>
    <cfRule type="expression" dxfId="1083" priority="46">
      <formula>L107&lt;0</formula>
    </cfRule>
  </conditionalFormatting>
  <conditionalFormatting sqref="H117:H120 F117:F120">
    <cfRule type="expression" dxfId="1082" priority="39">
      <formula>F117&gt;0</formula>
    </cfRule>
    <cfRule type="expression" dxfId="1081" priority="40">
      <formula>F117&lt;0</formula>
    </cfRule>
  </conditionalFormatting>
  <conditionalFormatting sqref="H121:H124 F121:F124">
    <cfRule type="expression" dxfId="1080" priority="35">
      <formula>F121&gt;0</formula>
    </cfRule>
    <cfRule type="expression" dxfId="1079" priority="36">
      <formula>F121&lt;0</formula>
    </cfRule>
  </conditionalFormatting>
  <conditionalFormatting sqref="F126:F131 H126:H131 K126:K131">
    <cfRule type="expression" dxfId="1078" priority="31">
      <formula>F126&gt;0</formula>
    </cfRule>
    <cfRule type="expression" dxfId="1077" priority="32">
      <formula>F126&lt;0</formula>
    </cfRule>
  </conditionalFormatting>
  <conditionalFormatting sqref="L130:L131">
    <cfRule type="expression" dxfId="1076" priority="25">
      <formula>L130&gt;0</formula>
    </cfRule>
    <cfRule type="expression" dxfId="1075" priority="26">
      <formula>L130&lt;0</formula>
    </cfRule>
  </conditionalFormatting>
  <conditionalFormatting sqref="F132:F134 H132:H134 K132:K135">
    <cfRule type="expression" dxfId="1074" priority="23">
      <formula>F132&gt;0</formula>
    </cfRule>
    <cfRule type="expression" dxfId="1073" priority="24">
      <formula>F132&lt;0</formula>
    </cfRule>
  </conditionalFormatting>
  <conditionalFormatting sqref="F135:F137 H135:H137 K136:K137">
    <cfRule type="expression" dxfId="1072" priority="19">
      <formula>F135&gt;0</formula>
    </cfRule>
    <cfRule type="expression" dxfId="1071" priority="20">
      <formula>F135&lt;0</formula>
    </cfRule>
  </conditionalFormatting>
  <conditionalFormatting sqref="F138:F140 H138:H140 K138:K140">
    <cfRule type="expression" dxfId="1070" priority="15">
      <formula>F138&gt;0</formula>
    </cfRule>
    <cfRule type="expression" dxfId="1069" priority="16">
      <formula>F138&lt;0</formula>
    </cfRule>
  </conditionalFormatting>
  <conditionalFormatting sqref="F141:F143 H141:H143 K141:K143">
    <cfRule type="expression" dxfId="1068" priority="11">
      <formula>F141&gt;0</formula>
    </cfRule>
    <cfRule type="expression" dxfId="1067" priority="12">
      <formula>F141&lt;0</formula>
    </cfRule>
  </conditionalFormatting>
  <conditionalFormatting sqref="F144:F146 H144:H146 K144:K146">
    <cfRule type="expression" dxfId="1066" priority="7">
      <formula>F144&gt;0</formula>
    </cfRule>
    <cfRule type="expression" dxfId="1065" priority="8">
      <formula>F144&lt;0</formula>
    </cfRule>
  </conditionalFormatting>
  <conditionalFormatting sqref="K148:K149 H148:H149 F148:F149">
    <cfRule type="expression" dxfId="1064" priority="3">
      <formula>F148&gt;0</formula>
    </cfRule>
    <cfRule type="expression" dxfId="1063" priority="4">
      <formula>F148&lt;0</formula>
    </cfRule>
  </conditionalFormatting>
  <conditionalFormatting sqref="L149">
    <cfRule type="expression" dxfId="1062" priority="1">
      <formula>L149&gt;0</formula>
    </cfRule>
    <cfRule type="expression" dxfId="1061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60" priority="9">
      <formula>F39&gt;0</formula>
    </cfRule>
    <cfRule type="expression" dxfId="1059" priority="10">
      <formula>F39&lt;0</formula>
    </cfRule>
  </conditionalFormatting>
  <conditionalFormatting sqref="F25:F38">
    <cfRule type="expression" dxfId="1058" priority="7">
      <formula>F25&gt;0</formula>
    </cfRule>
    <cfRule type="expression" dxfId="1057" priority="8">
      <formula>F25&lt;0</formula>
    </cfRule>
  </conditionalFormatting>
  <conditionalFormatting sqref="H25:H38">
    <cfRule type="expression" dxfId="1056" priority="5">
      <formula>H25&gt;0</formula>
    </cfRule>
    <cfRule type="expression" dxfId="1055" priority="6">
      <formula>H25&lt;0</formula>
    </cfRule>
  </conditionalFormatting>
  <conditionalFormatting sqref="Q7">
    <cfRule type="expression" dxfId="1054" priority="3">
      <formula>Q7&gt;0</formula>
    </cfRule>
    <cfRule type="expression" dxfId="1053" priority="4">
      <formula>Q7&lt;0</formula>
    </cfRule>
  </conditionalFormatting>
  <conditionalFormatting sqref="Q8">
    <cfRule type="expression" dxfId="1052" priority="1">
      <formula>Q8&gt;0</formula>
    </cfRule>
    <cfRule type="expression" dxfId="105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50" priority="29">
      <formula>F29&gt;0</formula>
    </cfRule>
    <cfRule type="expression" dxfId="1049" priority="30">
      <formula>F29&lt;0</formula>
    </cfRule>
  </conditionalFormatting>
  <conditionalFormatting sqref="Q7">
    <cfRule type="expression" dxfId="1048" priority="27">
      <formula>Q7&gt;0</formula>
    </cfRule>
    <cfRule type="expression" dxfId="1047" priority="28">
      <formula>Q7&lt;0</formula>
    </cfRule>
  </conditionalFormatting>
  <conditionalFormatting sqref="Q8">
    <cfRule type="expression" dxfId="1046" priority="25">
      <formula>Q8&gt;0</formula>
    </cfRule>
    <cfRule type="expression" dxfId="1045" priority="26">
      <formula>Q8&lt;0</formula>
    </cfRule>
  </conditionalFormatting>
  <conditionalFormatting sqref="F96:F110">
    <cfRule type="expression" dxfId="1044" priority="19">
      <formula>F96&gt;0</formula>
    </cfRule>
    <cfRule type="expression" dxfId="1043" priority="20">
      <formula>F96&lt;0</formula>
    </cfRule>
  </conditionalFormatting>
  <conditionalFormatting sqref="H96:H110">
    <cfRule type="expression" dxfId="1042" priority="17">
      <formula>H96&gt;0</formula>
    </cfRule>
    <cfRule type="expression" dxfId="1041" priority="18">
      <formula>H96&lt;0</formula>
    </cfRule>
  </conditionalFormatting>
  <conditionalFormatting sqref="Q10">
    <cfRule type="expression" dxfId="1040" priority="15">
      <formula>Q10&gt;0</formula>
    </cfRule>
    <cfRule type="expression" dxfId="1039" priority="16">
      <formula>Q10&lt;0</formula>
    </cfRule>
  </conditionalFormatting>
  <conditionalFormatting sqref="L29:L38">
    <cfRule type="expression" dxfId="1038" priority="9">
      <formula>L29&gt;0</formula>
    </cfRule>
    <cfRule type="expression" dxfId="1037" priority="10">
      <formula>L29&lt;0</formula>
    </cfRule>
  </conditionalFormatting>
  <conditionalFormatting sqref="F27:F29 H27:H29 J25:K29">
    <cfRule type="expression" dxfId="1036" priority="7">
      <formula>F25&gt;0</formula>
    </cfRule>
    <cfRule type="expression" dxfId="1035" priority="8">
      <formula>F25&lt;0</formula>
    </cfRule>
  </conditionalFormatting>
  <conditionalFormatting sqref="L25:L29">
    <cfRule type="expression" dxfId="1034" priority="5">
      <formula>L25&gt;0</formula>
    </cfRule>
    <cfRule type="expression" dxfId="1033" priority="6">
      <formula>L25&lt;0</formula>
    </cfRule>
  </conditionalFormatting>
  <conditionalFormatting sqref="F25:F26">
    <cfRule type="expression" dxfId="1032" priority="3">
      <formula>F25&gt;0</formula>
    </cfRule>
    <cfRule type="expression" dxfId="1031" priority="4">
      <formula>F25&lt;0</formula>
    </cfRule>
  </conditionalFormatting>
  <conditionalFormatting sqref="H25:H26">
    <cfRule type="expression" dxfId="1030" priority="1">
      <formula>H25&gt;0</formula>
    </cfRule>
    <cfRule type="expression" dxfId="102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8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60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74.468500000000006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86.489900000000006</v>
      </c>
      <c r="R4" s="425">
        <v>-5.0000000000000001E-3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5189.3940000000002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4468.1100000000006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721.28399999999965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161">
        <v>36</v>
      </c>
      <c r="I8" s="3">
        <v>83.25</v>
      </c>
      <c r="J8" s="3">
        <v>0.04</v>
      </c>
      <c r="K8" s="3">
        <f t="shared" si="1"/>
        <v>2996.96</v>
      </c>
      <c r="L8" s="4"/>
      <c r="M8" s="4"/>
      <c r="O8" s="11" t="s">
        <v>179</v>
      </c>
      <c r="P8" s="33"/>
      <c r="Q8" s="2">
        <f>K18+M18-F18+Q2*Q4</f>
        <v>721.28399999999965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0.1614293291794516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2.6361459546143533E-2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18.170147058823531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260</v>
      </c>
      <c r="I18" s="18"/>
      <c r="J18" s="18"/>
      <c r="K18" s="18">
        <f>SUM(K2:K9)</f>
        <v>24219.69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95.138890000000018</v>
      </c>
      <c r="W19" s="134"/>
    </row>
    <row r="20" spans="1:23" x14ac:dyDescent="0.25">
      <c r="O20" s="81">
        <v>1.0900000000000001</v>
      </c>
      <c r="P20" s="81">
        <f t="shared" ref="P20:P39" si="2">O20*$Q$4</f>
        <v>94.273991000000009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93.409092000000015</v>
      </c>
      <c r="W21" s="134"/>
    </row>
    <row r="22" spans="1:23" x14ac:dyDescent="0.25">
      <c r="O22" s="81">
        <v>1.07</v>
      </c>
      <c r="P22" s="81">
        <f t="shared" si="2"/>
        <v>92.544193000000007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91.679294000000013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90.814395000000005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89.949496000000011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89.084597000000002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88.219698000000008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87.354799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86.489900000000006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85.625001000000012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84.760102000000003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83.895203000000009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83.030304000000001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82.165405000000007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81.300505999999999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80.435607000000005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79.57070800000001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78.705809000000002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77.840910000000008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0" si="6">C41*(E41-D41)</f>
        <v>0</v>
      </c>
      <c r="G41" s="39">
        <f t="shared" ref="G41:G50" si="7">D41*C41</f>
        <v>0</v>
      </c>
      <c r="H41" s="179">
        <f t="shared" ref="H41:H50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8" priority="37">
      <formula>F60&gt;0</formula>
    </cfRule>
    <cfRule type="expression" dxfId="1027" priority="38">
      <formula>F60&lt;0</formula>
    </cfRule>
  </conditionalFormatting>
  <conditionalFormatting sqref="Q7">
    <cfRule type="expression" dxfId="1026" priority="35">
      <formula>Q7&gt;0</formula>
    </cfRule>
    <cfRule type="expression" dxfId="1025" priority="36">
      <formula>Q7&lt;0</formula>
    </cfRule>
  </conditionalFormatting>
  <conditionalFormatting sqref="Q8">
    <cfRule type="expression" dxfId="1024" priority="33">
      <formula>Q8&gt;0</formula>
    </cfRule>
    <cfRule type="expression" dxfId="1023" priority="34">
      <formula>Q8&lt;0</formula>
    </cfRule>
  </conditionalFormatting>
  <conditionalFormatting sqref="F25:F29 F34:F59">
    <cfRule type="expression" dxfId="1022" priority="31">
      <formula>F25&gt;0</formula>
    </cfRule>
    <cfRule type="expression" dxfId="1021" priority="32">
      <formula>F25&lt;0</formula>
    </cfRule>
  </conditionalFormatting>
  <conditionalFormatting sqref="H25:H29 H34:H59">
    <cfRule type="expression" dxfId="1020" priority="29">
      <formula>H25&gt;0</formula>
    </cfRule>
    <cfRule type="expression" dxfId="1019" priority="30">
      <formula>H25&lt;0</formula>
    </cfRule>
  </conditionalFormatting>
  <conditionalFormatting sqref="F89:F110">
    <cfRule type="expression" dxfId="1018" priority="27">
      <formula>F89&gt;0</formula>
    </cfRule>
    <cfRule type="expression" dxfId="1017" priority="28">
      <formula>F89&lt;0</formula>
    </cfRule>
  </conditionalFormatting>
  <conditionalFormatting sqref="H89:H110">
    <cfRule type="expression" dxfId="1016" priority="25">
      <formula>H89&gt;0</formula>
    </cfRule>
    <cfRule type="expression" dxfId="1015" priority="26">
      <formula>H89&lt;0</formula>
    </cfRule>
  </conditionalFormatting>
  <conditionalFormatting sqref="Q10">
    <cfRule type="expression" dxfId="1014" priority="23">
      <formula>Q10&gt;0</formula>
    </cfRule>
    <cfRule type="expression" dxfId="1013" priority="24">
      <formula>Q10&lt;0</formula>
    </cfRule>
  </conditionalFormatting>
  <conditionalFormatting sqref="J25:J32 J34:J38">
    <cfRule type="expression" dxfId="1012" priority="21">
      <formula>J25&gt;0</formula>
    </cfRule>
    <cfRule type="expression" dxfId="1011" priority="22">
      <formula>J25&lt;0</formula>
    </cfRule>
  </conditionalFormatting>
  <conditionalFormatting sqref="K25:K30">
    <cfRule type="expression" dxfId="1010" priority="19">
      <formula>K25&gt;0</formula>
    </cfRule>
    <cfRule type="expression" dxfId="1009" priority="20">
      <formula>K25&lt;0</formula>
    </cfRule>
  </conditionalFormatting>
  <conditionalFormatting sqref="L25:L38">
    <cfRule type="expression" dxfId="1008" priority="17">
      <formula>L25&gt;0</formula>
    </cfRule>
    <cfRule type="expression" dxfId="1007" priority="18">
      <formula>L25&lt;0</formula>
    </cfRule>
  </conditionalFormatting>
  <conditionalFormatting sqref="F30:F33">
    <cfRule type="expression" dxfId="1006" priority="15">
      <formula>F30&gt;0</formula>
    </cfRule>
    <cfRule type="expression" dxfId="1005" priority="16">
      <formula>F30&lt;0</formula>
    </cfRule>
  </conditionalFormatting>
  <conditionalFormatting sqref="H30:H33">
    <cfRule type="expression" dxfId="1004" priority="13">
      <formula>H30&gt;0</formula>
    </cfRule>
    <cfRule type="expression" dxfId="1003" priority="14">
      <formula>H30&lt;0</formula>
    </cfRule>
  </conditionalFormatting>
  <conditionalFormatting sqref="L39:L44">
    <cfRule type="expression" dxfId="1002" priority="5">
      <formula>L39&gt;0</formula>
    </cfRule>
    <cfRule type="expression" dxfId="1001" priority="6">
      <formula>L39&lt;0</formula>
    </cfRule>
  </conditionalFormatting>
  <conditionalFormatting sqref="L45:L46">
    <cfRule type="expression" dxfId="1000" priority="3">
      <formula>L45&gt;0</formula>
    </cfRule>
    <cfRule type="expression" dxfId="999" priority="4">
      <formula>L45&lt;0</formula>
    </cfRule>
  </conditionalFormatting>
  <conditionalFormatting sqref="L47">
    <cfRule type="expression" dxfId="998" priority="1">
      <formula>L47&gt;0</formula>
    </cfRule>
    <cfRule type="expression" dxfId="997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6" priority="49">
      <formula>Q7&gt;0</formula>
    </cfRule>
    <cfRule type="expression" dxfId="995" priority="50">
      <formula>Q7&lt;0</formula>
    </cfRule>
  </conditionalFormatting>
  <conditionalFormatting sqref="Q8">
    <cfRule type="expression" dxfId="994" priority="47">
      <formula>Q8&gt;0</formula>
    </cfRule>
    <cfRule type="expression" dxfId="993" priority="48">
      <formula>Q8&lt;0</formula>
    </cfRule>
  </conditionalFormatting>
  <conditionalFormatting sqref="F26:F38">
    <cfRule type="expression" dxfId="992" priority="45">
      <formula>F26&gt;0</formula>
    </cfRule>
    <cfRule type="expression" dxfId="991" priority="46">
      <formula>F26&lt;0</formula>
    </cfRule>
  </conditionalFormatting>
  <conditionalFormatting sqref="H26:H38">
    <cfRule type="expression" dxfId="990" priority="43">
      <formula>H26&gt;0</formula>
    </cfRule>
    <cfRule type="expression" dxfId="989" priority="44">
      <formula>H26&lt;0</formula>
    </cfRule>
  </conditionalFormatting>
  <conditionalFormatting sqref="H25">
    <cfRule type="expression" dxfId="988" priority="23">
      <formula>H25&gt;0</formula>
    </cfRule>
    <cfRule type="expression" dxfId="987" priority="24">
      <formula>H25&lt;0</formula>
    </cfRule>
  </conditionalFormatting>
  <conditionalFormatting sqref="Q10">
    <cfRule type="expression" dxfId="986" priority="37">
      <formula>Q10&gt;0</formula>
    </cfRule>
    <cfRule type="expression" dxfId="985" priority="38">
      <formula>Q10&lt;0</formula>
    </cfRule>
  </conditionalFormatting>
  <conditionalFormatting sqref="F25">
    <cfRule type="expression" dxfId="984" priority="25">
      <formula>F25&gt;0</formula>
    </cfRule>
    <cfRule type="expression" dxfId="983" priority="26">
      <formula>F25&lt;0</formula>
    </cfRule>
  </conditionalFormatting>
  <conditionalFormatting sqref="J65:K72">
    <cfRule type="expression" dxfId="982" priority="19">
      <formula>J65&gt;0</formula>
    </cfRule>
    <cfRule type="expression" dxfId="981" priority="20">
      <formula>J65&lt;0</formula>
    </cfRule>
  </conditionalFormatting>
  <conditionalFormatting sqref="F65:F83 F89">
    <cfRule type="expression" dxfId="980" priority="17">
      <formula>F65&gt;0</formula>
    </cfRule>
    <cfRule type="expression" dxfId="979" priority="18">
      <formula>F65&lt;0</formula>
    </cfRule>
  </conditionalFormatting>
  <conditionalFormatting sqref="H65:H83 H89">
    <cfRule type="expression" dxfId="978" priority="15">
      <formula>H65&gt;0</formula>
    </cfRule>
    <cfRule type="expression" dxfId="977" priority="16">
      <formula>H65&lt;0</formula>
    </cfRule>
  </conditionalFormatting>
  <conditionalFormatting sqref="J76:J78">
    <cfRule type="expression" dxfId="976" priority="13">
      <formula>J76&gt;0</formula>
    </cfRule>
    <cfRule type="expression" dxfId="975" priority="14">
      <formula>J76&lt;0</formula>
    </cfRule>
  </conditionalFormatting>
  <conditionalFormatting sqref="K76:K78">
    <cfRule type="expression" dxfId="974" priority="11">
      <formula>K76&gt;0</formula>
    </cfRule>
    <cfRule type="expression" dxfId="973" priority="12">
      <formula>K76&lt;0</formula>
    </cfRule>
  </conditionalFormatting>
  <conditionalFormatting sqref="L65:L78">
    <cfRule type="expression" dxfId="972" priority="9">
      <formula>L65&gt;0</formula>
    </cfRule>
    <cfRule type="expression" dxfId="971" priority="10">
      <formula>L65&lt;0</formula>
    </cfRule>
  </conditionalFormatting>
  <conditionalFormatting sqref="F84:F88">
    <cfRule type="expression" dxfId="970" priority="7">
      <formula>F84&gt;0</formula>
    </cfRule>
    <cfRule type="expression" dxfId="969" priority="8">
      <formula>F84&lt;0</formula>
    </cfRule>
  </conditionalFormatting>
  <conditionalFormatting sqref="H84:H88">
    <cfRule type="expression" dxfId="968" priority="5">
      <formula>H84&gt;0</formula>
    </cfRule>
    <cfRule type="expression" dxfId="967" priority="6">
      <formula>H84&lt;0</formula>
    </cfRule>
  </conditionalFormatting>
  <conditionalFormatting sqref="M65:M78">
    <cfRule type="expression" dxfId="966" priority="3">
      <formula>M65&gt;0</formula>
    </cfRule>
    <cfRule type="expression" dxfId="965" priority="4">
      <formula>M65&lt;0</formula>
    </cfRule>
  </conditionalFormatting>
  <conditionalFormatting sqref="M26:M31">
    <cfRule type="expression" dxfId="964" priority="1">
      <formula>M26&gt;0</formula>
    </cfRule>
    <cfRule type="expression" dxfId="96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383</v>
      </c>
      <c r="AJ2">
        <f>$Q$2*$Q$4</f>
        <v>6540</v>
      </c>
      <c r="AK2">
        <f ca="1">AJ2*EXP(-$X$2 * AI2/365.25)</f>
        <v>20295.958246329319</v>
      </c>
      <c r="AM2" s="2">
        <f>Q10</f>
        <v>0</v>
      </c>
      <c r="AO2">
        <f ca="1" xml:space="preserve"> (SUM(AB:AB) - SUM(AE:AE) - SUM(AH:AH) - SUM(AK:AK))/SUM(AB:AB)</f>
        <v>-1.1285932927762128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383</v>
      </c>
      <c r="AJ3">
        <f t="shared" ref="AJ3:AJ17" si="11">$Q$2*$Q$4</f>
        <v>6540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21.8</v>
      </c>
      <c r="R4" s="425">
        <v>-8.9999999999999998E-4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383</v>
      </c>
      <c r="AJ4">
        <f t="shared" si="11"/>
        <v>6540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6540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383</v>
      </c>
      <c r="AJ5">
        <f t="shared" si="11"/>
        <v>6540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383</v>
      </c>
      <c r="AJ6">
        <f t="shared" si="11"/>
        <v>6540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-2361.8899999999921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383</v>
      </c>
      <c r="AJ7">
        <f t="shared" si="11"/>
        <v>6540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-2361.8899999999921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383</v>
      </c>
      <c r="AJ8">
        <f t="shared" si="11"/>
        <v>6540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-0.26532455467322041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383</v>
      </c>
      <c r="AJ9">
        <f t="shared" si="11"/>
        <v>6540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383</v>
      </c>
      <c r="AJ10">
        <f t="shared" si="11"/>
        <v>6540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4.7706422018348627E-2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383</v>
      </c>
      <c r="AJ11">
        <f t="shared" si="11"/>
        <v>6540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383</v>
      </c>
      <c r="AJ12">
        <f t="shared" si="11"/>
        <v>6540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12.823529411764707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383</v>
      </c>
      <c r="AJ13">
        <f t="shared" si="11"/>
        <v>6540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383</v>
      </c>
      <c r="AJ14">
        <f t="shared" si="11"/>
        <v>6540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383</v>
      </c>
      <c r="AJ15">
        <f t="shared" si="11"/>
        <v>6540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383</v>
      </c>
      <c r="AJ16">
        <f t="shared" si="11"/>
        <v>6540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383</v>
      </c>
      <c r="AJ17">
        <f t="shared" si="11"/>
        <v>6540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23.980000000000004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23.762000000000004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23.544000000000004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23.326000000000001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23.108000000000001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22.89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22.672000000000001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22.454000000000001</v>
      </c>
      <c r="T26" s="709"/>
      <c r="W26" s="134"/>
    </row>
    <row r="27" spans="1:39" x14ac:dyDescent="0.25">
      <c r="O27" s="81">
        <v>1.02</v>
      </c>
      <c r="P27" s="81">
        <f t="shared" si="13"/>
        <v>22.236000000000001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22.018000000000001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21.8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21.582000000000001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21.364000000000001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21.146000000000001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20.928000000000001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20.71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20.492000000000001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20.274000000000001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20.056000000000001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19.838000000000001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19.62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62" priority="31">
      <formula>F31&gt;0</formula>
    </cfRule>
    <cfRule type="expression" dxfId="961" priority="32">
      <formula>F31&lt;0</formula>
    </cfRule>
  </conditionalFormatting>
  <conditionalFormatting sqref="Q7">
    <cfRule type="expression" dxfId="960" priority="29">
      <formula>Q7&gt;0</formula>
    </cfRule>
    <cfRule type="expression" dxfId="959" priority="30">
      <formula>Q7&lt;0</formula>
    </cfRule>
  </conditionalFormatting>
  <conditionalFormatting sqref="Q8">
    <cfRule type="expression" dxfId="958" priority="27">
      <formula>Q8&gt;0</formula>
    </cfRule>
    <cfRule type="expression" dxfId="957" priority="28">
      <formula>Q8&lt;0</formula>
    </cfRule>
  </conditionalFormatting>
  <conditionalFormatting sqref="F111:F132">
    <cfRule type="expression" dxfId="956" priority="21">
      <formula>F111&gt;0</formula>
    </cfRule>
    <cfRule type="expression" dxfId="955" priority="22">
      <formula>F111&lt;0</formula>
    </cfRule>
  </conditionalFormatting>
  <conditionalFormatting sqref="H111:H132">
    <cfRule type="expression" dxfId="954" priority="19">
      <formula>H111&gt;0</formula>
    </cfRule>
    <cfRule type="expression" dxfId="953" priority="20">
      <formula>H111&lt;0</formula>
    </cfRule>
  </conditionalFormatting>
  <conditionalFormatting sqref="Q10">
    <cfRule type="expression" dxfId="952" priority="17">
      <formula>Q10&gt;0</formula>
    </cfRule>
    <cfRule type="expression" dxfId="951" priority="18">
      <formula>Q10&lt;0</formula>
    </cfRule>
  </conditionalFormatting>
  <conditionalFormatting sqref="J31:J44">
    <cfRule type="expression" dxfId="950" priority="15">
      <formula>J31&gt;0</formula>
    </cfRule>
    <cfRule type="expression" dxfId="949" priority="16">
      <formula>J31&lt;0</formula>
    </cfRule>
  </conditionalFormatting>
  <conditionalFormatting sqref="K31:K44">
    <cfRule type="expression" dxfId="948" priority="13">
      <formula>K31&gt;0</formula>
    </cfRule>
    <cfRule type="expression" dxfId="947" priority="14">
      <formula>K31&lt;0</formula>
    </cfRule>
  </conditionalFormatting>
  <conditionalFormatting sqref="L31:L44">
    <cfRule type="expression" dxfId="946" priority="11">
      <formula>L31&gt;0</formula>
    </cfRule>
    <cfRule type="expression" dxfId="945" priority="12">
      <formula>L31&lt;0</formula>
    </cfRule>
  </conditionalFormatting>
  <conditionalFormatting sqref="H66:H72 F66:F72">
    <cfRule type="expression" dxfId="944" priority="9">
      <formula>F66&gt;0</formula>
    </cfRule>
    <cfRule type="expression" dxfId="943" priority="10">
      <formula>F66&lt;0</formula>
    </cfRule>
  </conditionalFormatting>
  <conditionalFormatting sqref="H73:H76 F73:F76">
    <cfRule type="expression" dxfId="942" priority="7">
      <formula>F73&gt;0</formula>
    </cfRule>
    <cfRule type="expression" dxfId="941" priority="8">
      <formula>F73&lt;0</formula>
    </cfRule>
  </conditionalFormatting>
  <conditionalFormatting sqref="F83:F84 H83:H84">
    <cfRule type="expression" dxfId="940" priority="5">
      <formula>F83&gt;0</formula>
    </cfRule>
    <cfRule type="expression" dxfId="939" priority="6">
      <formula>F83&lt;0</formula>
    </cfRule>
  </conditionalFormatting>
  <conditionalFormatting sqref="F81:F82 H81:H82">
    <cfRule type="expression" dxfId="938" priority="3">
      <formula>F81&gt;0</formula>
    </cfRule>
    <cfRule type="expression" dxfId="937" priority="4">
      <formula>F81&lt;0</formula>
    </cfRule>
  </conditionalFormatting>
  <conditionalFormatting sqref="F79:F80 H79:H80">
    <cfRule type="expression" dxfId="936" priority="1">
      <formula>F79&gt;0</formula>
    </cfRule>
    <cfRule type="expression" dxfId="935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34" priority="137">
      <formula>F30&gt;0</formula>
    </cfRule>
    <cfRule type="expression" dxfId="933" priority="138">
      <formula>F30&lt;0</formula>
    </cfRule>
  </conditionalFormatting>
  <conditionalFormatting sqref="H47:H58">
    <cfRule type="expression" dxfId="932" priority="129">
      <formula>H47&gt;0</formula>
    </cfRule>
    <cfRule type="expression" dxfId="931" priority="130">
      <formula>H47&lt;0</formula>
    </cfRule>
  </conditionalFormatting>
  <conditionalFormatting sqref="H59">
    <cfRule type="expression" dxfId="930" priority="119">
      <formula>H59&gt;0</formula>
    </cfRule>
    <cfRule type="expression" dxfId="929" priority="120">
      <formula>H59&lt;0</formula>
    </cfRule>
  </conditionalFormatting>
  <conditionalFormatting sqref="H60">
    <cfRule type="expression" dxfId="928" priority="115">
      <formula>H60&gt;0</formula>
    </cfRule>
    <cfRule type="expression" dxfId="927" priority="116">
      <formula>H60&lt;0</formula>
    </cfRule>
  </conditionalFormatting>
  <conditionalFormatting sqref="H61:H66">
    <cfRule type="expression" dxfId="926" priority="111">
      <formula>H61&gt;0</formula>
    </cfRule>
    <cfRule type="expression" dxfId="925" priority="112">
      <formula>H61&lt;0</formula>
    </cfRule>
  </conditionalFormatting>
  <conditionalFormatting sqref="Q8">
    <cfRule type="expression" dxfId="924" priority="95">
      <formula>Q8&gt;0</formula>
    </cfRule>
    <cfRule type="expression" dxfId="923" priority="96">
      <formula>Q8&lt;0</formula>
    </cfRule>
  </conditionalFormatting>
  <conditionalFormatting sqref="Q7">
    <cfRule type="expression" dxfId="922" priority="97">
      <formula>Q7&gt;0</formula>
    </cfRule>
    <cfRule type="expression" dxfId="921" priority="98">
      <formula>Q7&lt;0</formula>
    </cfRule>
  </conditionalFormatting>
  <conditionalFormatting sqref="F178 H178">
    <cfRule type="expression" dxfId="920" priority="93">
      <formula>F178&gt;0</formula>
    </cfRule>
    <cfRule type="expression" dxfId="919" priority="94">
      <formula>F178&lt;0</formula>
    </cfRule>
  </conditionalFormatting>
  <conditionalFormatting sqref="Q10">
    <cfRule type="expression" dxfId="918" priority="87">
      <formula>Q10&gt;0</formula>
    </cfRule>
    <cfRule type="expression" dxfId="917" priority="88">
      <formula>Q10&lt;0</formula>
    </cfRule>
  </conditionalFormatting>
  <conditionalFormatting sqref="Q9">
    <cfRule type="expression" dxfId="916" priority="81">
      <formula>Q9&gt;0</formula>
    </cfRule>
    <cfRule type="expression" dxfId="915" priority="82">
      <formula>Q9&lt;0</formula>
    </cfRule>
  </conditionalFormatting>
  <conditionalFormatting sqref="F201:F248">
    <cfRule type="expression" dxfId="914" priority="41">
      <formula>F201&gt;0</formula>
    </cfRule>
    <cfRule type="expression" dxfId="913" priority="42">
      <formula>F201&lt;0</formula>
    </cfRule>
  </conditionalFormatting>
  <conditionalFormatting sqref="H201:H248">
    <cfRule type="expression" dxfId="912" priority="39">
      <formula>H201&gt;0</formula>
    </cfRule>
    <cfRule type="expression" dxfId="911" priority="40">
      <formula>H201&lt;0</formula>
    </cfRule>
  </conditionalFormatting>
  <conditionalFormatting sqref="J208">
    <cfRule type="expression" dxfId="910" priority="37">
      <formula>J208&gt;0</formula>
    </cfRule>
    <cfRule type="expression" dxfId="909" priority="38">
      <formula>J208&lt;0</formula>
    </cfRule>
  </conditionalFormatting>
  <conditionalFormatting sqref="J214:J215">
    <cfRule type="expression" dxfId="908" priority="35">
      <formula>J214&gt;0</formula>
    </cfRule>
    <cfRule type="expression" dxfId="907" priority="36">
      <formula>J214&lt;0</formula>
    </cfRule>
  </conditionalFormatting>
  <conditionalFormatting sqref="J216">
    <cfRule type="expression" dxfId="906" priority="33">
      <formula>J216&gt;0</formula>
    </cfRule>
    <cfRule type="expression" dxfId="905" priority="34">
      <formula>J216&lt;0</formula>
    </cfRule>
  </conditionalFormatting>
  <conditionalFormatting sqref="J217:J219 J221:J224">
    <cfRule type="expression" dxfId="904" priority="31">
      <formula>J217&gt;0</formula>
    </cfRule>
    <cfRule type="expression" dxfId="903" priority="32">
      <formula>J217&lt;0</formula>
    </cfRule>
  </conditionalFormatting>
  <conditionalFormatting sqref="K208">
    <cfRule type="expression" dxfId="902" priority="29">
      <formula>K208&gt;0</formula>
    </cfRule>
    <cfRule type="expression" dxfId="901" priority="30">
      <formula>K208&lt;0</formula>
    </cfRule>
  </conditionalFormatting>
  <conditionalFormatting sqref="K214:K215">
    <cfRule type="expression" dxfId="900" priority="27">
      <formula>K214&gt;0</formula>
    </cfRule>
    <cfRule type="expression" dxfId="899" priority="28">
      <formula>K214&lt;0</formula>
    </cfRule>
  </conditionalFormatting>
  <conditionalFormatting sqref="K216">
    <cfRule type="expression" dxfId="898" priority="25">
      <formula>K216&gt;0</formula>
    </cfRule>
    <cfRule type="expression" dxfId="897" priority="26">
      <formula>K216&lt;0</formula>
    </cfRule>
  </conditionalFormatting>
  <conditionalFormatting sqref="K217:K224">
    <cfRule type="expression" dxfId="896" priority="23">
      <formula>K217&gt;0</formula>
    </cfRule>
    <cfRule type="expression" dxfId="895" priority="24">
      <formula>K217&lt;0</formula>
    </cfRule>
  </conditionalFormatting>
  <conditionalFormatting sqref="L208">
    <cfRule type="expression" dxfId="894" priority="21">
      <formula>L208&gt;0</formula>
    </cfRule>
    <cfRule type="expression" dxfId="893" priority="22">
      <formula>L208&lt;0</formula>
    </cfRule>
  </conditionalFormatting>
  <conditionalFormatting sqref="L214:L215">
    <cfRule type="expression" dxfId="892" priority="19">
      <formula>L214&gt;0</formula>
    </cfRule>
    <cfRule type="expression" dxfId="891" priority="20">
      <formula>L214&lt;0</formula>
    </cfRule>
  </conditionalFormatting>
  <conditionalFormatting sqref="L216">
    <cfRule type="expression" dxfId="890" priority="17">
      <formula>L216&gt;0</formula>
    </cfRule>
    <cfRule type="expression" dxfId="889" priority="18">
      <formula>L216&lt;0</formula>
    </cfRule>
  </conditionalFormatting>
  <conditionalFormatting sqref="L217:L224">
    <cfRule type="expression" dxfId="888" priority="15">
      <formula>L217&gt;0</formula>
    </cfRule>
    <cfRule type="expression" dxfId="887" priority="16">
      <formula>L217&lt;0</formula>
    </cfRule>
  </conditionalFormatting>
  <conditionalFormatting sqref="K225">
    <cfRule type="expression" dxfId="886" priority="13">
      <formula>K225&gt;0</formula>
    </cfRule>
    <cfRule type="expression" dxfId="885" priority="14">
      <formula>K225&lt;0</formula>
    </cfRule>
  </conditionalFormatting>
  <conditionalFormatting sqref="L225:L232">
    <cfRule type="expression" dxfId="884" priority="11">
      <formula>L225&gt;0</formula>
    </cfRule>
    <cfRule type="expression" dxfId="883" priority="12">
      <formula>L225&lt;0</formula>
    </cfRule>
  </conditionalFormatting>
  <conditionalFormatting sqref="K226">
    <cfRule type="expression" dxfId="882" priority="9">
      <formula>K226&gt;0</formula>
    </cfRule>
    <cfRule type="expression" dxfId="881" priority="10">
      <formula>K226&lt;0</formula>
    </cfRule>
  </conditionalFormatting>
  <conditionalFormatting sqref="K227">
    <cfRule type="expression" dxfId="880" priority="7">
      <formula>K227&gt;0</formula>
    </cfRule>
    <cfRule type="expression" dxfId="879" priority="8">
      <formula>K227&lt;0</formula>
    </cfRule>
  </conditionalFormatting>
  <conditionalFormatting sqref="K228:K248">
    <cfRule type="expression" dxfId="878" priority="5">
      <formula>K228&gt;0</formula>
    </cfRule>
    <cfRule type="expression" dxfId="877" priority="6">
      <formula>K228&lt;0</formula>
    </cfRule>
  </conditionalFormatting>
  <conditionalFormatting sqref="L233:L237">
    <cfRule type="expression" dxfId="876" priority="3">
      <formula>L233&gt;0</formula>
    </cfRule>
    <cfRule type="expression" dxfId="875" priority="4">
      <formula>L233&lt;0</formula>
    </cfRule>
  </conditionalFormatting>
  <conditionalFormatting sqref="L238:L243">
    <cfRule type="expression" dxfId="874" priority="1">
      <formula>L238&gt;0</formula>
    </cfRule>
    <cfRule type="expression" dxfId="87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72" priority="11">
      <formula>F27&gt;0</formula>
    </cfRule>
    <cfRule type="expression" dxfId="871" priority="12">
      <formula>F27&lt;0</formula>
    </cfRule>
  </conditionalFormatting>
  <conditionalFormatting sqref="H27:H29">
    <cfRule type="expression" dxfId="870" priority="9">
      <formula>H27&gt;0</formula>
    </cfRule>
    <cfRule type="expression" dxfId="869" priority="10">
      <formula>H27&lt;0</formula>
    </cfRule>
  </conditionalFormatting>
  <conditionalFormatting sqref="F23:F26">
    <cfRule type="expression" dxfId="868" priority="7">
      <formula>F23&gt;0</formula>
    </cfRule>
    <cfRule type="expression" dxfId="867" priority="8">
      <formula>F23&lt;0</formula>
    </cfRule>
  </conditionalFormatting>
  <conditionalFormatting sqref="H23:H26">
    <cfRule type="expression" dxfId="866" priority="5">
      <formula>H23&gt;0</formula>
    </cfRule>
    <cfRule type="expression" dxfId="865" priority="6">
      <formula>H23&lt;0</formula>
    </cfRule>
  </conditionalFormatting>
  <conditionalFormatting sqref="Q8">
    <cfRule type="expression" dxfId="864" priority="1">
      <formula>Q8&gt;0</formula>
    </cfRule>
    <cfRule type="expression" dxfId="863" priority="2">
      <formula>Q8&lt;0</formula>
    </cfRule>
  </conditionalFormatting>
  <conditionalFormatting sqref="Q7">
    <cfRule type="expression" dxfId="862" priority="3">
      <formula>Q7&gt;0</formula>
    </cfRule>
    <cfRule type="expression" dxfId="86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60" priority="7">
      <formula>F21&gt;0</formula>
    </cfRule>
    <cfRule type="expression" dxfId="859" priority="8">
      <formula>F21&lt;0</formula>
    </cfRule>
  </conditionalFormatting>
  <conditionalFormatting sqref="F22">
    <cfRule type="expression" dxfId="858" priority="5">
      <formula>F22&gt;0</formula>
    </cfRule>
    <cfRule type="expression" dxfId="857" priority="6">
      <formula>F22&lt;0</formula>
    </cfRule>
  </conditionalFormatting>
  <conditionalFormatting sqref="Q8">
    <cfRule type="expression" dxfId="856" priority="1">
      <formula>Q8&gt;0</formula>
    </cfRule>
    <cfRule type="expression" dxfId="855" priority="2">
      <formula>Q8&lt;0</formula>
    </cfRule>
  </conditionalFormatting>
  <conditionalFormatting sqref="Q7">
    <cfRule type="expression" dxfId="854" priority="3">
      <formula>Q7&gt;0</formula>
    </cfRule>
    <cfRule type="expression" dxfId="85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52" priority="17">
      <formula>F38&gt;0</formula>
    </cfRule>
    <cfRule type="expression" dxfId="851" priority="18">
      <formula>F38&lt;0</formula>
    </cfRule>
  </conditionalFormatting>
  <conditionalFormatting sqref="H38:H72">
    <cfRule type="expression" dxfId="850" priority="9">
      <formula>H38&gt;0</formula>
    </cfRule>
    <cfRule type="expression" dxfId="849" priority="10">
      <formula>H38&lt;0</formula>
    </cfRule>
  </conditionalFormatting>
  <conditionalFormatting sqref="F21:F37">
    <cfRule type="expression" dxfId="848" priority="7">
      <formula>F21&gt;0</formula>
    </cfRule>
    <cfRule type="expression" dxfId="847" priority="8">
      <formula>F21&lt;0</formula>
    </cfRule>
  </conditionalFormatting>
  <conditionalFormatting sqref="H21:H37">
    <cfRule type="expression" dxfId="846" priority="5">
      <formula>H21&gt;0</formula>
    </cfRule>
    <cfRule type="expression" dxfId="845" priority="6">
      <formula>H21&lt;0</formula>
    </cfRule>
  </conditionalFormatting>
  <conditionalFormatting sqref="Q8">
    <cfRule type="expression" dxfId="844" priority="1">
      <formula>Q8&gt;0</formula>
    </cfRule>
    <cfRule type="expression" dxfId="843" priority="2">
      <formula>Q8&lt;0</formula>
    </cfRule>
  </conditionalFormatting>
  <conditionalFormatting sqref="Q7">
    <cfRule type="expression" dxfId="842" priority="3">
      <formula>Q7&gt;0</formula>
    </cfRule>
    <cfRule type="expression" dxfId="84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40" priority="11">
      <formula>F24&gt;0</formula>
    </cfRule>
    <cfRule type="expression" dxfId="839" priority="12">
      <formula>F24&lt;0</formula>
    </cfRule>
  </conditionalFormatting>
  <conditionalFormatting sqref="H27:H30">
    <cfRule type="expression" dxfId="838" priority="9">
      <formula>H27&gt;0</formula>
    </cfRule>
    <cfRule type="expression" dxfId="837" priority="10">
      <formula>H27&lt;0</formula>
    </cfRule>
  </conditionalFormatting>
  <conditionalFormatting sqref="F25">
    <cfRule type="expression" dxfId="836" priority="7">
      <formula>F25&gt;0</formula>
    </cfRule>
    <cfRule type="expression" dxfId="835" priority="8">
      <formula>F25&lt;0</formula>
    </cfRule>
  </conditionalFormatting>
  <conditionalFormatting sqref="H24:H26">
    <cfRule type="expression" dxfId="834" priority="5">
      <formula>H24&gt;0</formula>
    </cfRule>
    <cfRule type="expression" dxfId="833" priority="6">
      <formula>H24&lt;0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8" priority="17">
      <formula>F28&gt;0</formula>
    </cfRule>
    <cfRule type="expression" dxfId="827" priority="18">
      <formula>F28&lt;0</formula>
    </cfRule>
  </conditionalFormatting>
  <conditionalFormatting sqref="F28 F33:F35">
    <cfRule type="expression" dxfId="826" priority="19">
      <formula>F28&gt;0</formula>
    </cfRule>
    <cfRule type="expression" dxfId="825" priority="20">
      <formula>F28&lt;0</formula>
    </cfRule>
  </conditionalFormatting>
  <conditionalFormatting sqref="H28 H33:H35">
    <cfRule type="expression" dxfId="824" priority="15">
      <formula>H28&gt;0</formula>
    </cfRule>
    <cfRule type="expression" dxfId="823" priority="16">
      <formula>H28&lt;0</formula>
    </cfRule>
  </conditionalFormatting>
  <conditionalFormatting sqref="F21:F27">
    <cfRule type="expression" dxfId="822" priority="13">
      <formula>F21&gt;0</formula>
    </cfRule>
    <cfRule type="expression" dxfId="821" priority="14">
      <formula>F21&lt;0</formula>
    </cfRule>
  </conditionalFormatting>
  <conditionalFormatting sqref="H21:H27">
    <cfRule type="expression" dxfId="820" priority="11">
      <formula>H21&gt;0</formula>
    </cfRule>
    <cfRule type="expression" dxfId="819" priority="12">
      <formula>H21&lt;0</formula>
    </cfRule>
  </conditionalFormatting>
  <conditionalFormatting sqref="Q8">
    <cfRule type="expression" dxfId="818" priority="7">
      <formula>Q8&gt;0</formula>
    </cfRule>
    <cfRule type="expression" dxfId="817" priority="8">
      <formula>Q8&lt;0</formula>
    </cfRule>
  </conditionalFormatting>
  <conditionalFormatting sqref="Q7">
    <cfRule type="expression" dxfId="816" priority="9">
      <formula>Q7&gt;0</formula>
    </cfRule>
    <cfRule type="expression" dxfId="815" priority="10">
      <formula>Q7&lt;0</formula>
    </cfRule>
  </conditionalFormatting>
  <conditionalFormatting sqref="F29:F32">
    <cfRule type="expression" dxfId="814" priority="5">
      <formula>F29&gt;0</formula>
    </cfRule>
    <cfRule type="expression" dxfId="813" priority="6">
      <formula>F29&lt;0</formula>
    </cfRule>
  </conditionalFormatting>
  <conditionalFormatting sqref="H29:H32">
    <cfRule type="expression" dxfId="812" priority="3">
      <formula>H29&gt;0</formula>
    </cfRule>
    <cfRule type="expression" dxfId="811" priority="4">
      <formula>H29&lt;0</formula>
    </cfRule>
  </conditionalFormatting>
  <conditionalFormatting sqref="M37">
    <cfRule type="expression" dxfId="810" priority="1">
      <formula>M37&gt;0</formula>
    </cfRule>
    <cfRule type="expression" dxfId="80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257.3999</v>
      </c>
      <c r="R4" s="405">
        <v>-6.1000000000000004E-3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5147.9979999999996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974.81800000000476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813.98800000000483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0.187814056728066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19.799992307692307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283.13989000000004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280.56589100000002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277.99189200000001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275.41789299999999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272.84389400000003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270.26989500000002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267.695896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265.12189699999999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262.54789800000003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259.97389900000002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257.3999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254.82590099999999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252.251902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249.67790299999999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247.103904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244.52990499999999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241.955906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239.38190700000001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236.80790800000003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234.23390900000001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231.65991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8" priority="51">
      <formula>F26&gt;0</formula>
    </cfRule>
    <cfRule type="expression" dxfId="807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6" priority="39">
      <formula>F22&gt;0</formula>
    </cfRule>
    <cfRule type="expression" dxfId="805" priority="40">
      <formula>F22&lt;0</formula>
    </cfRule>
  </conditionalFormatting>
  <conditionalFormatting sqref="H22:H25">
    <cfRule type="expression" dxfId="804" priority="37">
      <formula>H22&gt;0</formula>
    </cfRule>
    <cfRule type="expression" dxfId="803" priority="38">
      <formula>H22&lt;0</formula>
    </cfRule>
  </conditionalFormatting>
  <conditionalFormatting sqref="Q8">
    <cfRule type="expression" dxfId="802" priority="33">
      <formula>Q8&gt;0</formula>
    </cfRule>
    <cfRule type="expression" dxfId="801" priority="34">
      <formula>Q8&lt;0</formula>
    </cfRule>
  </conditionalFormatting>
  <conditionalFormatting sqref="Q7">
    <cfRule type="expression" dxfId="800" priority="35">
      <formula>Q7&gt;0</formula>
    </cfRule>
    <cfRule type="expression" dxfId="799" priority="36">
      <formula>Q7&lt;0</formula>
    </cfRule>
  </conditionalFormatting>
  <conditionalFormatting sqref="F74:F76">
    <cfRule type="expression" dxfId="798" priority="31">
      <formula>F74&gt;0</formula>
    </cfRule>
    <cfRule type="expression" dxfId="797" priority="32">
      <formula>F74&lt;0</formula>
    </cfRule>
  </conditionalFormatting>
  <conditionalFormatting sqref="F77:F84">
    <cfRule type="expression" dxfId="796" priority="27">
      <formula>F77&gt;0</formula>
    </cfRule>
    <cfRule type="expression" dxfId="795" priority="28">
      <formula>F77&lt;0</formula>
    </cfRule>
  </conditionalFormatting>
  <conditionalFormatting sqref="F77:F84">
    <cfRule type="expression" dxfId="794" priority="29">
      <formula>F77&gt;0</formula>
    </cfRule>
    <cfRule type="expression" dxfId="793" priority="30">
      <formula>F77&lt;0</formula>
    </cfRule>
  </conditionalFormatting>
  <conditionalFormatting sqref="H74:H84">
    <cfRule type="expression" dxfId="792" priority="25">
      <formula>H74&gt;0</formula>
    </cfRule>
    <cfRule type="expression" dxfId="791" priority="26">
      <formula>H74&lt;0</formula>
    </cfRule>
  </conditionalFormatting>
  <conditionalFormatting sqref="F70:F73">
    <cfRule type="expression" dxfId="790" priority="23">
      <formula>F70&gt;0</formula>
    </cfRule>
    <cfRule type="expression" dxfId="789" priority="24">
      <formula>F70&lt;0</formula>
    </cfRule>
  </conditionalFormatting>
  <conditionalFormatting sqref="H70:H73">
    <cfRule type="expression" dxfId="788" priority="21">
      <formula>H70&gt;0</formula>
    </cfRule>
    <cfRule type="expression" dxfId="787" priority="22">
      <formula>H70&lt;0</formula>
    </cfRule>
  </conditionalFormatting>
  <conditionalFormatting sqref="Q10">
    <cfRule type="expression" dxfId="786" priority="19">
      <formula>Q10&gt;0</formula>
    </cfRule>
    <cfRule type="expression" dxfId="785" priority="20">
      <formula>Q10&lt;0</formula>
    </cfRule>
  </conditionalFormatting>
  <conditionalFormatting sqref="H43 F43">
    <cfRule type="expression" dxfId="784" priority="15">
      <formula>F43&gt;0</formula>
    </cfRule>
    <cfRule type="expression" dxfId="783" priority="16">
      <formula>F43&lt;0</formula>
    </cfRule>
  </conditionalFormatting>
  <conditionalFormatting sqref="H37:H39 F37:F39">
    <cfRule type="expression" dxfId="782" priority="13">
      <formula>F37&gt;0</formula>
    </cfRule>
    <cfRule type="expression" dxfId="781" priority="14">
      <formula>F37&lt;0</formula>
    </cfRule>
  </conditionalFormatting>
  <conditionalFormatting sqref="H35:H36 F35:F36">
    <cfRule type="expression" dxfId="780" priority="11">
      <formula>F35&gt;0</formula>
    </cfRule>
    <cfRule type="expression" dxfId="779" priority="12">
      <formula>F35&lt;0</formula>
    </cfRule>
  </conditionalFormatting>
  <conditionalFormatting sqref="H41:H42 F41:F42 J40:J41">
    <cfRule type="expression" dxfId="778" priority="9">
      <formula>F40&gt;0</formula>
    </cfRule>
    <cfRule type="expression" dxfId="777" priority="10">
      <formula>F40&lt;0</formula>
    </cfRule>
  </conditionalFormatting>
  <conditionalFormatting sqref="H40 F40">
    <cfRule type="expression" dxfId="776" priority="7">
      <formula>F40&gt;0</formula>
    </cfRule>
    <cfRule type="expression" dxfId="775" priority="8">
      <formula>F40&lt;0</formula>
    </cfRule>
  </conditionalFormatting>
  <conditionalFormatting sqref="H45 F45 J44:J45">
    <cfRule type="expression" dxfId="774" priority="3">
      <formula>F44&gt;0</formula>
    </cfRule>
    <cfRule type="expression" dxfId="773" priority="4">
      <formula>F44&lt;0</formula>
    </cfRule>
  </conditionalFormatting>
  <conditionalFormatting sqref="H44 F44">
    <cfRule type="expression" dxfId="772" priority="1">
      <formula>F44&gt;0</formula>
    </cfRule>
    <cfRule type="expression" dxfId="771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70" priority="29">
      <formula>F40&gt;0</formula>
    </cfRule>
    <cfRule type="expression" dxfId="769" priority="30">
      <formula>F40&lt;0</formula>
    </cfRule>
  </conditionalFormatting>
  <conditionalFormatting sqref="F40:F45">
    <cfRule type="expression" dxfId="768" priority="31">
      <formula>F40&gt;0</formula>
    </cfRule>
    <cfRule type="expression" dxfId="767" priority="32">
      <formula>F40&lt;0</formula>
    </cfRule>
  </conditionalFormatting>
  <conditionalFormatting sqref="H40:H45">
    <cfRule type="expression" dxfId="766" priority="27">
      <formula>H40&gt;0</formula>
    </cfRule>
    <cfRule type="expression" dxfId="765" priority="28">
      <formula>H40&lt;0</formula>
    </cfRule>
  </conditionalFormatting>
  <conditionalFormatting sqref="F23:F39">
    <cfRule type="expression" dxfId="764" priority="13">
      <formula>F23&gt;0</formula>
    </cfRule>
    <cfRule type="expression" dxfId="763" priority="14">
      <formula>F23&lt;0</formula>
    </cfRule>
  </conditionalFormatting>
  <conditionalFormatting sqref="H23:H39">
    <cfRule type="expression" dxfId="762" priority="11">
      <formula>H23&gt;0</formula>
    </cfRule>
    <cfRule type="expression" dxfId="761" priority="12">
      <formula>H23&lt;0</formula>
    </cfRule>
  </conditionalFormatting>
  <conditionalFormatting sqref="Q7">
    <cfRule type="expression" dxfId="760" priority="9">
      <formula>Q7&gt;0</formula>
    </cfRule>
    <cfRule type="expression" dxfId="759" priority="10">
      <formula>Q7&lt;0</formula>
    </cfRule>
  </conditionalFormatting>
  <conditionalFormatting sqref="Q8">
    <cfRule type="expression" dxfId="758" priority="7">
      <formula>Q8&gt;0</formula>
    </cfRule>
    <cfRule type="expression" dxfId="757" priority="8">
      <formula>Q8&lt;0</formula>
    </cfRule>
  </conditionalFormatting>
  <conditionalFormatting sqref="Q10">
    <cfRule type="expression" dxfId="756" priority="1">
      <formula>Q10&gt;0</formula>
    </cfRule>
    <cfRule type="expression" dxfId="75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4" priority="39">
      <formula>Q12&gt;0</formula>
    </cfRule>
    <cfRule type="expression" dxfId="75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2" priority="33">
      <formula>F25&gt;0</formula>
    </cfRule>
    <cfRule type="expression" dxfId="751" priority="34">
      <formula>F25&lt;0</formula>
    </cfRule>
  </conditionalFormatting>
  <conditionalFormatting sqref="F30">
    <cfRule type="expression" dxfId="750" priority="31">
      <formula>F30&gt;0</formula>
    </cfRule>
    <cfRule type="expression" dxfId="749" priority="32">
      <formula>F30&lt;0</formula>
    </cfRule>
  </conditionalFormatting>
  <conditionalFormatting sqref="F31">
    <cfRule type="expression" dxfId="748" priority="29">
      <formula>F31&gt;0</formula>
    </cfRule>
    <cfRule type="expression" dxfId="747" priority="30">
      <formula>F31&lt;0</formula>
    </cfRule>
  </conditionalFormatting>
  <conditionalFormatting sqref="F32:F34">
    <cfRule type="expression" dxfId="746" priority="27">
      <formula>F32&gt;0</formula>
    </cfRule>
    <cfRule type="expression" dxfId="745" priority="28">
      <formula>F32&lt;0</formula>
    </cfRule>
  </conditionalFormatting>
  <conditionalFormatting sqref="H25:H29">
    <cfRule type="expression" dxfId="744" priority="25">
      <formula>H25&gt;0</formula>
    </cfRule>
    <cfRule type="expression" dxfId="743" priority="26">
      <formula>H25&lt;0</formula>
    </cfRule>
  </conditionalFormatting>
  <conditionalFormatting sqref="H30">
    <cfRule type="expression" dxfId="742" priority="23">
      <formula>H30&gt;0</formula>
    </cfRule>
    <cfRule type="expression" dxfId="741" priority="24">
      <formula>H30&lt;0</formula>
    </cfRule>
  </conditionalFormatting>
  <conditionalFormatting sqref="H31">
    <cfRule type="expression" dxfId="740" priority="21">
      <formula>H31&gt;0</formula>
    </cfRule>
    <cfRule type="expression" dxfId="739" priority="22">
      <formula>H31&lt;0</formula>
    </cfRule>
  </conditionalFormatting>
  <conditionalFormatting sqref="H32:H34">
    <cfRule type="expression" dxfId="738" priority="19">
      <formula>H32&gt;0</formula>
    </cfRule>
    <cfRule type="expression" dxfId="737" priority="20">
      <formula>H32&lt;0</formula>
    </cfRule>
  </conditionalFormatting>
  <conditionalFormatting sqref="F35">
    <cfRule type="expression" dxfId="736" priority="17">
      <formula>F35&gt;0</formula>
    </cfRule>
    <cfRule type="expression" dxfId="735" priority="18">
      <formula>F35&lt;0</formula>
    </cfRule>
  </conditionalFormatting>
  <conditionalFormatting sqref="H35">
    <cfRule type="expression" dxfId="734" priority="15">
      <formula>H35&gt;0</formula>
    </cfRule>
    <cfRule type="expression" dxfId="733" priority="16">
      <formula>H35&lt;0</formula>
    </cfRule>
  </conditionalFormatting>
  <conditionalFormatting sqref="F36">
    <cfRule type="expression" dxfId="732" priority="13">
      <formula>F36&gt;0</formula>
    </cfRule>
    <cfRule type="expression" dxfId="731" priority="14">
      <formula>F36&lt;0</formula>
    </cfRule>
  </conditionalFormatting>
  <conditionalFormatting sqref="H36">
    <cfRule type="expression" dxfId="730" priority="11">
      <formula>H36&gt;0</formula>
    </cfRule>
    <cfRule type="expression" dxfId="729" priority="12">
      <formula>H36&lt;0</formula>
    </cfRule>
  </conditionalFormatting>
  <conditionalFormatting sqref="H23:H24">
    <cfRule type="expression" dxfId="728" priority="5">
      <formula>H23&gt;0</formula>
    </cfRule>
    <cfRule type="expression" dxfId="727" priority="6">
      <formula>H23&lt;0</formula>
    </cfRule>
  </conditionalFormatting>
  <conditionalFormatting sqref="F23:F24">
    <cfRule type="expression" dxfId="726" priority="7">
      <formula>F23&gt;0</formula>
    </cfRule>
    <cfRule type="expression" dxfId="725" priority="8">
      <formula>F23&lt;0</formula>
    </cfRule>
  </conditionalFormatting>
  <conditionalFormatting sqref="Q7">
    <cfRule type="expression" dxfId="724" priority="3">
      <formula>Q7&gt;0</formula>
    </cfRule>
    <cfRule type="expression" dxfId="723" priority="4">
      <formula>Q7&lt;0</formula>
    </cfRule>
  </conditionalFormatting>
  <conditionalFormatting sqref="Q8">
    <cfRule type="expression" dxfId="722" priority="1">
      <formula>Q8&gt;0</formula>
    </cfRule>
    <cfRule type="expression" dxfId="72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48.42</v>
      </c>
      <c r="R4" s="405">
        <v>1.15E-2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5810.4000000000005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2028.2999999999984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423.71999999999662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7.8660696384414197E-2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3.5522511358942584E-2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10.712389380530976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53.262000000000008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52.777800000000006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52.293600000000005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51.809400000000004</v>
      </c>
      <c r="W20" s="2"/>
      <c r="X20" s="134"/>
    </row>
    <row r="21" spans="1:33" x14ac:dyDescent="0.25">
      <c r="P21" s="81">
        <v>1.06</v>
      </c>
      <c r="Q21" s="81">
        <f t="shared" si="2"/>
        <v>51.325200000000002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50.841000000000001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50.356800000000007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49.872600000000006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49.388400000000004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48.904200000000003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48.42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47.9358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47.451599999999999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46.967399999999998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46.483199999999997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45.999000000000002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45.514800000000001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45.030600000000007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44.546400000000006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44.062200000000004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43.578000000000003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20" priority="77">
      <formula>J8&gt;0</formula>
    </cfRule>
    <cfRule type="expression" dxfId="719" priority="78">
      <formula>J8&lt;0</formula>
    </cfRule>
  </conditionalFormatting>
  <conditionalFormatting sqref="Q7">
    <cfRule type="expression" dxfId="718" priority="79">
      <formula>Q7&gt;0</formula>
    </cfRule>
    <cfRule type="expression" dxfId="717" priority="80">
      <formula>Q7&lt;0</formula>
    </cfRule>
  </conditionalFormatting>
  <conditionalFormatting sqref="M66">
    <cfRule type="expression" dxfId="716" priority="67">
      <formula>M66&gt;0</formula>
    </cfRule>
    <cfRule type="expression" dxfId="715" priority="68">
      <formula>M66&lt;0</formula>
    </cfRule>
  </conditionalFormatting>
  <conditionalFormatting sqref="M66">
    <cfRule type="expression" dxfId="714" priority="69">
      <formula>M66&gt;0</formula>
    </cfRule>
    <cfRule type="expression" dxfId="713" priority="70">
      <formula>M66&lt;0</formula>
    </cfRule>
  </conditionalFormatting>
  <conditionalFormatting sqref="F24:F58">
    <cfRule type="expression" dxfId="712" priority="55">
      <formula>F24&gt;0</formula>
    </cfRule>
    <cfRule type="expression" dxfId="711" priority="56">
      <formula>F24&lt;0</formula>
    </cfRule>
  </conditionalFormatting>
  <conditionalFormatting sqref="F24:F58">
    <cfRule type="expression" dxfId="710" priority="57">
      <formula>F24&gt;0</formula>
    </cfRule>
    <cfRule type="expression" dxfId="709" priority="58">
      <formula>F24&lt;0</formula>
    </cfRule>
  </conditionalFormatting>
  <conditionalFormatting sqref="H24:H58">
    <cfRule type="expression" dxfId="708" priority="53">
      <formula>H24&gt;0</formula>
    </cfRule>
    <cfRule type="expression" dxfId="707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6" priority="7">
      <formula>J59&gt;0</formula>
    </cfRule>
    <cfRule type="expression" dxfId="705" priority="8">
      <formula>J59&lt;0</formula>
    </cfRule>
  </conditionalFormatting>
  <conditionalFormatting sqref="F59:F61">
    <cfRule type="expression" dxfId="704" priority="3">
      <formula>F59&gt;0</formula>
    </cfRule>
    <cfRule type="expression" dxfId="703" priority="4">
      <formula>F59&lt;0</formula>
    </cfRule>
  </conditionalFormatting>
  <conditionalFormatting sqref="F59:F61">
    <cfRule type="expression" dxfId="702" priority="5">
      <formula>F59&gt;0</formula>
    </cfRule>
    <cfRule type="expression" dxfId="701" priority="6">
      <formula>F59&lt;0</formula>
    </cfRule>
  </conditionalFormatting>
  <conditionalFormatting sqref="H59">
    <cfRule type="expression" dxfId="700" priority="1">
      <formula>H59&gt;0</formula>
    </cfRule>
    <cfRule type="expression" dxfId="699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8" priority="66">
      <formula>F22&gt;0</formula>
    </cfRule>
    <cfRule type="expression" dxfId="69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6" priority="53">
      <formula>F41&gt;0</formula>
    </cfRule>
    <cfRule type="expression" dxfId="695" priority="54">
      <formula>F41&lt;0</formula>
    </cfRule>
  </conditionalFormatting>
  <conditionalFormatting sqref="F41">
    <cfRule type="expression" dxfId="694" priority="57">
      <formula>F41&gt;0</formula>
    </cfRule>
    <cfRule type="expression" dxfId="693" priority="58">
      <formula>F41&lt;0</formula>
    </cfRule>
  </conditionalFormatting>
  <conditionalFormatting sqref="H41">
    <cfRule type="expression" dxfId="692" priority="35">
      <formula>H41&gt;0</formula>
    </cfRule>
    <cfRule type="expression" dxfId="691" priority="36">
      <formula>H41&lt;0</formula>
    </cfRule>
  </conditionalFormatting>
  <conditionalFormatting sqref="F89:F95">
    <cfRule type="expression" dxfId="690" priority="29">
      <formula>F89&gt;0</formula>
    </cfRule>
    <cfRule type="expression" dxfId="689" priority="30">
      <formula>F89&lt;0</formula>
    </cfRule>
  </conditionalFormatting>
  <conditionalFormatting sqref="F96:F110">
    <cfRule type="expression" dxfId="688" priority="25">
      <formula>F96&gt;0</formula>
    </cfRule>
    <cfRule type="expression" dxfId="687" priority="26">
      <formula>F96&lt;0</formula>
    </cfRule>
  </conditionalFormatting>
  <conditionalFormatting sqref="F96:F110">
    <cfRule type="expression" dxfId="686" priority="27">
      <formula>F96&gt;0</formula>
    </cfRule>
    <cfRule type="expression" dxfId="685" priority="28">
      <formula>F96&lt;0</formula>
    </cfRule>
  </conditionalFormatting>
  <conditionalFormatting sqref="H89:H100">
    <cfRule type="expression" dxfId="684" priority="23">
      <formula>H89&gt;0</formula>
    </cfRule>
    <cfRule type="expression" dxfId="683" priority="24">
      <formula>H89&lt;0</formula>
    </cfRule>
  </conditionalFormatting>
  <conditionalFormatting sqref="H101">
    <cfRule type="expression" dxfId="682" priority="21">
      <formula>H101&gt;0</formula>
    </cfRule>
    <cfRule type="expression" dxfId="681" priority="22">
      <formula>H101&lt;0</formula>
    </cfRule>
  </conditionalFormatting>
  <conditionalFormatting sqref="F111:F116">
    <cfRule type="expression" dxfId="680" priority="19">
      <formula>F111&gt;0</formula>
    </cfRule>
    <cfRule type="expression" dxfId="679" priority="20">
      <formula>F111&lt;0</formula>
    </cfRule>
  </conditionalFormatting>
  <conditionalFormatting sqref="H103:H116">
    <cfRule type="expression" dxfId="678" priority="17">
      <formula>H103&gt;0</formula>
    </cfRule>
    <cfRule type="expression" dxfId="677" priority="18">
      <formula>H103&lt;0</formula>
    </cfRule>
  </conditionalFormatting>
  <conditionalFormatting sqref="H102">
    <cfRule type="expression" dxfId="676" priority="15">
      <formula>H102&gt;0</formula>
    </cfRule>
    <cfRule type="expression" dxfId="675" priority="16">
      <formula>H102&lt;0</formula>
    </cfRule>
  </conditionalFormatting>
  <conditionalFormatting sqref="M42">
    <cfRule type="expression" dxfId="674" priority="13">
      <formula>M42&gt;0</formula>
    </cfRule>
    <cfRule type="expression" dxfId="673" priority="14">
      <formula>M42&lt;0</formula>
    </cfRule>
  </conditionalFormatting>
  <conditionalFormatting sqref="Q7">
    <cfRule type="expression" dxfId="672" priority="9">
      <formula>Q7&gt;0</formula>
    </cfRule>
    <cfRule type="expression" dxfId="671" priority="10">
      <formula>Q7&lt;0</formula>
    </cfRule>
  </conditionalFormatting>
  <conditionalFormatting sqref="Q8">
    <cfRule type="expression" dxfId="670" priority="7">
      <formula>Q8&gt;0</formula>
    </cfRule>
    <cfRule type="expression" dxfId="669" priority="8">
      <formula>Q8&lt;0</formula>
    </cfRule>
  </conditionalFormatting>
  <conditionalFormatting sqref="F117:F130 H117:H130">
    <cfRule type="expression" dxfId="668" priority="1">
      <formula>F117&gt;0</formula>
    </cfRule>
    <cfRule type="expression" dxfId="66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6" priority="84">
      <formula>F7&gt;0</formula>
    </cfRule>
    <cfRule type="expression" dxfId="665" priority="85">
      <formula>F7&lt;0</formula>
    </cfRule>
  </conditionalFormatting>
  <conditionalFormatting sqref="Q8">
    <cfRule type="expression" dxfId="664" priority="82">
      <formula>Q8&gt;0</formula>
    </cfRule>
    <cfRule type="expression" dxfId="663" priority="83">
      <formula>Q8&lt;0</formula>
    </cfRule>
  </conditionalFormatting>
  <conditionalFormatting sqref="F29:F36">
    <cfRule type="expression" dxfId="662" priority="62">
      <formula>F29&gt;0</formula>
    </cfRule>
    <cfRule type="expression" dxfId="661" priority="63">
      <formula>F29&lt;0</formula>
    </cfRule>
  </conditionalFormatting>
  <conditionalFormatting sqref="J32:J38">
    <cfRule type="expression" dxfId="660" priority="57">
      <formula>J32&gt;0</formula>
    </cfRule>
    <cfRule type="expression" dxfId="659" priority="58">
      <formula>J32&lt;0</formula>
    </cfRule>
  </conditionalFormatting>
  <conditionalFormatting sqref="M42">
    <cfRule type="expression" dxfId="658" priority="55">
      <formula>M42&gt;0</formula>
    </cfRule>
    <cfRule type="expression" dxfId="657" priority="56">
      <formula>M42&lt;0</formula>
    </cfRule>
  </conditionalFormatting>
  <conditionalFormatting sqref="F98:F134 H98:H134 H137:H142 F137:F142 F144:F153 H144:H153">
    <cfRule type="expression" dxfId="656" priority="53">
      <formula>F98&gt;0</formula>
    </cfRule>
    <cfRule type="expression" dxfId="655" priority="54">
      <formula>F98&lt;0</formula>
    </cfRule>
  </conditionalFormatting>
  <conditionalFormatting sqref="F90:F97">
    <cfRule type="expression" dxfId="654" priority="51">
      <formula>F90&gt;0</formula>
    </cfRule>
    <cfRule type="expression" dxfId="653" priority="52">
      <formula>F90&lt;0</formula>
    </cfRule>
  </conditionalFormatting>
  <conditionalFormatting sqref="H90:H97">
    <cfRule type="expression" dxfId="652" priority="49">
      <formula>H90&gt;0</formula>
    </cfRule>
    <cfRule type="expression" dxfId="651" priority="50">
      <formula>H90&lt;0</formula>
    </cfRule>
  </conditionalFormatting>
  <conditionalFormatting sqref="F135:F136 H135:H136">
    <cfRule type="expression" dxfId="650" priority="47">
      <formula>F135&gt;0</formula>
    </cfRule>
    <cfRule type="expression" dxfId="649" priority="48">
      <formula>F135&lt;0</formula>
    </cfRule>
  </conditionalFormatting>
  <conditionalFormatting sqref="H143 F143">
    <cfRule type="expression" dxfId="648" priority="45">
      <formula>F143&gt;0</formula>
    </cfRule>
    <cfRule type="expression" dxfId="647" priority="46">
      <formula>F143&lt;0</formula>
    </cfRule>
  </conditionalFormatting>
  <conditionalFormatting sqref="F154:F161">
    <cfRule type="expression" dxfId="646" priority="31">
      <formula>F154&gt;0</formula>
    </cfRule>
    <cfRule type="expression" dxfId="645" priority="32">
      <formula>F154&lt;0</formula>
    </cfRule>
  </conditionalFormatting>
  <conditionalFormatting sqref="H154:H161">
    <cfRule type="expression" dxfId="644" priority="29">
      <formula>H154&gt;0</formula>
    </cfRule>
    <cfRule type="expression" dxfId="643" priority="30">
      <formula>H154&lt;0</formula>
    </cfRule>
  </conditionalFormatting>
  <conditionalFormatting sqref="Q10">
    <cfRule type="expression" dxfId="642" priority="27">
      <formula>Q10&gt;0</formula>
    </cfRule>
    <cfRule type="expression" dxfId="641" priority="28">
      <formula>Q10&lt;0</formula>
    </cfRule>
  </conditionalFormatting>
  <conditionalFormatting sqref="F37:F38">
    <cfRule type="expression" dxfId="640" priority="25">
      <formula>F37&gt;0</formula>
    </cfRule>
    <cfRule type="expression" dxfId="639" priority="26">
      <formula>F37&lt;0</formula>
    </cfRule>
  </conditionalFormatting>
  <conditionalFormatting sqref="H37:H38">
    <cfRule type="expression" dxfId="638" priority="23">
      <formula>H37&gt;0</formula>
    </cfRule>
    <cfRule type="expression" dxfId="637" priority="24">
      <formula>H37&lt;0</formula>
    </cfRule>
  </conditionalFormatting>
  <conditionalFormatting sqref="F167">
    <cfRule type="expression" dxfId="636" priority="21">
      <formula>F167&gt;0</formula>
    </cfRule>
    <cfRule type="expression" dxfId="635" priority="22">
      <formula>F167&lt;0</formula>
    </cfRule>
  </conditionalFormatting>
  <conditionalFormatting sqref="F168:F179">
    <cfRule type="expression" dxfId="634" priority="19">
      <formula>F168&gt;0</formula>
    </cfRule>
    <cfRule type="expression" dxfId="633" priority="20">
      <formula>F168&lt;0</formula>
    </cfRule>
  </conditionalFormatting>
  <conditionalFormatting sqref="H167:H179">
    <cfRule type="expression" dxfId="632" priority="17">
      <formula>H167&gt;0</formula>
    </cfRule>
    <cfRule type="expression" dxfId="631" priority="18">
      <formula>H167&lt;0</formula>
    </cfRule>
  </conditionalFormatting>
  <conditionalFormatting sqref="J175:J197 J201">
    <cfRule type="expression" dxfId="630" priority="15">
      <formula>J175&gt;0</formula>
    </cfRule>
    <cfRule type="expression" dxfId="629" priority="16">
      <formula>J175&lt;0</formula>
    </cfRule>
  </conditionalFormatting>
  <conditionalFormatting sqref="F180:F197 F201">
    <cfRule type="expression" dxfId="628" priority="13">
      <formula>F180&gt;0</formula>
    </cfRule>
    <cfRule type="expression" dxfId="627" priority="14">
      <formula>F180&lt;0</formula>
    </cfRule>
  </conditionalFormatting>
  <conditionalFormatting sqref="H180:H197 H201">
    <cfRule type="expression" dxfId="626" priority="11">
      <formula>H180&gt;0</formula>
    </cfRule>
    <cfRule type="expression" dxfId="625" priority="12">
      <formula>H180&lt;0</formula>
    </cfRule>
  </conditionalFormatting>
  <conditionalFormatting sqref="I32:J35">
    <cfRule type="expression" dxfId="624" priority="9">
      <formula>I32&gt;0</formula>
    </cfRule>
    <cfRule type="expression" dxfId="623" priority="10">
      <formula>I32&lt;0</formula>
    </cfRule>
  </conditionalFormatting>
  <conditionalFormatting sqref="F198:F200">
    <cfRule type="expression" dxfId="622" priority="7">
      <formula>F198&gt;0</formula>
    </cfRule>
    <cfRule type="expression" dxfId="621" priority="8">
      <formula>F198&lt;0</formula>
    </cfRule>
  </conditionalFormatting>
  <conditionalFormatting sqref="H198:H200">
    <cfRule type="expression" dxfId="620" priority="5">
      <formula>H198&gt;0</formula>
    </cfRule>
    <cfRule type="expression" dxfId="619" priority="6">
      <formula>H198&lt;0</formula>
    </cfRule>
  </conditionalFormatting>
  <conditionalFormatting sqref="J198:J200">
    <cfRule type="expression" dxfId="618" priority="3">
      <formula>J198&gt;0</formula>
    </cfRule>
    <cfRule type="expression" dxfId="617" priority="4">
      <formula>J198&lt;0</formula>
    </cfRule>
  </conditionalFormatting>
  <conditionalFormatting sqref="F202:F211 H202:H211 J202:J211">
    <cfRule type="expression" dxfId="616" priority="1">
      <formula>F202&gt;0</formula>
    </cfRule>
    <cfRule type="expression" dxfId="61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4" priority="80">
      <formula>Q7&gt;0</formula>
    </cfRule>
    <cfRule type="expression" dxfId="613" priority="81">
      <formula>Q7&lt;0</formula>
    </cfRule>
  </conditionalFormatting>
  <conditionalFormatting sqref="Q8">
    <cfRule type="expression" dxfId="612" priority="78">
      <formula>Q8&gt;0</formula>
    </cfRule>
    <cfRule type="expression" dxfId="611" priority="79">
      <formula>Q8&lt;0</formula>
    </cfRule>
  </conditionalFormatting>
  <conditionalFormatting sqref="F29:F43">
    <cfRule type="expression" dxfId="610" priority="62">
      <formula>F29&gt;0</formula>
    </cfRule>
    <cfRule type="expression" dxfId="609" priority="63">
      <formula>F29&lt;0</formula>
    </cfRule>
  </conditionalFormatting>
  <conditionalFormatting sqref="H45 H47:H48 H50:H51 H53 H29:H43">
    <cfRule type="expression" dxfId="608" priority="60">
      <formula>H29&gt;0</formula>
    </cfRule>
    <cfRule type="expression" dxfId="607" priority="61">
      <formula>H29&lt;0</formula>
    </cfRule>
  </conditionalFormatting>
  <conditionalFormatting sqref="J35">
    <cfRule type="expression" dxfId="606" priority="56">
      <formula>J35&gt;0</formula>
    </cfRule>
    <cfRule type="expression" dxfId="605" priority="57">
      <formula>J35&lt;0</formula>
    </cfRule>
  </conditionalFormatting>
  <conditionalFormatting sqref="J36:J37">
    <cfRule type="expression" dxfId="604" priority="54">
      <formula>J36&gt;0</formula>
    </cfRule>
    <cfRule type="expression" dxfId="603" priority="55">
      <formula>J36&lt;0</formula>
    </cfRule>
  </conditionalFormatting>
  <conditionalFormatting sqref="J38:J45 J48 J51">
    <cfRule type="expression" dxfId="602" priority="52">
      <formula>J38&gt;0</formula>
    </cfRule>
    <cfRule type="expression" dxfId="60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00" priority="49">
      <formula>M59&gt;0</formula>
    </cfRule>
    <cfRule type="expression" dxfId="599" priority="50">
      <formula>M59&lt;0</formula>
    </cfRule>
  </conditionalFormatting>
  <conditionalFormatting sqref="Q10">
    <cfRule type="expression" dxfId="598" priority="47">
      <formula>Q10&gt;0</formula>
    </cfRule>
    <cfRule type="expression" dxfId="597" priority="48">
      <formula>Q10&lt;0</formula>
    </cfRule>
  </conditionalFormatting>
  <conditionalFormatting sqref="F84:F103">
    <cfRule type="expression" dxfId="596" priority="45">
      <formula>F84&gt;0</formula>
    </cfRule>
    <cfRule type="expression" dxfId="595" priority="46">
      <formula>F84&lt;0</formula>
    </cfRule>
  </conditionalFormatting>
  <conditionalFormatting sqref="H107 H84:H103">
    <cfRule type="expression" dxfId="594" priority="43">
      <formula>H84&gt;0</formula>
    </cfRule>
    <cfRule type="expression" dxfId="593" priority="44">
      <formula>H84&lt;0</formula>
    </cfRule>
  </conditionalFormatting>
  <conditionalFormatting sqref="J89">
    <cfRule type="expression" dxfId="592" priority="41">
      <formula>J89&gt;0</formula>
    </cfRule>
    <cfRule type="expression" dxfId="591" priority="42">
      <formula>J89&lt;0</formula>
    </cfRule>
  </conditionalFormatting>
  <conditionalFormatting sqref="J90:J95">
    <cfRule type="expression" dxfId="590" priority="39">
      <formula>J90&gt;0</formula>
    </cfRule>
    <cfRule type="expression" dxfId="589" priority="40">
      <formula>J90&lt;0</formula>
    </cfRule>
  </conditionalFormatting>
  <conditionalFormatting sqref="J96:J97">
    <cfRule type="expression" dxfId="588" priority="37">
      <formula>J96&gt;0</formula>
    </cfRule>
    <cfRule type="expression" dxfId="587" priority="38">
      <formula>J96&lt;0</formula>
    </cfRule>
  </conditionalFormatting>
  <conditionalFormatting sqref="J98:J104">
    <cfRule type="expression" dxfId="586" priority="35">
      <formula>J98&gt;0</formula>
    </cfRule>
    <cfRule type="expression" dxfId="585" priority="36">
      <formula>J98&lt;0</formula>
    </cfRule>
  </conditionalFormatting>
  <conditionalFormatting sqref="J25">
    <cfRule type="expression" dxfId="584" priority="31">
      <formula>J25&gt;0</formula>
    </cfRule>
    <cfRule type="expression" dxfId="583" priority="32">
      <formula>J25&lt;0</formula>
    </cfRule>
  </conditionalFormatting>
  <conditionalFormatting sqref="F105:F106">
    <cfRule type="expression" dxfId="582" priority="29">
      <formula>F105&gt;0</formula>
    </cfRule>
    <cfRule type="expression" dxfId="581" priority="30">
      <formula>F105&lt;0</formula>
    </cfRule>
  </conditionalFormatting>
  <conditionalFormatting sqref="H105:H106">
    <cfRule type="expression" dxfId="580" priority="27">
      <formula>H105&gt;0</formula>
    </cfRule>
    <cfRule type="expression" dxfId="579" priority="28">
      <formula>H105&lt;0</formula>
    </cfRule>
  </conditionalFormatting>
  <conditionalFormatting sqref="J105">
    <cfRule type="expression" dxfId="578" priority="25">
      <formula>J105&gt;0</formula>
    </cfRule>
    <cfRule type="expression" dxfId="577" priority="26">
      <formula>J105&lt;0</formula>
    </cfRule>
  </conditionalFormatting>
  <conditionalFormatting sqref="J106">
    <cfRule type="expression" dxfId="576" priority="23">
      <formula>J106&gt;0</formula>
    </cfRule>
    <cfRule type="expression" dxfId="575" priority="24">
      <formula>J106&lt;0</formula>
    </cfRule>
  </conditionalFormatting>
  <conditionalFormatting sqref="F24 F27:F28">
    <cfRule type="expression" dxfId="574" priority="21">
      <formula>F24&gt;0</formula>
    </cfRule>
    <cfRule type="expression" dxfId="573" priority="22">
      <formula>F24&lt;0</formula>
    </cfRule>
  </conditionalFormatting>
  <conditionalFormatting sqref="H24:H28">
    <cfRule type="expression" dxfId="572" priority="19">
      <formula>H24&gt;0</formula>
    </cfRule>
    <cfRule type="expression" dxfId="571" priority="20">
      <formula>H24&lt;0</formula>
    </cfRule>
  </conditionalFormatting>
  <conditionalFormatting sqref="J26:J34">
    <cfRule type="expression" dxfId="570" priority="17">
      <formula>J26&gt;0</formula>
    </cfRule>
    <cfRule type="expression" dxfId="569" priority="18">
      <formula>J26&lt;0</formula>
    </cfRule>
  </conditionalFormatting>
  <conditionalFormatting sqref="F113">
    <cfRule type="expression" dxfId="568" priority="15">
      <formula>F113&gt;0</formula>
    </cfRule>
    <cfRule type="expression" dxfId="567" priority="16">
      <formula>F113&lt;0</formula>
    </cfRule>
  </conditionalFormatting>
  <conditionalFormatting sqref="H113">
    <cfRule type="expression" dxfId="566" priority="13">
      <formula>H113&gt;0</formula>
    </cfRule>
    <cfRule type="expression" dxfId="565" priority="14">
      <formula>H113&lt;0</formula>
    </cfRule>
  </conditionalFormatting>
  <conditionalFormatting sqref="J109">
    <cfRule type="expression" dxfId="564" priority="11">
      <formula>J109&gt;0</formula>
    </cfRule>
    <cfRule type="expression" dxfId="563" priority="12">
      <formula>J109&lt;0</formula>
    </cfRule>
  </conditionalFormatting>
  <conditionalFormatting sqref="F108:F112">
    <cfRule type="expression" dxfId="562" priority="9">
      <formula>F108&gt;0</formula>
    </cfRule>
    <cfRule type="expression" dxfId="561" priority="10">
      <formula>F108&lt;0</formula>
    </cfRule>
  </conditionalFormatting>
  <conditionalFormatting sqref="H108:H112">
    <cfRule type="expression" dxfId="560" priority="7">
      <formula>H108&gt;0</formula>
    </cfRule>
    <cfRule type="expression" dxfId="559" priority="8">
      <formula>H108&lt;0</formula>
    </cfRule>
  </conditionalFormatting>
  <conditionalFormatting sqref="J110:J113">
    <cfRule type="expression" dxfId="558" priority="5">
      <formula>J110&gt;0</formula>
    </cfRule>
    <cfRule type="expression" dxfId="557" priority="6">
      <formula>J110&lt;0</formula>
    </cfRule>
  </conditionalFormatting>
  <conditionalFormatting sqref="F25:F26">
    <cfRule type="expression" dxfId="556" priority="3">
      <formula>F25&gt;0</formula>
    </cfRule>
    <cfRule type="expression" dxfId="555" priority="4">
      <formula>F25&lt;0</formula>
    </cfRule>
  </conditionalFormatting>
  <conditionalFormatting sqref="Q9">
    <cfRule type="expression" dxfId="554" priority="1">
      <formula>Q9&gt;0</formula>
    </cfRule>
    <cfRule type="expression" dxfId="55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20.3</v>
      </c>
      <c r="R4" s="180">
        <v>-4.8999999999999998E-3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6090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-3463.4500000000012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-3538.4700000000012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-0.36750075557175776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4.5320197044334973E-2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10.15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22.330000000000002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22.127000000000002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21.924000000000003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21.721000000000004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21.518000000000001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21.315000000000001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21.112000000000002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20.909000000000002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20.706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20.503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20.3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20.097000000000001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19.894000000000002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19.690999999999999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19.488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19.285</v>
      </c>
    </row>
    <row r="35" spans="1:21" x14ac:dyDescent="0.25">
      <c r="O35" s="81">
        <v>0.94</v>
      </c>
      <c r="P35" s="81">
        <f t="shared" si="3"/>
        <v>19.082000000000001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18.879000000000001</v>
      </c>
    </row>
    <row r="37" spans="1:21" x14ac:dyDescent="0.25">
      <c r="O37" s="81">
        <v>0.92</v>
      </c>
      <c r="P37" s="81">
        <f t="shared" si="3"/>
        <v>18.676000000000002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18.473000000000003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18.27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41" priority="95">
      <formula>F46&gt;0</formula>
    </cfRule>
    <cfRule type="expression" dxfId="540" priority="96">
      <formula>F46&lt;0</formula>
    </cfRule>
  </conditionalFormatting>
  <conditionalFormatting sqref="H46:H48">
    <cfRule type="expression" dxfId="539" priority="93">
      <formula>H46&gt;0</formula>
    </cfRule>
    <cfRule type="expression" dxfId="538" priority="94">
      <formula>H46&lt;0</formula>
    </cfRule>
  </conditionalFormatting>
  <conditionalFormatting sqref="H49">
    <cfRule type="expression" dxfId="537" priority="91">
      <formula>H49&gt;0</formula>
    </cfRule>
    <cfRule type="expression" dxfId="536" priority="92">
      <formula>H49&lt;0</formula>
    </cfRule>
  </conditionalFormatting>
  <conditionalFormatting sqref="H50">
    <cfRule type="expression" dxfId="535" priority="89">
      <formula>H50&gt;0</formula>
    </cfRule>
    <cfRule type="expression" dxfId="534" priority="90">
      <formula>H50&lt;0</formula>
    </cfRule>
  </conditionalFormatting>
  <conditionalFormatting sqref="F42:F45">
    <cfRule type="expression" dxfId="533" priority="85">
      <formula>F42&gt;0</formula>
    </cfRule>
    <cfRule type="expression" dxfId="532" priority="86">
      <formula>F42&lt;0</formula>
    </cfRule>
  </conditionalFormatting>
  <conditionalFormatting sqref="H42:H45">
    <cfRule type="expression" dxfId="531" priority="83">
      <formula>H42&gt;0</formula>
    </cfRule>
    <cfRule type="expression" dxfId="530" priority="84">
      <formula>H42&lt;0</formula>
    </cfRule>
  </conditionalFormatting>
  <conditionalFormatting sqref="F51:F52">
    <cfRule type="expression" dxfId="529" priority="79">
      <formula>F51&gt;0</formula>
    </cfRule>
    <cfRule type="expression" dxfId="528" priority="80">
      <formula>F51&lt;0</formula>
    </cfRule>
  </conditionalFormatting>
  <conditionalFormatting sqref="I46:L48">
    <cfRule type="expression" dxfId="527" priority="77">
      <formula>I46&gt;0</formula>
    </cfRule>
    <cfRule type="expression" dxfId="526" priority="78">
      <formula>I46&lt;0</formula>
    </cfRule>
  </conditionalFormatting>
  <conditionalFormatting sqref="I55:I60 I52:L53">
    <cfRule type="expression" dxfId="525" priority="71">
      <formula>I52&gt;0</formula>
    </cfRule>
    <cfRule type="expression" dxfId="524" priority="72">
      <formula>I52&lt;0</formula>
    </cfRule>
  </conditionalFormatting>
  <conditionalFormatting sqref="I42:L45">
    <cfRule type="expression" dxfId="523" priority="69">
      <formula>I42&gt;0</formula>
    </cfRule>
    <cfRule type="expression" dxfId="522" priority="70">
      <formula>I42&lt;0</formula>
    </cfRule>
  </conditionalFormatting>
  <conditionalFormatting sqref="F53:F64">
    <cfRule type="expression" dxfId="521" priority="67">
      <formula>F53&gt;0</formula>
    </cfRule>
    <cfRule type="expression" dxfId="520" priority="68">
      <formula>F53&lt;0</formula>
    </cfRule>
  </conditionalFormatting>
  <conditionalFormatting sqref="Q8">
    <cfRule type="expression" dxfId="519" priority="63">
      <formula>Q8&gt;0</formula>
    </cfRule>
    <cfRule type="expression" dxfId="518" priority="64">
      <formula>Q8&lt;0</formula>
    </cfRule>
  </conditionalFormatting>
  <conditionalFormatting sqref="Q7">
    <cfRule type="expression" dxfId="517" priority="65">
      <formula>Q7&gt;0</formula>
    </cfRule>
    <cfRule type="expression" dxfId="516" priority="66">
      <formula>Q7&lt;0</formula>
    </cfRule>
  </conditionalFormatting>
  <conditionalFormatting sqref="F142:F146">
    <cfRule type="expression" dxfId="515" priority="61">
      <formula>F142&gt;0</formula>
    </cfRule>
    <cfRule type="expression" dxfId="514" priority="62">
      <formula>F142&lt;0</formula>
    </cfRule>
  </conditionalFormatting>
  <conditionalFormatting sqref="H142:H144">
    <cfRule type="expression" dxfId="513" priority="59">
      <formula>H142&gt;0</formula>
    </cfRule>
    <cfRule type="expression" dxfId="512" priority="60">
      <formula>H142&lt;0</formula>
    </cfRule>
  </conditionalFormatting>
  <conditionalFormatting sqref="H145">
    <cfRule type="expression" dxfId="511" priority="57">
      <formula>H145&gt;0</formula>
    </cfRule>
    <cfRule type="expression" dxfId="510" priority="58">
      <formula>H145&lt;0</formula>
    </cfRule>
  </conditionalFormatting>
  <conditionalFormatting sqref="H146">
    <cfRule type="expression" dxfId="509" priority="55">
      <formula>H146&gt;0</formula>
    </cfRule>
    <cfRule type="expression" dxfId="508" priority="56">
      <formula>H146&lt;0</formula>
    </cfRule>
  </conditionalFormatting>
  <conditionalFormatting sqref="H147:H156">
    <cfRule type="expression" dxfId="507" priority="53">
      <formula>H147&gt;0</formula>
    </cfRule>
    <cfRule type="expression" dxfId="506" priority="54">
      <formula>H147&lt;0</formula>
    </cfRule>
  </conditionalFormatting>
  <conditionalFormatting sqref="F138:F141">
    <cfRule type="expression" dxfId="505" priority="51">
      <formula>F138&gt;0</formula>
    </cfRule>
    <cfRule type="expression" dxfId="504" priority="52">
      <formula>F138&lt;0</formula>
    </cfRule>
  </conditionalFormatting>
  <conditionalFormatting sqref="H138:H141">
    <cfRule type="expression" dxfId="503" priority="49">
      <formula>H138&gt;0</formula>
    </cfRule>
    <cfRule type="expression" dxfId="502" priority="50">
      <formula>H138&lt;0</formula>
    </cfRule>
  </conditionalFormatting>
  <conditionalFormatting sqref="F147:F148">
    <cfRule type="expression" dxfId="501" priority="47">
      <formula>F147&gt;0</formula>
    </cfRule>
    <cfRule type="expression" dxfId="500" priority="48">
      <formula>F147&lt;0</formula>
    </cfRule>
  </conditionalFormatting>
  <conditionalFormatting sqref="I142:I144">
    <cfRule type="expression" dxfId="499" priority="45">
      <formula>I142&gt;0</formula>
    </cfRule>
    <cfRule type="expression" dxfId="498" priority="46">
      <formula>I142&lt;0</formula>
    </cfRule>
  </conditionalFormatting>
  <conditionalFormatting sqref="I145">
    <cfRule type="expression" dxfId="497" priority="43">
      <formula>I145&gt;0</formula>
    </cfRule>
    <cfRule type="expression" dxfId="496" priority="44">
      <formula>I145&lt;0</formula>
    </cfRule>
  </conditionalFormatting>
  <conditionalFormatting sqref="I146">
    <cfRule type="expression" dxfId="495" priority="41">
      <formula>I146&gt;0</formula>
    </cfRule>
    <cfRule type="expression" dxfId="494" priority="42">
      <formula>I146&lt;0</formula>
    </cfRule>
  </conditionalFormatting>
  <conditionalFormatting sqref="I147:I156">
    <cfRule type="expression" dxfId="493" priority="39">
      <formula>I147&gt;0</formula>
    </cfRule>
    <cfRule type="expression" dxfId="492" priority="40">
      <formula>I147&lt;0</formula>
    </cfRule>
  </conditionalFormatting>
  <conditionalFormatting sqref="I138:I141">
    <cfRule type="expression" dxfId="491" priority="37">
      <formula>I138&gt;0</formula>
    </cfRule>
    <cfRule type="expression" dxfId="490" priority="38">
      <formula>I138&lt;0</formula>
    </cfRule>
  </conditionalFormatting>
  <conditionalFormatting sqref="F149">
    <cfRule type="expression" dxfId="489" priority="35">
      <formula>F149&gt;0</formula>
    </cfRule>
    <cfRule type="expression" dxfId="488" priority="36">
      <formula>F149&lt;0</formula>
    </cfRule>
  </conditionalFormatting>
  <conditionalFormatting sqref="F67:F69 H68:H69 H67:L67">
    <cfRule type="expression" dxfId="487" priority="33">
      <formula>F67&gt;0</formula>
    </cfRule>
    <cfRule type="expression" dxfId="486" priority="34">
      <formula>F67&lt;0</formula>
    </cfRule>
  </conditionalFormatting>
  <conditionalFormatting sqref="R4">
    <cfRule type="expression" dxfId="485" priority="31">
      <formula>R4&gt;0</formula>
    </cfRule>
    <cfRule type="expression" dxfId="484" priority="32">
      <formula>R4&lt;0</formula>
    </cfRule>
  </conditionalFormatting>
  <conditionalFormatting sqref="F73:F76 H73:K74 H75:J76">
    <cfRule type="expression" dxfId="483" priority="29">
      <formula>F73&gt;0</formula>
    </cfRule>
    <cfRule type="expression" dxfId="482" priority="30">
      <formula>F73&lt;0</formula>
    </cfRule>
  </conditionalFormatting>
  <conditionalFormatting sqref="H81:H85 F80:F85 H80:J80 J81:J85">
    <cfRule type="expression" dxfId="481" priority="25">
      <formula>F80&gt;0</formula>
    </cfRule>
    <cfRule type="expression" dxfId="480" priority="26">
      <formula>F80&lt;0</formula>
    </cfRule>
  </conditionalFormatting>
  <conditionalFormatting sqref="I93:J93">
    <cfRule type="expression" dxfId="479" priority="23">
      <formula>I93&gt;0</formula>
    </cfRule>
    <cfRule type="expression" dxfId="478" priority="24">
      <formula>I93&lt;0</formula>
    </cfRule>
  </conditionalFormatting>
  <conditionalFormatting sqref="H89:J90 J92:K92 J91 K75:K91 F89:F93 H91:H93 K93">
    <cfRule type="expression" dxfId="477" priority="21">
      <formula>F75&gt;0</formula>
    </cfRule>
    <cfRule type="expression" dxfId="476" priority="22">
      <formula>F75&lt;0</formula>
    </cfRule>
  </conditionalFormatting>
  <conditionalFormatting sqref="H87:J88 F86:F88 H86 J86">
    <cfRule type="expression" dxfId="475" priority="19">
      <formula>F86&gt;0</formula>
    </cfRule>
    <cfRule type="expression" dxfId="474" priority="20">
      <formula>F86&lt;0</formula>
    </cfRule>
  </conditionalFormatting>
  <conditionalFormatting sqref="H94:K98 F94:F98">
    <cfRule type="expression" dxfId="473" priority="15">
      <formula>F94&gt;0</formula>
    </cfRule>
    <cfRule type="expression" dxfId="472" priority="16">
      <formula>F94&lt;0</formula>
    </cfRule>
  </conditionalFormatting>
  <conditionalFormatting sqref="H107:K107 F107">
    <cfRule type="expression" dxfId="471" priority="13">
      <formula>F107&gt;0</formula>
    </cfRule>
    <cfRule type="expression" dxfId="470" priority="14">
      <formula>F107&lt;0</formula>
    </cfRule>
  </conditionalFormatting>
  <conditionalFormatting sqref="H102:K106 F102:F106">
    <cfRule type="expression" dxfId="469" priority="11">
      <formula>F102&gt;0</formula>
    </cfRule>
    <cfRule type="expression" dxfId="468" priority="12">
      <formula>F102&lt;0</formula>
    </cfRule>
  </conditionalFormatting>
  <conditionalFormatting sqref="H101:K101 F99:F101 H99:H100 J99:K100">
    <cfRule type="expression" dxfId="467" priority="9">
      <formula>F99&gt;0</formula>
    </cfRule>
    <cfRule type="expression" dxfId="466" priority="10">
      <formula>F99&lt;0</formula>
    </cfRule>
  </conditionalFormatting>
  <conditionalFormatting sqref="H108:K110 F108:F110">
    <cfRule type="expression" dxfId="465" priority="7">
      <formula>F108&gt;0</formula>
    </cfRule>
    <cfRule type="expression" dxfId="464" priority="8">
      <formula>F108&lt;0</formula>
    </cfRule>
  </conditionalFormatting>
  <conditionalFormatting sqref="H111:K113 F111:F113">
    <cfRule type="expression" dxfId="463" priority="5">
      <formula>F111&gt;0</formula>
    </cfRule>
    <cfRule type="expression" dxfId="462" priority="6">
      <formula>F111&lt;0</formula>
    </cfRule>
  </conditionalFormatting>
  <conditionalFormatting sqref="Q10">
    <cfRule type="expression" dxfId="461" priority="3">
      <formula>Q10&gt;0</formula>
    </cfRule>
    <cfRule type="expression" dxfId="460" priority="4">
      <formula>Q10&lt;0</formula>
    </cfRule>
  </conditionalFormatting>
  <conditionalFormatting sqref="F115:F116 H115:K116">
    <cfRule type="expression" dxfId="459" priority="1">
      <formula>F115&gt;0</formula>
    </cfRule>
    <cfRule type="expression" dxfId="458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7" priority="11">
      <formula>Q8&gt;0</formula>
    </cfRule>
    <cfRule type="expression" dxfId="456" priority="12">
      <formula>Q8&lt;0</formula>
    </cfRule>
  </conditionalFormatting>
  <conditionalFormatting sqref="Q7">
    <cfRule type="expression" dxfId="455" priority="13">
      <formula>Q7&gt;0</formula>
    </cfRule>
    <cfRule type="expression" dxfId="454" priority="14">
      <formula>Q7&lt;0</formula>
    </cfRule>
  </conditionalFormatting>
  <conditionalFormatting sqref="F22">
    <cfRule type="expression" dxfId="453" priority="9">
      <formula>F22&gt;0</formula>
    </cfRule>
    <cfRule type="expression" dxfId="452" priority="10">
      <formula>F22&lt;0</formula>
    </cfRule>
  </conditionalFormatting>
  <conditionalFormatting sqref="H22">
    <cfRule type="expression" dxfId="451" priority="7">
      <formula>H22&gt;0</formula>
    </cfRule>
    <cfRule type="expression" dxfId="450" priority="8">
      <formula>H22&lt;0</formula>
    </cfRule>
  </conditionalFormatting>
  <conditionalFormatting sqref="F59">
    <cfRule type="expression" dxfId="449" priority="5">
      <formula>F59&gt;0</formula>
    </cfRule>
    <cfRule type="expression" dxfId="448" priority="6">
      <formula>F59&lt;0</formula>
    </cfRule>
  </conditionalFormatting>
  <conditionalFormatting sqref="H59">
    <cfRule type="expression" dxfId="447" priority="3">
      <formula>H59&gt;0</formula>
    </cfRule>
    <cfRule type="expression" dxfId="446" priority="4">
      <formula>H59&lt;0</formula>
    </cfRule>
  </conditionalFormatting>
  <conditionalFormatting sqref="M30">
    <cfRule type="expression" dxfId="445" priority="1">
      <formula>M30&gt;0</formula>
    </cfRule>
    <cfRule type="expression" dxfId="44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3" priority="19">
      <formula>F27&gt;0</formula>
    </cfRule>
    <cfRule type="expression" dxfId="442" priority="20">
      <formula>F27&lt;0</formula>
    </cfRule>
  </conditionalFormatting>
  <conditionalFormatting sqref="F37:F38">
    <cfRule type="expression" dxfId="441" priority="17">
      <formula>F37&gt;0</formula>
    </cfRule>
    <cfRule type="expression" dxfId="440" priority="18">
      <formula>F37&lt;0</formula>
    </cfRule>
  </conditionalFormatting>
  <conditionalFormatting sqref="H27:H32">
    <cfRule type="expression" dxfId="439" priority="15">
      <formula>H27&gt;0</formula>
    </cfRule>
    <cfRule type="expression" dxfId="438" priority="16">
      <formula>H27&lt;0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3" priority="25">
      <formula>F24&gt;0</formula>
    </cfRule>
    <cfRule type="expression" dxfId="432" priority="26">
      <formula>F24&lt;0</formula>
    </cfRule>
  </conditionalFormatting>
  <conditionalFormatting sqref="H21:H27">
    <cfRule type="expression" dxfId="431" priority="19">
      <formula>H21&gt;0</formula>
    </cfRule>
    <cfRule type="expression" dxfId="430" priority="20">
      <formula>H21&lt;0</formula>
    </cfRule>
  </conditionalFormatting>
  <conditionalFormatting sqref="F21:F23">
    <cfRule type="expression" dxfId="429" priority="5">
      <formula>F21&gt;0</formula>
    </cfRule>
    <cfRule type="expression" dxfId="428" priority="6">
      <formula>F21&lt;0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3" priority="11">
      <formula>F21&gt;0</formula>
    </cfRule>
    <cfRule type="expression" dxfId="422" priority="12">
      <formula>F21&lt;0</formula>
    </cfRule>
  </conditionalFormatting>
  <conditionalFormatting sqref="H21:H23">
    <cfRule type="expression" dxfId="421" priority="9">
      <formula>H21&gt;0</formula>
    </cfRule>
    <cfRule type="expression" dxfId="420" priority="10">
      <formula>H21&lt;0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5" priority="15">
      <formula>F29&gt;0</formula>
    </cfRule>
    <cfRule type="expression" dxfId="414" priority="16">
      <formula>F29&lt;0</formula>
    </cfRule>
  </conditionalFormatting>
  <conditionalFormatting sqref="F34:F62">
    <cfRule type="expression" dxfId="413" priority="11">
      <formula>F34&gt;0</formula>
    </cfRule>
    <cfRule type="expression" dxfId="412" priority="12">
      <formula>F34&lt;0</formula>
    </cfRule>
  </conditionalFormatting>
  <conditionalFormatting sqref="F34:F62">
    <cfRule type="expression" dxfId="411" priority="13">
      <formula>F34&gt;0</formula>
    </cfRule>
    <cfRule type="expression" dxfId="410" priority="14">
      <formula>F34&lt;0</formula>
    </cfRule>
  </conditionalFormatting>
  <conditionalFormatting sqref="H29:H62">
    <cfRule type="expression" dxfId="409" priority="9">
      <formula>H29&gt;0</formula>
    </cfRule>
    <cfRule type="expression" dxfId="408" priority="10">
      <formula>H29&lt;0</formula>
    </cfRule>
  </conditionalFormatting>
  <conditionalFormatting sqref="F25:F28">
    <cfRule type="expression" dxfId="407" priority="7">
      <formula>F25&gt;0</formula>
    </cfRule>
    <cfRule type="expression" dxfId="406" priority="8">
      <formula>F25&lt;0</formula>
    </cfRule>
  </conditionalFormatting>
  <conditionalFormatting sqref="H25:H28">
    <cfRule type="expression" dxfId="405" priority="5">
      <formula>H25&gt;0</formula>
    </cfRule>
    <cfRule type="expression" dxfId="404" priority="6">
      <formula>H25&lt;0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47.279899999999998</v>
      </c>
      <c r="R4" s="422">
        <v>-6.4999999999999997E-3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4727.99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1991.0300000000007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934.29000000000269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0.24627408598465955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4.0270812755526131E-2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 t="s">
        <v>1362</v>
      </c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9.6489591836734689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52.007890000000003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51.535091000000001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51.062291999999999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50.589492999999997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50.116694000000003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49.643895000000001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49.171095999999999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48.698296999999997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48.225498000000002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47.752699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47.279899999999998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46.807100999999996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46.334301999999994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45.861502999999999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45.388703999999997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44.915904999999995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44.443105999999993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43.970306999999998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43.497508000000003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43.024709000000001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42.551909999999999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9" priority="87">
      <formula>F29&gt;0</formula>
    </cfRule>
    <cfRule type="expression" dxfId="398" priority="88">
      <formula>F29&lt;0</formula>
    </cfRule>
  </conditionalFormatting>
  <conditionalFormatting sqref="F57:F64 F66">
    <cfRule type="expression" dxfId="397" priority="83">
      <formula>F57&gt;0</formula>
    </cfRule>
    <cfRule type="expression" dxfId="396" priority="84">
      <formula>F57&lt;0</formula>
    </cfRule>
  </conditionalFormatting>
  <conditionalFormatting sqref="F57:F64 F66">
    <cfRule type="expression" dxfId="395" priority="85">
      <formula>F57&gt;0</formula>
    </cfRule>
    <cfRule type="expression" dxfId="394" priority="86">
      <formula>F57&lt;0</formula>
    </cfRule>
  </conditionalFormatting>
  <conditionalFormatting sqref="H57:H64 H66">
    <cfRule type="expression" dxfId="393" priority="81">
      <formula>H57&gt;0</formula>
    </cfRule>
    <cfRule type="expression" dxfId="392" priority="82">
      <formula>H57&lt;0</formula>
    </cfRule>
  </conditionalFormatting>
  <conditionalFormatting sqref="Q7">
    <cfRule type="expression" dxfId="391" priority="63">
      <formula>Q7&gt;0</formula>
    </cfRule>
    <cfRule type="expression" dxfId="390" priority="64">
      <formula>Q7&lt;0</formula>
    </cfRule>
  </conditionalFormatting>
  <conditionalFormatting sqref="Q8">
    <cfRule type="expression" dxfId="389" priority="61">
      <formula>Q8&gt;0</formula>
    </cfRule>
    <cfRule type="expression" dxfId="388" priority="62">
      <formula>Q8&lt;0</formula>
    </cfRule>
  </conditionalFormatting>
  <conditionalFormatting sqref="F93:F97 H93:H97 H99:H124 F99:F124">
    <cfRule type="expression" dxfId="387" priority="33">
      <formula>F93&gt;0</formula>
    </cfRule>
    <cfRule type="expression" dxfId="386" priority="34">
      <formula>F93&lt;0</formula>
    </cfRule>
  </conditionalFormatting>
  <conditionalFormatting sqref="F125:F132 F134">
    <cfRule type="expression" dxfId="385" priority="31">
      <formula>F125&gt;0</formula>
    </cfRule>
    <cfRule type="expression" dxfId="384" priority="32">
      <formula>F125&lt;0</formula>
    </cfRule>
  </conditionalFormatting>
  <conditionalFormatting sqref="M67">
    <cfRule type="expression" dxfId="383" priority="43">
      <formula>M67&gt;0</formula>
    </cfRule>
    <cfRule type="expression" dxfId="382" priority="44">
      <formula>M67&lt;0</formula>
    </cfRule>
  </conditionalFormatting>
  <conditionalFormatting sqref="F65">
    <cfRule type="expression" dxfId="381" priority="39">
      <formula>F65&gt;0</formula>
    </cfRule>
    <cfRule type="expression" dxfId="380" priority="40">
      <formula>F65&lt;0</formula>
    </cfRule>
  </conditionalFormatting>
  <conditionalFormatting sqref="F65">
    <cfRule type="expression" dxfId="379" priority="41">
      <formula>F65&gt;0</formula>
    </cfRule>
    <cfRule type="expression" dxfId="378" priority="42">
      <formula>F65&lt;0</formula>
    </cfRule>
  </conditionalFormatting>
  <conditionalFormatting sqref="H65">
    <cfRule type="expression" dxfId="377" priority="37">
      <formula>H65&gt;0</formula>
    </cfRule>
    <cfRule type="expression" dxfId="376" priority="38">
      <formula>H65&lt;0</formula>
    </cfRule>
  </conditionalFormatting>
  <conditionalFormatting sqref="F125:F132 F134">
    <cfRule type="expression" dxfId="375" priority="29">
      <formula>F125&gt;0</formula>
    </cfRule>
    <cfRule type="expression" dxfId="374" priority="30">
      <formula>F125&lt;0</formula>
    </cfRule>
  </conditionalFormatting>
  <conditionalFormatting sqref="H125:H132 H134">
    <cfRule type="expression" dxfId="373" priority="27">
      <formula>H125&gt;0</formula>
    </cfRule>
    <cfRule type="expression" dxfId="372" priority="28">
      <formula>H125&lt;0</formula>
    </cfRule>
  </conditionalFormatting>
  <conditionalFormatting sqref="F92">
    <cfRule type="expression" dxfId="371" priority="25">
      <formula>F92&gt;0</formula>
    </cfRule>
    <cfRule type="expression" dxfId="370" priority="26">
      <formula>F92&lt;0</formula>
    </cfRule>
  </conditionalFormatting>
  <conditionalFormatting sqref="H92">
    <cfRule type="expression" dxfId="369" priority="23">
      <formula>H92&gt;0</formula>
    </cfRule>
    <cfRule type="expression" dxfId="368" priority="24">
      <formula>H92&lt;0</formula>
    </cfRule>
  </conditionalFormatting>
  <conditionalFormatting sqref="F133">
    <cfRule type="expression" dxfId="367" priority="19">
      <formula>F133&gt;0</formula>
    </cfRule>
    <cfRule type="expression" dxfId="366" priority="20">
      <formula>F133&lt;0</formula>
    </cfRule>
  </conditionalFormatting>
  <conditionalFormatting sqref="F133">
    <cfRule type="expression" dxfId="365" priority="21">
      <formula>F133&gt;0</formula>
    </cfRule>
    <cfRule type="expression" dxfId="364" priority="22">
      <formula>F133&lt;0</formula>
    </cfRule>
  </conditionalFormatting>
  <conditionalFormatting sqref="H133">
    <cfRule type="expression" dxfId="363" priority="17">
      <formula>H133&gt;0</formula>
    </cfRule>
    <cfRule type="expression" dxfId="362" priority="18">
      <formula>H133&lt;0</formula>
    </cfRule>
  </conditionalFormatting>
  <conditionalFormatting sqref="F98 H98">
    <cfRule type="expression" dxfId="361" priority="15">
      <formula>F98&gt;0</formula>
    </cfRule>
    <cfRule type="expression" dxfId="360" priority="16">
      <formula>F98&lt;0</formula>
    </cfRule>
  </conditionalFormatting>
  <conditionalFormatting sqref="J25:J66">
    <cfRule type="expression" dxfId="359" priority="13">
      <formula>J25&gt;0</formula>
    </cfRule>
    <cfRule type="expression" dxfId="358" priority="14">
      <formula>J25&lt;0</formula>
    </cfRule>
  </conditionalFormatting>
  <conditionalFormatting sqref="K40:K66">
    <cfRule type="expression" dxfId="357" priority="11">
      <formula>K40&gt;0</formula>
    </cfRule>
    <cfRule type="expression" dxfId="356" priority="12">
      <formula>K40&lt;0</formula>
    </cfRule>
  </conditionalFormatting>
  <conditionalFormatting sqref="L25">
    <cfRule type="expression" dxfId="355" priority="9">
      <formula>L25&gt;0</formula>
    </cfRule>
    <cfRule type="expression" dxfId="354" priority="10">
      <formula>L25&lt;0</formula>
    </cfRule>
  </conditionalFormatting>
  <conditionalFormatting sqref="F25:F28">
    <cfRule type="expression" dxfId="353" priority="7">
      <formula>F25&gt;0</formula>
    </cfRule>
    <cfRule type="expression" dxfId="352" priority="8">
      <formula>F25&lt;0</formula>
    </cfRule>
  </conditionalFormatting>
  <conditionalFormatting sqref="H25:H28">
    <cfRule type="expression" dxfId="351" priority="5">
      <formula>H25&gt;0</formula>
    </cfRule>
    <cfRule type="expression" dxfId="35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9" priority="65">
      <formula>F45&gt;0</formula>
    </cfRule>
    <cfRule type="expression" dxfId="348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7" priority="67">
      <formula>F44&gt;0</formula>
    </cfRule>
    <cfRule type="expression" dxfId="346" priority="68">
      <formula>F44&lt;0</formula>
    </cfRule>
  </conditionalFormatting>
  <conditionalFormatting sqref="F61:F91 F93:F102 F45:F59">
    <cfRule type="expression" dxfId="345" priority="63">
      <formula>F45&gt;0</formula>
    </cfRule>
    <cfRule type="expression" dxfId="344" priority="64">
      <formula>F45&lt;0</formula>
    </cfRule>
  </conditionalFormatting>
  <conditionalFormatting sqref="H61:H91 H93:H102 H43:H59">
    <cfRule type="expression" dxfId="343" priority="61">
      <formula>H43&gt;0</formula>
    </cfRule>
    <cfRule type="expression" dxfId="342" priority="62">
      <formula>H43&lt;0</formula>
    </cfRule>
  </conditionalFormatting>
  <conditionalFormatting sqref="F36:F43">
    <cfRule type="expression" dxfId="341" priority="59">
      <formula>F36&gt;0</formula>
    </cfRule>
    <cfRule type="expression" dxfId="340" priority="60">
      <formula>F36&lt;0</formula>
    </cfRule>
  </conditionalFormatting>
  <conditionalFormatting sqref="H36:H42">
    <cfRule type="expression" dxfId="339" priority="57">
      <formula>H36&gt;0</formula>
    </cfRule>
    <cfRule type="expression" dxfId="338" priority="58">
      <formula>H36&lt;0</formula>
    </cfRule>
  </conditionalFormatting>
  <conditionalFormatting sqref="Q7">
    <cfRule type="expression" dxfId="337" priority="51">
      <formula>Q7&gt;0</formula>
    </cfRule>
    <cfRule type="expression" dxfId="336" priority="52">
      <formula>Q7&lt;0</formula>
    </cfRule>
  </conditionalFormatting>
  <conditionalFormatting sqref="Q8">
    <cfRule type="expression" dxfId="335" priority="49">
      <formula>Q8&gt;0</formula>
    </cfRule>
    <cfRule type="expression" dxfId="334" priority="50">
      <formula>Q8&lt;0</formula>
    </cfRule>
  </conditionalFormatting>
  <conditionalFormatting sqref="Q10">
    <cfRule type="expression" dxfId="333" priority="47">
      <formula>Q10&gt;0</formula>
    </cfRule>
    <cfRule type="expression" dxfId="332" priority="48">
      <formula>Q10&lt;0</formula>
    </cfRule>
  </conditionalFormatting>
  <conditionalFormatting sqref="F60">
    <cfRule type="expression" dxfId="331" priority="45">
      <formula>F60&gt;0</formula>
    </cfRule>
    <cfRule type="expression" dxfId="330" priority="46">
      <formula>F60&lt;0</formula>
    </cfRule>
  </conditionalFormatting>
  <conditionalFormatting sqref="F60">
    <cfRule type="expression" dxfId="329" priority="43">
      <formula>F60&gt;0</formula>
    </cfRule>
    <cfRule type="expression" dxfId="328" priority="44">
      <formula>F60&lt;0</formula>
    </cfRule>
  </conditionalFormatting>
  <conditionalFormatting sqref="H60">
    <cfRule type="expression" dxfId="327" priority="41">
      <formula>H60&gt;0</formula>
    </cfRule>
    <cfRule type="expression" dxfId="326" priority="42">
      <formula>H60&lt;0</formula>
    </cfRule>
  </conditionalFormatting>
  <conditionalFormatting sqref="F92">
    <cfRule type="expression" dxfId="325" priority="39">
      <formula>F92&gt;0</formula>
    </cfRule>
    <cfRule type="expression" dxfId="324" priority="40">
      <formula>F92&lt;0</formula>
    </cfRule>
  </conditionalFormatting>
  <conditionalFormatting sqref="F92">
    <cfRule type="expression" dxfId="323" priority="37">
      <formula>F92&gt;0</formula>
    </cfRule>
    <cfRule type="expression" dxfId="322" priority="38">
      <formula>F92&lt;0</formula>
    </cfRule>
  </conditionalFormatting>
  <conditionalFormatting sqref="H92">
    <cfRule type="expression" dxfId="321" priority="35">
      <formula>H92&gt;0</formula>
    </cfRule>
    <cfRule type="expression" dxfId="320" priority="36">
      <formula>H92&lt;0</formula>
    </cfRule>
  </conditionalFormatting>
  <conditionalFormatting sqref="F169:F183 F185:F215 F217:F226">
    <cfRule type="expression" dxfId="319" priority="31">
      <formula>F169&gt;0</formula>
    </cfRule>
    <cfRule type="expression" dxfId="318" priority="32">
      <formula>F169&lt;0</formula>
    </cfRule>
  </conditionalFormatting>
  <conditionalFormatting sqref="F164:F168">
    <cfRule type="expression" dxfId="317" priority="33">
      <formula>F164&gt;0</formula>
    </cfRule>
    <cfRule type="expression" dxfId="316" priority="34">
      <formula>F164&lt;0</formula>
    </cfRule>
  </conditionalFormatting>
  <conditionalFormatting sqref="F169:F183 F185:F215 F217:F226">
    <cfRule type="expression" dxfId="315" priority="29">
      <formula>F169&gt;0</formula>
    </cfRule>
    <cfRule type="expression" dxfId="314" priority="30">
      <formula>F169&lt;0</formula>
    </cfRule>
  </conditionalFormatting>
  <conditionalFormatting sqref="H164:H183 H185:H215 H217:H226">
    <cfRule type="expression" dxfId="313" priority="27">
      <formula>H164&gt;0</formula>
    </cfRule>
    <cfRule type="expression" dxfId="312" priority="28">
      <formula>H164&lt;0</formula>
    </cfRule>
  </conditionalFormatting>
  <conditionalFormatting sqref="F160:F163">
    <cfRule type="expression" dxfId="311" priority="25">
      <formula>F160&gt;0</formula>
    </cfRule>
    <cfRule type="expression" dxfId="310" priority="26">
      <formula>F160&lt;0</formula>
    </cfRule>
  </conditionalFormatting>
  <conditionalFormatting sqref="H160:H163">
    <cfRule type="expression" dxfId="309" priority="23">
      <formula>H160&gt;0</formula>
    </cfRule>
    <cfRule type="expression" dxfId="308" priority="24">
      <formula>H160&lt;0</formula>
    </cfRule>
  </conditionalFormatting>
  <conditionalFormatting sqref="F184">
    <cfRule type="expression" dxfId="307" priority="21">
      <formula>F184&gt;0</formula>
    </cfRule>
    <cfRule type="expression" dxfId="306" priority="22">
      <formula>F184&lt;0</formula>
    </cfRule>
  </conditionalFormatting>
  <conditionalFormatting sqref="F184">
    <cfRule type="expression" dxfId="305" priority="19">
      <formula>F184&gt;0</formula>
    </cfRule>
    <cfRule type="expression" dxfId="304" priority="20">
      <formula>F184&lt;0</formula>
    </cfRule>
  </conditionalFormatting>
  <conditionalFormatting sqref="H184">
    <cfRule type="expression" dxfId="303" priority="17">
      <formula>H184&gt;0</formula>
    </cfRule>
    <cfRule type="expression" dxfId="302" priority="18">
      <formula>H184&lt;0</formula>
    </cfRule>
  </conditionalFormatting>
  <conditionalFormatting sqref="F216">
    <cfRule type="expression" dxfId="301" priority="15">
      <formula>F216&gt;0</formula>
    </cfRule>
    <cfRule type="expression" dxfId="300" priority="16">
      <formula>F216&lt;0</formula>
    </cfRule>
  </conditionalFormatting>
  <conditionalFormatting sqref="F216">
    <cfRule type="expression" dxfId="299" priority="13">
      <formula>F216&gt;0</formula>
    </cfRule>
    <cfRule type="expression" dxfId="298" priority="14">
      <formula>F216&lt;0</formula>
    </cfRule>
  </conditionalFormatting>
  <conditionalFormatting sqref="H216">
    <cfRule type="expression" dxfId="297" priority="11">
      <formula>H216&gt;0</formula>
    </cfRule>
    <cfRule type="expression" dxfId="296" priority="12">
      <formula>H216&lt;0</formula>
    </cfRule>
  </conditionalFormatting>
  <conditionalFormatting sqref="J38:J39">
    <cfRule type="expression" dxfId="295" priority="9">
      <formula>J38&gt;0</formula>
    </cfRule>
    <cfRule type="expression" dxfId="294" priority="10">
      <formula>J38&lt;0</formula>
    </cfRule>
  </conditionalFormatting>
  <conditionalFormatting sqref="J41:J54">
    <cfRule type="expression" dxfId="293" priority="7">
      <formula>J41&gt;0</formula>
    </cfRule>
    <cfRule type="expression" dxfId="292" priority="8">
      <formula>J41&lt;0</formula>
    </cfRule>
  </conditionalFormatting>
  <conditionalFormatting sqref="J55">
    <cfRule type="expression" dxfId="291" priority="3">
      <formula>J55&gt;0</formula>
    </cfRule>
    <cfRule type="expression" dxfId="290" priority="4">
      <formula>J55&lt;0</formula>
    </cfRule>
  </conditionalFormatting>
  <conditionalFormatting sqref="J56">
    <cfRule type="expression" dxfId="289" priority="1">
      <formula>J56&gt;0</formula>
    </cfRule>
    <cfRule type="expression" dxfId="288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18.47</v>
      </c>
      <c r="R4" s="424">
        <v>1.1000000000000001E-3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7388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949.57999999999811</v>
      </c>
      <c r="R7">
        <v>200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664.60999999999331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9.8850431106925624E-2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404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7.538775510204081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20.317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20.132300000000001</v>
      </c>
      <c r="U18" t="s">
        <v>1053</v>
      </c>
    </row>
    <row r="19" spans="1:21" x14ac:dyDescent="0.25">
      <c r="O19" s="81">
        <v>1.08</v>
      </c>
      <c r="P19" s="81">
        <f t="shared" si="2"/>
        <v>19.947600000000001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19.762899999999998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19.578199999999999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19.3935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19.2088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19.024100000000001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18.839399999999998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18.654699999999998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18.47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18.285299999999999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18.1006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17.915899999999997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17.731199999999998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17.546499999999998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17.361799999999999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17.177099999999999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16.9924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16.807700000000001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16.623000000000001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7" priority="127">
      <formula>F27&gt;0</formula>
    </cfRule>
    <cfRule type="expression" dxfId="286" priority="128">
      <formula>F27&lt;0</formula>
    </cfRule>
  </conditionalFormatting>
  <conditionalFormatting sqref="H27:H29">
    <cfRule type="expression" dxfId="285" priority="125">
      <formula>H27&gt;0</formula>
    </cfRule>
    <cfRule type="expression" dxfId="284" priority="126">
      <formula>H27&lt;0</formula>
    </cfRule>
  </conditionalFormatting>
  <conditionalFormatting sqref="H30">
    <cfRule type="expression" dxfId="283" priority="121">
      <formula>H30&gt;0</formula>
    </cfRule>
    <cfRule type="expression" dxfId="282" priority="122">
      <formula>H30&lt;0</formula>
    </cfRule>
  </conditionalFormatting>
  <conditionalFormatting sqref="H31:H35">
    <cfRule type="expression" dxfId="281" priority="119">
      <formula>H31&gt;0</formula>
    </cfRule>
    <cfRule type="expression" dxfId="280" priority="120">
      <formula>H31&lt;0</formula>
    </cfRule>
  </conditionalFormatting>
  <conditionalFormatting sqref="F31">
    <cfRule type="expression" dxfId="279" priority="113">
      <formula>F31&gt;0</formula>
    </cfRule>
    <cfRule type="expression" dxfId="278" priority="114">
      <formula>F31&lt;0</formula>
    </cfRule>
  </conditionalFormatting>
  <conditionalFormatting sqref="I25:I29">
    <cfRule type="expression" dxfId="277" priority="111">
      <formula>I25&gt;0</formula>
    </cfRule>
    <cfRule type="expression" dxfId="276" priority="112">
      <formula>I25&lt;0</formula>
    </cfRule>
  </conditionalFormatting>
  <conditionalFormatting sqref="I30:I33 I35 I38 K38 J21:J39 I40:K41 J42:K42">
    <cfRule type="expression" dxfId="275" priority="105">
      <formula>I21&gt;0</formula>
    </cfRule>
    <cfRule type="expression" dxfId="274" priority="106">
      <formula>I21&lt;0</formula>
    </cfRule>
  </conditionalFormatting>
  <conditionalFormatting sqref="I21:I24 K21:K24">
    <cfRule type="expression" dxfId="273" priority="103">
      <formula>I21&gt;0</formula>
    </cfRule>
    <cfRule type="expression" dxfId="272" priority="104">
      <formula>I21&lt;0</formula>
    </cfRule>
  </conditionalFormatting>
  <conditionalFormatting sqref="F32:F35">
    <cfRule type="expression" dxfId="271" priority="101">
      <formula>F32&gt;0</formula>
    </cfRule>
    <cfRule type="expression" dxfId="270" priority="102">
      <formula>F32&lt;0</formula>
    </cfRule>
  </conditionalFormatting>
  <conditionalFormatting sqref="Q8">
    <cfRule type="expression" dxfId="269" priority="97">
      <formula>Q8&gt;0</formula>
    </cfRule>
    <cfRule type="expression" dxfId="268" priority="98">
      <formula>Q8&lt;0</formula>
    </cfRule>
  </conditionalFormatting>
  <conditionalFormatting sqref="Q7">
    <cfRule type="expression" dxfId="267" priority="99">
      <formula>Q7&gt;0</formula>
    </cfRule>
    <cfRule type="expression" dxfId="266" priority="100">
      <formula>Q7&lt;0</formula>
    </cfRule>
  </conditionalFormatting>
  <conditionalFormatting sqref="F86">
    <cfRule type="expression" dxfId="265" priority="85">
      <formula>F86&gt;0</formula>
    </cfRule>
    <cfRule type="expression" dxfId="264" priority="86">
      <formula>F86&lt;0</formula>
    </cfRule>
  </conditionalFormatting>
  <conditionalFormatting sqref="H86">
    <cfRule type="expression" dxfId="263" priority="83">
      <formula>H86&gt;0</formula>
    </cfRule>
    <cfRule type="expression" dxfId="262" priority="84">
      <formula>H86&lt;0</formula>
    </cfRule>
  </conditionalFormatting>
  <conditionalFormatting sqref="I86">
    <cfRule type="expression" dxfId="261" priority="71">
      <formula>I86&gt;0</formula>
    </cfRule>
    <cfRule type="expression" dxfId="260" priority="72">
      <formula>I86&lt;0</formula>
    </cfRule>
  </conditionalFormatting>
  <conditionalFormatting sqref="F25:F26">
    <cfRule type="expression" dxfId="259" priority="67">
      <formula>F25&gt;0</formula>
    </cfRule>
    <cfRule type="expression" dxfId="258" priority="68">
      <formula>F25&lt;0</formula>
    </cfRule>
  </conditionalFormatting>
  <conditionalFormatting sqref="H25:H26">
    <cfRule type="expression" dxfId="257" priority="65">
      <formula>H25&gt;0</formula>
    </cfRule>
    <cfRule type="expression" dxfId="256" priority="66">
      <formula>H25&lt;0</formula>
    </cfRule>
  </conditionalFormatting>
  <conditionalFormatting sqref="F92:F96">
    <cfRule type="expression" dxfId="255" priority="63">
      <formula>F92&gt;0</formula>
    </cfRule>
    <cfRule type="expression" dxfId="254" priority="64">
      <formula>F92&lt;0</formula>
    </cfRule>
  </conditionalFormatting>
  <conditionalFormatting sqref="H92:H94">
    <cfRule type="expression" dxfId="253" priority="61">
      <formula>H92&gt;0</formula>
    </cfRule>
    <cfRule type="expression" dxfId="252" priority="62">
      <formula>H92&lt;0</formula>
    </cfRule>
  </conditionalFormatting>
  <conditionalFormatting sqref="H95:H96">
    <cfRule type="expression" dxfId="251" priority="59">
      <formula>H95&gt;0</formula>
    </cfRule>
    <cfRule type="expression" dxfId="250" priority="60">
      <formula>H95&lt;0</formula>
    </cfRule>
  </conditionalFormatting>
  <conditionalFormatting sqref="H97:H122">
    <cfRule type="expression" dxfId="249" priority="57">
      <formula>H97&gt;0</formula>
    </cfRule>
    <cfRule type="expression" dxfId="248" priority="58">
      <formula>H97&lt;0</formula>
    </cfRule>
  </conditionalFormatting>
  <conditionalFormatting sqref="F87:F90">
    <cfRule type="expression" dxfId="247" priority="55">
      <formula>F87&gt;0</formula>
    </cfRule>
    <cfRule type="expression" dxfId="246" priority="56">
      <formula>F87&lt;0</formula>
    </cfRule>
  </conditionalFormatting>
  <conditionalFormatting sqref="H87:H90">
    <cfRule type="expression" dxfId="245" priority="53">
      <formula>H87&gt;0</formula>
    </cfRule>
    <cfRule type="expression" dxfId="244" priority="54">
      <formula>H87&lt;0</formula>
    </cfRule>
  </conditionalFormatting>
  <conditionalFormatting sqref="F97">
    <cfRule type="expression" dxfId="243" priority="51">
      <formula>F97&gt;0</formula>
    </cfRule>
    <cfRule type="expression" dxfId="242" priority="52">
      <formula>F97&lt;0</formula>
    </cfRule>
  </conditionalFormatting>
  <conditionalFormatting sqref="I91:I93">
    <cfRule type="expression" dxfId="241" priority="49">
      <formula>I91&gt;0</formula>
    </cfRule>
    <cfRule type="expression" dxfId="240" priority="50">
      <formula>I91&lt;0</formula>
    </cfRule>
  </conditionalFormatting>
  <conditionalFormatting sqref="I94">
    <cfRule type="expression" dxfId="239" priority="47">
      <formula>I94&gt;0</formula>
    </cfRule>
    <cfRule type="expression" dxfId="238" priority="48">
      <formula>I94&lt;0</formula>
    </cfRule>
  </conditionalFormatting>
  <conditionalFormatting sqref="I95">
    <cfRule type="expression" dxfId="237" priority="45">
      <formula>I95&gt;0</formula>
    </cfRule>
    <cfRule type="expression" dxfId="236" priority="46">
      <formula>I95&lt;0</formula>
    </cfRule>
  </conditionalFormatting>
  <conditionalFormatting sqref="I96:I99 I101 I104 I106:I122">
    <cfRule type="expression" dxfId="235" priority="43">
      <formula>I96&gt;0</formula>
    </cfRule>
    <cfRule type="expression" dxfId="234" priority="44">
      <formula>I96&lt;0</formula>
    </cfRule>
  </conditionalFormatting>
  <conditionalFormatting sqref="I87:I90">
    <cfRule type="expression" dxfId="233" priority="41">
      <formula>I87&gt;0</formula>
    </cfRule>
    <cfRule type="expression" dxfId="232" priority="42">
      <formula>I87&lt;0</formula>
    </cfRule>
  </conditionalFormatting>
  <conditionalFormatting sqref="F98:F122">
    <cfRule type="expression" dxfId="231" priority="39">
      <formula>F98&gt;0</formula>
    </cfRule>
    <cfRule type="expression" dxfId="230" priority="40">
      <formula>F98&lt;0</formula>
    </cfRule>
  </conditionalFormatting>
  <conditionalFormatting sqref="F91">
    <cfRule type="expression" dxfId="229" priority="37">
      <formula>F91&gt;0</formula>
    </cfRule>
    <cfRule type="expression" dxfId="228" priority="38">
      <formula>F91&lt;0</formula>
    </cfRule>
  </conditionalFormatting>
  <conditionalFormatting sqref="H91">
    <cfRule type="expression" dxfId="227" priority="35">
      <formula>H91&gt;0</formula>
    </cfRule>
    <cfRule type="expression" dxfId="226" priority="36">
      <formula>H91&lt;0</formula>
    </cfRule>
  </conditionalFormatting>
  <conditionalFormatting sqref="F21:F24">
    <cfRule type="expression" dxfId="225" priority="33">
      <formula>F21&gt;0</formula>
    </cfRule>
    <cfRule type="expression" dxfId="224" priority="34">
      <formula>F21&lt;0</formula>
    </cfRule>
  </conditionalFormatting>
  <conditionalFormatting sqref="H21:H24">
    <cfRule type="expression" dxfId="223" priority="31">
      <formula>H21&gt;0</formula>
    </cfRule>
    <cfRule type="expression" dxfId="222" priority="32">
      <formula>H21&lt;0</formula>
    </cfRule>
  </conditionalFormatting>
  <conditionalFormatting sqref="K25:K27 K30:K37">
    <cfRule type="expression" dxfId="221" priority="29">
      <formula>K25&gt;0</formula>
    </cfRule>
    <cfRule type="expression" dxfId="220" priority="30">
      <formula>K25&lt;0</formula>
    </cfRule>
  </conditionalFormatting>
  <conditionalFormatting sqref="H37">
    <cfRule type="expression" dxfId="219" priority="27">
      <formula>H37&gt;0</formula>
    </cfRule>
    <cfRule type="expression" dxfId="218" priority="28">
      <formula>H37&lt;0</formula>
    </cfRule>
  </conditionalFormatting>
  <conditionalFormatting sqref="F37">
    <cfRule type="expression" dxfId="217" priority="25">
      <formula>F37&gt;0</formula>
    </cfRule>
    <cfRule type="expression" dxfId="216" priority="26">
      <formula>F37&lt;0</formula>
    </cfRule>
  </conditionalFormatting>
  <conditionalFormatting sqref="H36">
    <cfRule type="expression" dxfId="215" priority="21">
      <formula>H36&gt;0</formula>
    </cfRule>
    <cfRule type="expression" dxfId="214" priority="22">
      <formula>H36&lt;0</formula>
    </cfRule>
  </conditionalFormatting>
  <conditionalFormatting sqref="F36">
    <cfRule type="expression" dxfId="213" priority="19">
      <formula>F36&gt;0</formula>
    </cfRule>
    <cfRule type="expression" dxfId="212" priority="20">
      <formula>F36&lt;0</formula>
    </cfRule>
  </conditionalFormatting>
  <conditionalFormatting sqref="L38 L51">
    <cfRule type="expression" dxfId="211" priority="15">
      <formula>L38&gt;0</formula>
    </cfRule>
    <cfRule type="expression" dxfId="210" priority="16">
      <formula>L38&lt;0</formula>
    </cfRule>
  </conditionalFormatting>
  <conditionalFormatting sqref="L21:L24">
    <cfRule type="expression" dxfId="209" priority="13">
      <formula>L21&gt;0</formula>
    </cfRule>
    <cfRule type="expression" dxfId="208" priority="14">
      <formula>L21&lt;0</formula>
    </cfRule>
  </conditionalFormatting>
  <conditionalFormatting sqref="L25:L27 L30:L37">
    <cfRule type="expression" dxfId="207" priority="11">
      <formula>L25&gt;0</formula>
    </cfRule>
    <cfRule type="expression" dxfId="206" priority="12">
      <formula>L25&lt;0</formula>
    </cfRule>
  </conditionalFormatting>
  <conditionalFormatting sqref="F54:F55 H54:I55 K54:K55">
    <cfRule type="expression" dxfId="205" priority="9">
      <formula>F54&gt;0</formula>
    </cfRule>
    <cfRule type="expression" dxfId="204" priority="10">
      <formula>F54&lt;0</formula>
    </cfRule>
  </conditionalFormatting>
  <conditionalFormatting sqref="J54">
    <cfRule type="expression" dxfId="203" priority="7">
      <formula>J54&gt;0</formula>
    </cfRule>
    <cfRule type="expression" dxfId="202" priority="8">
      <formula>J54&lt;0</formula>
    </cfRule>
  </conditionalFormatting>
  <conditionalFormatting sqref="H57:K57 F56:F57 H56:I56 K56">
    <cfRule type="expression" dxfId="201" priority="5">
      <formula>F56&gt;0</formula>
    </cfRule>
    <cfRule type="expression" dxfId="200" priority="6">
      <formula>F56&lt;0</formula>
    </cfRule>
  </conditionalFormatting>
  <conditionalFormatting sqref="J55">
    <cfRule type="expression" dxfId="199" priority="3">
      <formula>J55&gt;0</formula>
    </cfRule>
    <cfRule type="expression" dxfId="198" priority="4">
      <formula>J55&lt;0</formula>
    </cfRule>
  </conditionalFormatting>
  <conditionalFormatting sqref="J56">
    <cfRule type="expression" dxfId="197" priority="1">
      <formula>J56&gt;0</formula>
    </cfRule>
    <cfRule type="expression" dxfId="196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41.79</v>
      </c>
      <c r="R4" s="405">
        <v>-2.0000000000000001E-4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12537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-848.21999999999844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-898.16999999999825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-6.6852149991403029E-2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4.690117252931323E-2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13.83774834437086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45.969000000000001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45.551100000000005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45.133200000000002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44.715299999999999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44.297400000000003</v>
      </c>
    </row>
    <row r="23" spans="1:16" x14ac:dyDescent="0.25">
      <c r="H23" s="70"/>
      <c r="O23" s="81">
        <v>1.05</v>
      </c>
      <c r="P23" s="81">
        <f t="shared" si="3"/>
        <v>43.8795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43.461599999999997</v>
      </c>
    </row>
    <row r="25" spans="1:16" x14ac:dyDescent="0.25">
      <c r="H25" s="70"/>
      <c r="O25" s="81">
        <v>1.03</v>
      </c>
      <c r="P25" s="81">
        <f t="shared" si="3"/>
        <v>43.043700000000001</v>
      </c>
    </row>
    <row r="26" spans="1:16" x14ac:dyDescent="0.25">
      <c r="H26" s="70"/>
      <c r="O26" s="81">
        <v>1.02</v>
      </c>
      <c r="P26" s="81">
        <f t="shared" si="3"/>
        <v>42.625799999999998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42.207900000000002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41.79</v>
      </c>
    </row>
    <row r="29" spans="1:16" x14ac:dyDescent="0.25">
      <c r="O29" s="81">
        <v>0.99</v>
      </c>
      <c r="P29" s="81">
        <f t="shared" si="3"/>
        <v>41.372099999999996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40.9542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40.536299999999997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40.118400000000001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39.700499999999998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39.282599999999995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38.864699999999999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38.446800000000003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38.0289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37.610999999999997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3" priority="57">
      <formula>F31&gt;0</formula>
    </cfRule>
    <cfRule type="expression" dxfId="92" priority="58">
      <formula>F31&lt;0</formula>
    </cfRule>
  </conditionalFormatting>
  <conditionalFormatting sqref="Q8">
    <cfRule type="expression" dxfId="91" priority="51">
      <formula>Q8&gt;0</formula>
    </cfRule>
    <cfRule type="expression" dxfId="90" priority="52">
      <formula>Q8&lt;0</formula>
    </cfRule>
  </conditionalFormatting>
  <conditionalFormatting sqref="Q7">
    <cfRule type="expression" dxfId="89" priority="53">
      <formula>Q7&gt;0</formula>
    </cfRule>
    <cfRule type="expression" dxfId="88" priority="54">
      <formula>Q7&lt;0</formula>
    </cfRule>
  </conditionalFormatting>
  <conditionalFormatting sqref="M101">
    <cfRule type="expression" dxfId="87" priority="49">
      <formula>M101&gt;0</formula>
    </cfRule>
    <cfRule type="expression" dxfId="86" priority="50">
      <formula>M101&lt;0</formula>
    </cfRule>
  </conditionalFormatting>
  <conditionalFormatting sqref="J45">
    <cfRule type="expression" dxfId="85" priority="47">
      <formula>J45&gt;0</formula>
    </cfRule>
    <cfRule type="expression" dxfId="84" priority="48">
      <formula>J45&lt;0</formula>
    </cfRule>
  </conditionalFormatting>
  <conditionalFormatting sqref="J46:J58 J59:K65 K69:K71 K66:K67">
    <cfRule type="expression" dxfId="83" priority="45">
      <formula>J46&gt;0</formula>
    </cfRule>
    <cfRule type="expression" dxfId="82" priority="46">
      <formula>J46&lt;0</formula>
    </cfRule>
  </conditionalFormatting>
  <conditionalFormatting sqref="Q10">
    <cfRule type="expression" dxfId="81" priority="43">
      <formula>Q10&gt;0</formula>
    </cfRule>
    <cfRule type="expression" dxfId="80" priority="44">
      <formula>Q10&lt;0</formula>
    </cfRule>
  </conditionalFormatting>
  <conditionalFormatting sqref="Q9">
    <cfRule type="expression" dxfId="79" priority="41">
      <formula>Q9&gt;0</formula>
    </cfRule>
    <cfRule type="expression" dxfId="78" priority="42">
      <formula>Q9&lt;0</formula>
    </cfRule>
  </conditionalFormatting>
  <conditionalFormatting sqref="F68 H68">
    <cfRule type="expression" dxfId="77" priority="39">
      <formula>F68&gt;0</formula>
    </cfRule>
    <cfRule type="expression" dxfId="76" priority="40">
      <formula>F68&lt;0</formula>
    </cfRule>
  </conditionalFormatting>
  <conditionalFormatting sqref="K68">
    <cfRule type="expression" dxfId="75" priority="37">
      <formula>K68&gt;0</formula>
    </cfRule>
    <cfRule type="expression" dxfId="74" priority="38">
      <formula>K68&lt;0</formula>
    </cfRule>
  </conditionalFormatting>
  <conditionalFormatting sqref="F69 H69">
    <cfRule type="expression" dxfId="73" priority="35">
      <formula>F69&gt;0</formula>
    </cfRule>
    <cfRule type="expression" dxfId="72" priority="36">
      <formula>F69&lt;0</formula>
    </cfRule>
  </conditionalFormatting>
  <conditionalFormatting sqref="F70:F72 H70:H72">
    <cfRule type="expression" dxfId="71" priority="31">
      <formula>F70&gt;0</formula>
    </cfRule>
    <cfRule type="expression" dxfId="70" priority="32">
      <formula>F70&lt;0</formula>
    </cfRule>
  </conditionalFormatting>
  <conditionalFormatting sqref="L59:L63">
    <cfRule type="expression" dxfId="69" priority="27">
      <formula>L59&gt;0</formula>
    </cfRule>
    <cfRule type="expression" dxfId="68" priority="28">
      <formula>L59&lt;0</formula>
    </cfRule>
  </conditionalFormatting>
  <conditionalFormatting sqref="F73:F75 H73:H75">
    <cfRule type="expression" dxfId="67" priority="23">
      <formula>F73&gt;0</formula>
    </cfRule>
    <cfRule type="expression" dxfId="66" priority="24">
      <formula>F73&lt;0</formula>
    </cfRule>
  </conditionalFormatting>
  <conditionalFormatting sqref="K72:K73">
    <cfRule type="expression" dxfId="65" priority="21">
      <formula>K72&gt;0</formula>
    </cfRule>
    <cfRule type="expression" dxfId="64" priority="22">
      <formula>K72&lt;0</formula>
    </cfRule>
  </conditionalFormatting>
  <conditionalFormatting sqref="K77">
    <cfRule type="expression" dxfId="63" priority="17">
      <formula>K77&gt;0</formula>
    </cfRule>
    <cfRule type="expression" dxfId="62" priority="18">
      <formula>K77&lt;0</formula>
    </cfRule>
  </conditionalFormatting>
  <conditionalFormatting sqref="K80 F79:F83 H79:H83">
    <cfRule type="expression" dxfId="61" priority="15">
      <formula>F79&gt;0</formula>
    </cfRule>
    <cfRule type="expression" dxfId="60" priority="16">
      <formula>F79&lt;0</formula>
    </cfRule>
  </conditionalFormatting>
  <conditionalFormatting sqref="K84 F84:F87 H84:H87">
    <cfRule type="expression" dxfId="59" priority="11">
      <formula>F84&gt;0</formula>
    </cfRule>
    <cfRule type="expression" dxfId="58" priority="12">
      <formula>F84&lt;0</formula>
    </cfRule>
  </conditionalFormatting>
  <conditionalFormatting sqref="K88 F88:F90 H88:H90">
    <cfRule type="expression" dxfId="57" priority="7">
      <formula>F88&gt;0</formula>
    </cfRule>
    <cfRule type="expression" dxfId="56" priority="8">
      <formula>F88&lt;0</formula>
    </cfRule>
  </conditionalFormatting>
  <conditionalFormatting sqref="J96 H96:H97 F96:F97">
    <cfRule type="expression" dxfId="55" priority="5">
      <formula>F96&gt;0</formula>
    </cfRule>
    <cfRule type="expression" dxfId="54" priority="6">
      <formula>F96&lt;0</formula>
    </cfRule>
  </conditionalFormatting>
  <conditionalFormatting sqref="J94 H94:H95 F94:F95">
    <cfRule type="expression" dxfId="53" priority="3">
      <formula>F94&gt;0</formula>
    </cfRule>
    <cfRule type="expression" dxfId="52" priority="4">
      <formula>F94&lt;0</formula>
    </cfRule>
  </conditionalFormatting>
  <conditionalFormatting sqref="H92:H93 F92:F93">
    <cfRule type="expression" dxfId="51" priority="1">
      <formula>F92&gt;0</formula>
    </cfRule>
    <cfRule type="expression" dxfId="50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2019-01-16T05:04:54Z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