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6" i="35"/>
  <c r="N8" i="35"/>
  <c r="N58" i="35"/>
  <c r="N5" i="35"/>
  <c r="N9" i="35"/>
  <c r="N32" i="35"/>
  <c r="N16" i="35"/>
  <c r="N31" i="35"/>
  <c r="N27" i="35"/>
  <c r="N53" i="35"/>
  <c r="N23" i="35"/>
  <c r="N46" i="35"/>
  <c r="N20" i="35"/>
  <c r="N41" i="35"/>
  <c r="N47" i="35"/>
  <c r="N10" i="35"/>
  <c r="N11" i="35"/>
  <c r="N17" i="35"/>
  <c r="N14" i="35"/>
  <c r="N29" i="35"/>
  <c r="N50" i="35"/>
  <c r="N49" i="35"/>
  <c r="N44" i="35"/>
  <c r="N55" i="35"/>
  <c r="N37" i="35"/>
  <c r="N38" i="35"/>
  <c r="N39" i="35"/>
  <c r="N12" i="35"/>
  <c r="N57" i="35"/>
  <c r="N7" i="35"/>
  <c r="N45" i="35"/>
  <c r="N33" i="35"/>
  <c r="N4" i="35"/>
  <c r="N15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8" i="35"/>
  <c r="N13" i="35"/>
  <c r="N24" i="35"/>
  <c r="N18" i="35"/>
  <c r="N6" i="35"/>
  <c r="N43" i="35"/>
  <c r="N25" i="35"/>
  <c r="D446" i="38"/>
  <c r="E446" i="38"/>
  <c r="G446" i="38"/>
  <c r="H446" i="38"/>
  <c r="K446" i="38"/>
  <c r="L446" i="38"/>
  <c r="O446" i="38" s="1"/>
  <c r="P446" i="38" s="1"/>
  <c r="M446" i="38"/>
  <c r="T446" i="38" s="1"/>
  <c r="N446" i="38"/>
  <c r="R446" i="38"/>
  <c r="U446" i="38"/>
  <c r="T283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K41" i="45"/>
  <c r="F41" i="45"/>
  <c r="H41" i="45"/>
  <c r="G41" i="45"/>
  <c r="K2" i="45"/>
  <c r="Q2" i="50"/>
  <c r="Q9" i="50"/>
  <c r="K48" i="50"/>
  <c r="F48" i="50"/>
  <c r="V446" i="38" l="1"/>
  <c r="W446" i="38" s="1"/>
  <c r="D445" i="38"/>
  <c r="E445" i="38"/>
  <c r="G445" i="38"/>
  <c r="H445" i="38"/>
  <c r="K445" i="38"/>
  <c r="L445" i="38"/>
  <c r="O445" i="38" s="1"/>
  <c r="P445" i="38" s="1"/>
  <c r="M445" i="38"/>
  <c r="T445" i="38" s="1"/>
  <c r="N445" i="38"/>
  <c r="R445" i="38"/>
  <c r="U445" i="38"/>
  <c r="V445" i="38" l="1"/>
  <c r="W445" i="38" s="1"/>
  <c r="F39" i="75"/>
  <c r="G39" i="75"/>
  <c r="H39" i="75"/>
  <c r="F7" i="75"/>
  <c r="H52" i="51"/>
  <c r="G52" i="51"/>
  <c r="F52" i="51"/>
  <c r="L52" i="51"/>
  <c r="F16" i="51"/>
  <c r="F38" i="58"/>
  <c r="G38" i="58"/>
  <c r="H38" i="58"/>
  <c r="D444" i="38"/>
  <c r="E444" i="38"/>
  <c r="G444" i="38"/>
  <c r="H444" i="38"/>
  <c r="K444" i="38"/>
  <c r="L444" i="38"/>
  <c r="O444" i="38" s="1"/>
  <c r="P444" i="38" s="1"/>
  <c r="M444" i="38"/>
  <c r="T444" i="38" s="1"/>
  <c r="N444" i="38"/>
  <c r="R444" i="38"/>
  <c r="U444" i="38"/>
  <c r="V444" i="38" l="1"/>
  <c r="W444" i="38" s="1"/>
  <c r="D443" i="38"/>
  <c r="E443" i="38"/>
  <c r="G443" i="38"/>
  <c r="H443" i="38"/>
  <c r="K443" i="38"/>
  <c r="L443" i="38"/>
  <c r="O443" i="38" s="1"/>
  <c r="P443" i="38" s="1"/>
  <c r="M443" i="38"/>
  <c r="T443" i="38" s="1"/>
  <c r="N443" i="38"/>
  <c r="R443" i="38"/>
  <c r="U443" i="38"/>
  <c r="F27" i="74"/>
  <c r="H27" i="74"/>
  <c r="G27" i="74"/>
  <c r="K4" i="74"/>
  <c r="G51" i="51"/>
  <c r="L51" i="51"/>
  <c r="F15" i="51"/>
  <c r="F14" i="51"/>
  <c r="V443" i="38" l="1"/>
  <c r="W443" i="38" s="1"/>
  <c r="D442" i="38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F42" i="43"/>
  <c r="H42" i="43"/>
  <c r="G42" i="43"/>
  <c r="F8" i="43"/>
  <c r="K2" i="43"/>
  <c r="F8" i="58"/>
  <c r="C1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M19" i="68"/>
  <c r="K67" i="60"/>
  <c r="H86" i="53"/>
  <c r="H19" i="60"/>
  <c r="C75" i="41"/>
  <c r="F19" i="59"/>
  <c r="K19" i="75"/>
  <c r="C30" i="49"/>
  <c r="M19" i="55"/>
  <c r="C19" i="57"/>
  <c r="M19" i="64"/>
  <c r="K30" i="49"/>
  <c r="C111" i="54"/>
  <c r="F19" i="45"/>
  <c r="C120" i="57"/>
  <c r="K77" i="70"/>
  <c r="C19" i="41"/>
  <c r="C19" i="45"/>
  <c r="F90" i="72"/>
  <c r="F407" i="17"/>
  <c r="F19" i="54"/>
  <c r="C24" i="40"/>
  <c r="K19" i="63"/>
  <c r="K19" i="55"/>
  <c r="F19" i="61"/>
  <c r="C19" i="61"/>
  <c r="C23" i="17"/>
  <c r="H19" i="64"/>
  <c r="M111" i="54"/>
  <c r="F19" i="69"/>
  <c r="C148" i="45"/>
  <c r="M77" i="70"/>
  <c r="H19" i="66"/>
  <c r="F86" i="53"/>
  <c r="C100" i="34"/>
  <c r="H77" i="70"/>
  <c r="M19" i="59"/>
  <c r="H29" i="51"/>
  <c r="K19" i="73"/>
  <c r="F30" i="49"/>
  <c r="M19" i="34"/>
  <c r="H111" i="54"/>
  <c r="F19" i="73"/>
  <c r="M19" i="66"/>
  <c r="F120" i="57"/>
  <c r="M23" i="17"/>
  <c r="H23" i="17"/>
  <c r="H156" i="49"/>
  <c r="F19" i="60"/>
  <c r="M19" i="60"/>
  <c r="F94" i="52"/>
  <c r="C65" i="63"/>
  <c r="H75" i="41"/>
  <c r="H19" i="71"/>
  <c r="F148" i="45"/>
  <c r="K19" i="68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H120" i="57"/>
  <c r="H50" i="25"/>
  <c r="H19" i="3"/>
  <c r="K84" i="61"/>
  <c r="F65" i="71"/>
  <c r="F63" i="66"/>
  <c r="K19" i="66"/>
  <c r="K148" i="45"/>
  <c r="H407" i="17"/>
  <c r="F19" i="71"/>
  <c r="K19" i="59"/>
  <c r="C19" i="72"/>
  <c r="C90" i="72"/>
  <c r="C19" i="34"/>
  <c r="M30" i="49"/>
  <c r="H67" i="60"/>
  <c r="M19" i="61"/>
  <c r="H63" i="66"/>
  <c r="C19" i="54"/>
  <c r="H19" i="41"/>
  <c r="M19" i="71"/>
  <c r="M19" i="3"/>
  <c r="F100" i="34"/>
  <c r="M407" i="17"/>
  <c r="M19" i="69"/>
  <c r="C19" i="70"/>
  <c r="M29" i="51"/>
  <c r="H65" i="71"/>
  <c r="F77" i="70"/>
  <c r="M55" i="50"/>
  <c r="H19" i="54"/>
  <c r="K23" i="17"/>
  <c r="K19" i="62"/>
  <c r="C19" i="60"/>
  <c r="C77" i="70"/>
  <c r="F19" i="70"/>
  <c r="K19" i="70"/>
  <c r="C63" i="66"/>
  <c r="K407" i="17"/>
  <c r="M19" i="70"/>
  <c r="H19" i="53"/>
  <c r="K100" i="34"/>
  <c r="C86" i="53"/>
  <c r="C19" i="66"/>
  <c r="C19" i="69"/>
  <c r="M19" i="50"/>
  <c r="F19" i="3"/>
  <c r="M67" i="60"/>
  <c r="K111" i="54"/>
  <c r="M86" i="53"/>
  <c r="K19" i="60"/>
  <c r="H19" i="75"/>
  <c r="K19" i="3"/>
  <c r="K63" i="66"/>
  <c r="K19" i="54"/>
  <c r="H19" i="34"/>
  <c r="K50" i="25"/>
  <c r="F23" i="17"/>
  <c r="K19" i="72"/>
  <c r="K19" i="53"/>
  <c r="K86" i="53"/>
  <c r="M63" i="66"/>
  <c r="F19" i="53"/>
  <c r="M90" i="72"/>
  <c r="F19" i="57"/>
  <c r="H19" i="63"/>
  <c r="C19" i="63"/>
  <c r="F19" i="62"/>
  <c r="M148" i="45"/>
  <c r="F85" i="64"/>
  <c r="K75" i="41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F19" i="55"/>
  <c r="F156" i="49"/>
  <c r="K19" i="64"/>
  <c r="H19" i="69"/>
  <c r="F24" i="40"/>
  <c r="K19" i="61"/>
  <c r="H19" i="61"/>
  <c r="M19" i="75"/>
  <c r="M50" i="25"/>
  <c r="F19" i="75"/>
  <c r="C19" i="75"/>
  <c r="F29" i="51"/>
  <c r="C29" i="51"/>
  <c r="C113" i="58"/>
  <c r="F19" i="58"/>
  <c r="M113" i="58"/>
  <c r="C19" i="58"/>
  <c r="F113" i="58"/>
  <c r="K19" i="58"/>
  <c r="K113" i="58"/>
  <c r="H113" i="58"/>
  <c r="H19" i="58"/>
  <c r="M19" i="58"/>
  <c r="M32" i="31"/>
  <c r="M24" i="40"/>
  <c r="K19" i="57"/>
  <c r="H19" i="57"/>
  <c r="H19" i="45"/>
  <c r="K19" i="45"/>
  <c r="F19" i="50"/>
  <c r="C19" i="50"/>
  <c r="K55" i="50"/>
  <c r="H55" i="50"/>
  <c r="C55" i="50"/>
  <c r="H19" i="50"/>
  <c r="K19" i="50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<sst xmlns="http://schemas.openxmlformats.org/spreadsheetml/2006/main" count="5545" uniqueCount="760">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</sst>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7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71"/>
      <tableStyleElement type="headerRow" dxfId="137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9944"/>
        <c:axId val="516530336"/>
      </c:scatterChart>
      <c:valAx>
        <c:axId val="5165299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0336"/>
        <c:crosses val="autoZero"/>
        <c:crossBetween val="midCat"/>
      </c:valAx>
      <c:valAx>
        <c:axId val="51653033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31120"/>
        <c:axId val="516531512"/>
      </c:scatterChart>
      <c:valAx>
        <c:axId val="5165311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1512"/>
        <c:crosses val="autoZero"/>
        <c:crossBetween val="midCat"/>
      </c:valAx>
      <c:valAx>
        <c:axId val="51653151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32296"/>
        <c:axId val="516532688"/>
      </c:scatterChart>
      <c:valAx>
        <c:axId val="5165322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2688"/>
        <c:crosses val="autoZero"/>
        <c:crossBetween val="midCat"/>
      </c:valAx>
      <c:valAx>
        <c:axId val="5165326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582464"/>
        <c:axId val="655582856"/>
      </c:scatterChart>
      <c:valAx>
        <c:axId val="6555824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2856"/>
        <c:crosses val="autoZero"/>
        <c:crossBetween val="midCat"/>
      </c:valAx>
      <c:valAx>
        <c:axId val="6555828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2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583640"/>
        <c:axId val="655584032"/>
      </c:scatterChart>
      <c:valAx>
        <c:axId val="6555836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4032"/>
        <c:crosses val="autoZero"/>
        <c:crossBetween val="midCat"/>
      </c:valAx>
      <c:valAx>
        <c:axId val="65558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581680"/>
        <c:axId val="655581288"/>
      </c:scatterChart>
      <c:valAx>
        <c:axId val="655581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1288"/>
        <c:crosses val="autoZero"/>
        <c:crossBetween val="midCat"/>
      </c:valAx>
      <c:valAx>
        <c:axId val="6555812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584816"/>
        <c:axId val="655585208"/>
      </c:scatterChart>
      <c:valAx>
        <c:axId val="6555848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5208"/>
        <c:crosses val="autoZero"/>
        <c:crossBetween val="midCat"/>
      </c:valAx>
      <c:valAx>
        <c:axId val="655585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48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87168"/>
        <c:axId val="655587560"/>
      </c:lineChart>
      <c:dateAx>
        <c:axId val="65558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7560"/>
        <c:crosses val="autoZero"/>
        <c:auto val="1"/>
        <c:lblOffset val="100"/>
        <c:baseTimeUnit val="days"/>
      </c:dateAx>
      <c:valAx>
        <c:axId val="65558756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82072"/>
        <c:axId val="655589520"/>
      </c:lineChart>
      <c:dateAx>
        <c:axId val="65558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9520"/>
        <c:crosses val="autoZero"/>
        <c:auto val="1"/>
        <c:lblOffset val="100"/>
        <c:baseTimeUnit val="days"/>
      </c:dateAx>
      <c:valAx>
        <c:axId val="6555895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1480"/>
        <c:axId val="655591872"/>
      </c:lineChart>
      <c:dateAx>
        <c:axId val="65559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1872"/>
        <c:crosses val="autoZero"/>
        <c:auto val="1"/>
        <c:lblOffset val="100"/>
        <c:baseTimeUnit val="days"/>
      </c:dateAx>
      <c:valAx>
        <c:axId val="655591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3832"/>
        <c:axId val="655594224"/>
      </c:lineChart>
      <c:dateAx>
        <c:axId val="65559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4224"/>
        <c:crosses val="autoZero"/>
        <c:auto val="1"/>
        <c:lblOffset val="100"/>
        <c:baseTimeUnit val="days"/>
      </c:dateAx>
      <c:valAx>
        <c:axId val="655594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6184"/>
        <c:axId val="655596576"/>
      </c:lineChart>
      <c:dateAx>
        <c:axId val="65559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6576"/>
        <c:crosses val="autoZero"/>
        <c:auto val="1"/>
        <c:lblOffset val="100"/>
        <c:baseTimeUnit val="days"/>
      </c:dateAx>
      <c:valAx>
        <c:axId val="6555965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02328"/>
        <c:axId val="657002720"/>
      </c:lineChart>
      <c:dateAx>
        <c:axId val="65700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2720"/>
        <c:crosses val="autoZero"/>
        <c:auto val="1"/>
        <c:lblOffset val="100"/>
        <c:baseTimeUnit val="days"/>
      </c:dateAx>
      <c:valAx>
        <c:axId val="657002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04680"/>
        <c:axId val="657005072"/>
      </c:lineChart>
      <c:dateAx>
        <c:axId val="65700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5072"/>
        <c:crosses val="autoZero"/>
        <c:auto val="1"/>
        <c:lblOffset val="100"/>
        <c:baseTimeUnit val="days"/>
      </c:dateAx>
      <c:valAx>
        <c:axId val="65700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07032"/>
        <c:axId val="657007424"/>
      </c:lineChart>
      <c:dateAx>
        <c:axId val="65700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7424"/>
        <c:crosses val="autoZero"/>
        <c:auto val="1"/>
        <c:lblOffset val="100"/>
        <c:baseTimeUnit val="days"/>
      </c:dateAx>
      <c:valAx>
        <c:axId val="657007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09384"/>
        <c:axId val="657009776"/>
      </c:lineChart>
      <c:dateAx>
        <c:axId val="65700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9776"/>
        <c:crosses val="autoZero"/>
        <c:auto val="1"/>
        <c:lblOffset val="100"/>
        <c:baseTimeUnit val="days"/>
      </c:dateAx>
      <c:valAx>
        <c:axId val="6570097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0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1736"/>
        <c:axId val="657012128"/>
      </c:lineChart>
      <c:dateAx>
        <c:axId val="657011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2128"/>
        <c:crosses val="autoZero"/>
        <c:auto val="1"/>
        <c:lblOffset val="100"/>
        <c:baseTimeUnit val="days"/>
      </c:dateAx>
      <c:valAx>
        <c:axId val="6570121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4088"/>
        <c:axId val="657014480"/>
      </c:lineChart>
      <c:dateAx>
        <c:axId val="65701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4480"/>
        <c:crosses val="autoZero"/>
        <c:auto val="1"/>
        <c:lblOffset val="100"/>
        <c:baseTimeUnit val="days"/>
      </c:dateAx>
      <c:valAx>
        <c:axId val="657014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016440"/>
        <c:axId val="658395352"/>
      </c:lineChart>
      <c:dateAx>
        <c:axId val="65701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395352"/>
        <c:crosses val="autoZero"/>
        <c:auto val="1"/>
        <c:lblOffset val="100"/>
        <c:baseTimeUnit val="days"/>
      </c:dateAx>
      <c:valAx>
        <c:axId val="6583953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1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396528"/>
        <c:axId val="658396920"/>
      </c:lineChart>
      <c:catAx>
        <c:axId val="65839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396920"/>
        <c:crosses val="autoZero"/>
        <c:auto val="1"/>
        <c:lblAlgn val="ctr"/>
        <c:lblOffset val="100"/>
        <c:noMultiLvlLbl val="0"/>
      </c:catAx>
      <c:valAx>
        <c:axId val="658396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3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399272"/>
        <c:axId val="658399664"/>
      </c:lineChart>
      <c:dateAx>
        <c:axId val="65839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399664"/>
        <c:crosses val="autoZero"/>
        <c:auto val="1"/>
        <c:lblOffset val="100"/>
        <c:baseTimeUnit val="days"/>
      </c:dateAx>
      <c:valAx>
        <c:axId val="658399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39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02016"/>
        <c:axId val="658402408"/>
      </c:lineChart>
      <c:dateAx>
        <c:axId val="65840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2408"/>
        <c:crosses val="autoZero"/>
        <c:auto val="1"/>
        <c:lblOffset val="100"/>
        <c:baseTimeUnit val="days"/>
      </c:dateAx>
      <c:valAx>
        <c:axId val="658402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03976"/>
        <c:axId val="658404368"/>
      </c:lineChart>
      <c:catAx>
        <c:axId val="65840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4368"/>
        <c:crosses val="autoZero"/>
        <c:auto val="1"/>
        <c:lblAlgn val="ctr"/>
        <c:lblOffset val="100"/>
        <c:noMultiLvlLbl val="1"/>
      </c:catAx>
      <c:valAx>
        <c:axId val="6584043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05936"/>
        <c:axId val="658406328"/>
      </c:lineChart>
      <c:dateAx>
        <c:axId val="65840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6328"/>
        <c:crosses val="autoZero"/>
        <c:auto val="1"/>
        <c:lblOffset val="100"/>
        <c:baseTimeUnit val="days"/>
      </c:dateAx>
      <c:valAx>
        <c:axId val="65840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08288"/>
        <c:axId val="658408680"/>
      </c:lineChart>
      <c:dateAx>
        <c:axId val="65840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8680"/>
        <c:crosses val="autoZero"/>
        <c:auto val="1"/>
        <c:lblOffset val="100"/>
        <c:baseTimeUnit val="days"/>
      </c:dateAx>
      <c:valAx>
        <c:axId val="658408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10640"/>
        <c:axId val="658411032"/>
      </c:lineChart>
      <c:dateAx>
        <c:axId val="658410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11032"/>
        <c:crosses val="autoZero"/>
        <c:auto val="1"/>
        <c:lblOffset val="100"/>
        <c:baseTimeUnit val="days"/>
      </c:dateAx>
      <c:valAx>
        <c:axId val="6584110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1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38088"/>
        <c:axId val="659638480"/>
      </c:lineChart>
      <c:dateAx>
        <c:axId val="65963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38480"/>
        <c:crosses val="autoZero"/>
        <c:auto val="1"/>
        <c:lblOffset val="100"/>
        <c:baseTimeUnit val="days"/>
      </c:dateAx>
      <c:valAx>
        <c:axId val="659638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3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40440"/>
        <c:axId val="659640832"/>
      </c:lineChart>
      <c:dateAx>
        <c:axId val="65964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0832"/>
        <c:crosses val="autoZero"/>
        <c:auto val="1"/>
        <c:lblOffset val="100"/>
        <c:baseTimeUnit val="days"/>
      </c:dateAx>
      <c:valAx>
        <c:axId val="6596408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42792"/>
        <c:axId val="659643184"/>
      </c:lineChart>
      <c:dateAx>
        <c:axId val="65964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3184"/>
        <c:crosses val="autoZero"/>
        <c:auto val="1"/>
        <c:lblOffset val="100"/>
        <c:baseTimeUnit val="days"/>
      </c:dateAx>
      <c:valAx>
        <c:axId val="659643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45144"/>
        <c:axId val="659645536"/>
      </c:lineChart>
      <c:catAx>
        <c:axId val="659645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5536"/>
        <c:crosses val="autoZero"/>
        <c:auto val="1"/>
        <c:lblAlgn val="ctr"/>
        <c:lblOffset val="100"/>
        <c:noMultiLvlLbl val="0"/>
      </c:catAx>
      <c:valAx>
        <c:axId val="659645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47888"/>
        <c:axId val="659648280"/>
      </c:lineChart>
      <c:dateAx>
        <c:axId val="65964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8280"/>
        <c:crosses val="autoZero"/>
        <c:auto val="1"/>
        <c:lblOffset val="100"/>
        <c:baseTimeUnit val="days"/>
      </c:dateAx>
      <c:valAx>
        <c:axId val="659648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4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650240"/>
        <c:axId val="659650632"/>
      </c:lineChart>
      <c:catAx>
        <c:axId val="659650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0632"/>
        <c:crosses val="autoZero"/>
        <c:auto val="1"/>
        <c:lblAlgn val="ctr"/>
        <c:lblOffset val="100"/>
        <c:noMultiLvlLbl val="0"/>
      </c:catAx>
      <c:valAx>
        <c:axId val="6596506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65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2456"/>
        <c:axId val="687762848"/>
      </c:lineChart>
      <c:dateAx>
        <c:axId val="68776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2848"/>
        <c:crosses val="autoZero"/>
        <c:auto val="1"/>
        <c:lblOffset val="100"/>
        <c:baseTimeUnit val="days"/>
      </c:dateAx>
      <c:valAx>
        <c:axId val="6877628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4808"/>
        <c:axId val="687765200"/>
      </c:lineChart>
      <c:catAx>
        <c:axId val="68776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5200"/>
        <c:crosses val="autoZero"/>
        <c:auto val="1"/>
        <c:lblAlgn val="ctr"/>
        <c:lblOffset val="100"/>
        <c:noMultiLvlLbl val="0"/>
      </c:catAx>
      <c:valAx>
        <c:axId val="687765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7160"/>
        <c:axId val="687767552"/>
      </c:lineChart>
      <c:dateAx>
        <c:axId val="68776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7552"/>
        <c:crosses val="autoZero"/>
        <c:auto val="1"/>
        <c:lblOffset val="100"/>
        <c:baseTimeUnit val="days"/>
      </c:dateAx>
      <c:valAx>
        <c:axId val="6877675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69512"/>
        <c:axId val="687769904"/>
      </c:lineChart>
      <c:dateAx>
        <c:axId val="68776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9904"/>
        <c:crosses val="autoZero"/>
        <c:auto val="1"/>
        <c:lblOffset val="100"/>
        <c:baseTimeUnit val="days"/>
      </c:dateAx>
      <c:valAx>
        <c:axId val="6877699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6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71864"/>
        <c:axId val="687772256"/>
      </c:lineChart>
      <c:dateAx>
        <c:axId val="68777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2256"/>
        <c:crosses val="autoZero"/>
        <c:auto val="1"/>
        <c:lblOffset val="100"/>
        <c:baseTimeUnit val="days"/>
      </c:dateAx>
      <c:valAx>
        <c:axId val="68777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74216"/>
        <c:axId val="687774608"/>
      </c:lineChart>
      <c:dateAx>
        <c:axId val="687774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4608"/>
        <c:crosses val="autoZero"/>
        <c:auto val="1"/>
        <c:lblOffset val="100"/>
        <c:baseTimeUnit val="days"/>
      </c:dateAx>
      <c:valAx>
        <c:axId val="687774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76568"/>
        <c:axId val="687776960"/>
      </c:lineChart>
      <c:dateAx>
        <c:axId val="68777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6960"/>
        <c:crosses val="autoZero"/>
        <c:auto val="1"/>
        <c:lblOffset val="100"/>
        <c:baseTimeUnit val="days"/>
      </c:dateAx>
      <c:valAx>
        <c:axId val="6877769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7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31224"/>
        <c:axId val="720931616"/>
      </c:lineChart>
      <c:dateAx>
        <c:axId val="7209312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1616"/>
        <c:crosses val="autoZero"/>
        <c:auto val="0"/>
        <c:lblOffset val="100"/>
        <c:baseTimeUnit val="days"/>
      </c:dateAx>
      <c:valAx>
        <c:axId val="7209316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33184"/>
        <c:axId val="720933576"/>
      </c:lineChart>
      <c:catAx>
        <c:axId val="72093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3576"/>
        <c:crosses val="autoZero"/>
        <c:auto val="1"/>
        <c:lblAlgn val="ctr"/>
        <c:lblOffset val="100"/>
        <c:noMultiLvlLbl val="1"/>
      </c:catAx>
      <c:valAx>
        <c:axId val="7209335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35536"/>
        <c:axId val="720935928"/>
      </c:lineChart>
      <c:dateAx>
        <c:axId val="720935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5928"/>
        <c:crosses val="autoZero"/>
        <c:auto val="1"/>
        <c:lblOffset val="100"/>
        <c:baseTimeUnit val="days"/>
      </c:dateAx>
      <c:valAx>
        <c:axId val="720935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37888"/>
        <c:axId val="720938280"/>
      </c:lineChart>
      <c:dateAx>
        <c:axId val="720937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8280"/>
        <c:crosses val="autoZero"/>
        <c:auto val="1"/>
        <c:lblOffset val="100"/>
        <c:baseTimeUnit val="days"/>
      </c:dateAx>
      <c:valAx>
        <c:axId val="7209382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40240"/>
        <c:axId val="720940632"/>
      </c:lineChart>
      <c:dateAx>
        <c:axId val="720940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40632"/>
        <c:crosses val="autoZero"/>
        <c:auto val="1"/>
        <c:lblOffset val="100"/>
        <c:baseTimeUnit val="days"/>
      </c:dateAx>
      <c:valAx>
        <c:axId val="7209406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4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42592"/>
        <c:axId val="720942984"/>
      </c:lineChart>
      <c:catAx>
        <c:axId val="720942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42984"/>
        <c:crosses val="autoZero"/>
        <c:auto val="1"/>
        <c:lblAlgn val="ctr"/>
        <c:lblOffset val="100"/>
        <c:noMultiLvlLbl val="0"/>
      </c:catAx>
      <c:valAx>
        <c:axId val="720942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4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44944"/>
        <c:axId val="720945336"/>
      </c:lineChart>
      <c:catAx>
        <c:axId val="72094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45336"/>
        <c:crosses val="autoZero"/>
        <c:auto val="1"/>
        <c:lblAlgn val="ctr"/>
        <c:lblOffset val="100"/>
        <c:noMultiLvlLbl val="0"/>
      </c:catAx>
      <c:valAx>
        <c:axId val="7209453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4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36984"/>
        <c:axId val="738137376"/>
      </c:lineChart>
      <c:catAx>
        <c:axId val="738136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37376"/>
        <c:crosses val="autoZero"/>
        <c:auto val="1"/>
        <c:lblAlgn val="ctr"/>
        <c:lblOffset val="100"/>
        <c:noMultiLvlLbl val="0"/>
      </c:catAx>
      <c:valAx>
        <c:axId val="738137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3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39336"/>
        <c:axId val="738139728"/>
      </c:lineChart>
      <c:dateAx>
        <c:axId val="73813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39728"/>
        <c:crosses val="autoZero"/>
        <c:auto val="1"/>
        <c:lblOffset val="100"/>
        <c:baseTimeUnit val="days"/>
      </c:dateAx>
      <c:valAx>
        <c:axId val="738139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3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41688"/>
        <c:axId val="738142080"/>
      </c:lineChart>
      <c:dateAx>
        <c:axId val="738141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2080"/>
        <c:crosses val="autoZero"/>
        <c:auto val="1"/>
        <c:lblOffset val="100"/>
        <c:baseTimeUnit val="days"/>
      </c:dateAx>
      <c:valAx>
        <c:axId val="7381420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44040"/>
        <c:axId val="738144432"/>
      </c:lineChart>
      <c:dateAx>
        <c:axId val="73814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4432"/>
        <c:crosses val="autoZero"/>
        <c:auto val="1"/>
        <c:lblOffset val="100"/>
        <c:baseTimeUnit val="days"/>
      </c:dateAx>
      <c:valAx>
        <c:axId val="7381444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46000"/>
        <c:axId val="738146392"/>
      </c:lineChart>
      <c:catAx>
        <c:axId val="738146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6392"/>
        <c:crosses val="autoZero"/>
        <c:auto val="1"/>
        <c:lblAlgn val="ctr"/>
        <c:lblOffset val="100"/>
        <c:noMultiLvlLbl val="1"/>
      </c:catAx>
      <c:valAx>
        <c:axId val="7381463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48352"/>
        <c:axId val="738148744"/>
      </c:lineChart>
      <c:dateAx>
        <c:axId val="73814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8744"/>
        <c:crosses val="autoZero"/>
        <c:auto val="1"/>
        <c:lblOffset val="100"/>
        <c:baseTimeUnit val="days"/>
      </c:dateAx>
      <c:valAx>
        <c:axId val="7381487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4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50704"/>
        <c:axId val="738151096"/>
      </c:lineChart>
      <c:dateAx>
        <c:axId val="738150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1096"/>
        <c:crosses val="autoZero"/>
        <c:auto val="1"/>
        <c:lblOffset val="100"/>
        <c:baseTimeUnit val="days"/>
      </c:dateAx>
      <c:valAx>
        <c:axId val="73815109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53056"/>
        <c:axId val="738153448"/>
      </c:lineChart>
      <c:catAx>
        <c:axId val="738153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3448"/>
        <c:crosses val="autoZero"/>
        <c:auto val="1"/>
        <c:lblAlgn val="ctr"/>
        <c:lblOffset val="100"/>
        <c:noMultiLvlLbl val="0"/>
      </c:catAx>
      <c:valAx>
        <c:axId val="73815344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55408"/>
        <c:axId val="738155800"/>
      </c:lineChart>
      <c:dateAx>
        <c:axId val="73815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5800"/>
        <c:crosses val="autoZero"/>
        <c:auto val="1"/>
        <c:lblOffset val="100"/>
        <c:baseTimeUnit val="days"/>
      </c:dateAx>
      <c:valAx>
        <c:axId val="7381558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57760"/>
        <c:axId val="738158152"/>
      </c:lineChart>
      <c:dateAx>
        <c:axId val="73815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8152"/>
        <c:crosses val="autoZero"/>
        <c:auto val="1"/>
        <c:lblOffset val="100"/>
        <c:baseTimeUnit val="days"/>
      </c:dateAx>
      <c:valAx>
        <c:axId val="738158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60112"/>
        <c:axId val="738160504"/>
      </c:lineChart>
      <c:catAx>
        <c:axId val="738160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0504"/>
        <c:crosses val="autoZero"/>
        <c:auto val="1"/>
        <c:lblAlgn val="ctr"/>
        <c:lblOffset val="100"/>
        <c:noMultiLvlLbl val="0"/>
      </c:catAx>
      <c:valAx>
        <c:axId val="738160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62464"/>
        <c:axId val="738162856"/>
      </c:lineChart>
      <c:catAx>
        <c:axId val="73816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2856"/>
        <c:crosses val="autoZero"/>
        <c:auto val="1"/>
        <c:lblAlgn val="ctr"/>
        <c:lblOffset val="100"/>
        <c:noMultiLvlLbl val="0"/>
      </c:catAx>
      <c:valAx>
        <c:axId val="738162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64816"/>
        <c:axId val="738165208"/>
      </c:lineChart>
      <c:catAx>
        <c:axId val="73816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5208"/>
        <c:crosses val="autoZero"/>
        <c:auto val="1"/>
        <c:lblAlgn val="ctr"/>
        <c:lblOffset val="100"/>
        <c:noMultiLvlLbl val="0"/>
      </c:catAx>
      <c:valAx>
        <c:axId val="738165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167168"/>
        <c:axId val="738167560"/>
      </c:lineChart>
      <c:dateAx>
        <c:axId val="738167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7560"/>
        <c:crosses val="autoZero"/>
        <c:auto val="1"/>
        <c:lblOffset val="100"/>
        <c:baseTimeUnit val="days"/>
      </c:dateAx>
      <c:valAx>
        <c:axId val="738167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16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263608"/>
        <c:axId val="741264000"/>
      </c:lineChart>
      <c:dateAx>
        <c:axId val="741263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64000"/>
        <c:crosses val="autoZero"/>
        <c:auto val="1"/>
        <c:lblOffset val="100"/>
        <c:baseTimeUnit val="days"/>
      </c:dateAx>
      <c:valAx>
        <c:axId val="7412640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26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I1" sqref="I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1" ht="21.95" customHeight="1" x14ac:dyDescent="0.25">
      <c r="A2" s="51"/>
      <c r="B2" s="51"/>
      <c r="C2" s="52"/>
      <c r="E2" s="23" t="s">
        <v>50</v>
      </c>
      <c r="F2" s="246">
        <v>11.85</v>
      </c>
      <c r="G2" s="246">
        <v>15.584008749999997</v>
      </c>
      <c r="H2" s="50">
        <v>8000</v>
      </c>
      <c r="I2" s="49">
        <v>124672.06999999998</v>
      </c>
      <c r="J2" s="372">
        <v>-29872.069999999978</v>
      </c>
      <c r="K2" s="358">
        <v>-0.23960514973401809</v>
      </c>
      <c r="L2" s="49">
        <v>-15256.498999998352</v>
      </c>
      <c r="M2">
        <v>8000</v>
      </c>
      <c r="N2" s="369" t="str">
        <f>HYPERLINK("http://finance.yahoo.com/q?s=" &amp; E2, "Link")</f>
        <v>Link</v>
      </c>
      <c r="O2" s="358">
        <v>1.34E-2</v>
      </c>
      <c r="P2" s="358">
        <v>1.2E-2</v>
      </c>
      <c r="Q2" s="150"/>
      <c r="R2" s="49"/>
      <c r="S2" s="49"/>
    </row>
    <row r="3" spans="1:21" ht="21.95" customHeight="1" x14ac:dyDescent="0.25">
      <c r="A3" s="51"/>
      <c r="B3" s="51"/>
      <c r="C3" s="52"/>
      <c r="E3" s="23" t="s">
        <v>198</v>
      </c>
      <c r="F3" s="246">
        <v>23.32</v>
      </c>
      <c r="G3" s="246">
        <v>29.751439999999999</v>
      </c>
      <c r="H3" s="334">
        <v>2000</v>
      </c>
      <c r="I3" s="49">
        <v>59502.879999999997</v>
      </c>
      <c r="J3" s="372">
        <v>-12862.879999999997</v>
      </c>
      <c r="K3" s="358">
        <v>-0.21617239367237345</v>
      </c>
      <c r="L3" s="372">
        <v>-11114.910000000003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3.3999999999999998E-3</v>
      </c>
      <c r="Q3" s="150"/>
      <c r="S3" s="49"/>
      <c r="U3" s="49"/>
    </row>
    <row r="4" spans="1:21" ht="21.95" customHeight="1" x14ac:dyDescent="0.25">
      <c r="A4" s="51"/>
      <c r="B4" s="51"/>
      <c r="C4" s="52"/>
      <c r="E4" s="23" t="s">
        <v>17</v>
      </c>
      <c r="F4" s="246">
        <v>13.53</v>
      </c>
      <c r="G4" s="246">
        <v>35.485680000000166</v>
      </c>
      <c r="H4" s="334">
        <v>1000</v>
      </c>
      <c r="I4" s="49">
        <v>35485.680000000168</v>
      </c>
      <c r="J4" s="372">
        <v>-21955.680000000168</v>
      </c>
      <c r="K4" s="358">
        <v>-0.61871943837627075</v>
      </c>
      <c r="L4" s="372">
        <v>-21955.680000000168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-1.5E-3</v>
      </c>
      <c r="S4" s="49"/>
    </row>
    <row r="5" spans="1:21" ht="21.95" customHeight="1" x14ac:dyDescent="0.25">
      <c r="A5" s="51"/>
      <c r="B5" s="52"/>
      <c r="C5" s="52"/>
      <c r="E5" s="23" t="s">
        <v>55</v>
      </c>
      <c r="F5" s="246">
        <v>70.78</v>
      </c>
      <c r="G5" s="246">
        <v>77.643960000000035</v>
      </c>
      <c r="H5" s="50">
        <v>250</v>
      </c>
      <c r="I5" s="49">
        <v>19410.990000000009</v>
      </c>
      <c r="J5" s="372">
        <v>-1715.9900000000052</v>
      </c>
      <c r="K5" s="358">
        <v>-8.8403012932365008E-2</v>
      </c>
      <c r="L5" s="49">
        <v>-1715.9900000000052</v>
      </c>
      <c r="M5">
        <v>250</v>
      </c>
      <c r="N5" s="369" t="str">
        <f>HYPERLINK("http://finance.yahoo.com/q?s=" &amp; E5, "Link")</f>
        <v>Link</v>
      </c>
      <c r="O5" s="358">
        <v>3.0599999999999999E-2</v>
      </c>
      <c r="P5" s="358">
        <v>-1.1000000000000001E-3</v>
      </c>
      <c r="Q5" s="150"/>
      <c r="R5" s="49"/>
    </row>
    <row r="6" spans="1:21" ht="21.95" customHeight="1" x14ac:dyDescent="0.25">
      <c r="A6" s="52"/>
      <c r="B6" s="52"/>
      <c r="C6" s="52"/>
      <c r="E6" s="23" t="s">
        <v>217</v>
      </c>
      <c r="F6" s="246">
        <v>63.24</v>
      </c>
      <c r="G6" s="246">
        <v>68.339600000000019</v>
      </c>
      <c r="H6" s="334">
        <v>250</v>
      </c>
      <c r="I6" s="49">
        <v>17084.900000000005</v>
      </c>
      <c r="J6" s="372">
        <v>-1274.9000000000051</v>
      </c>
      <c r="K6" s="358">
        <v>-7.4621449350011054E-2</v>
      </c>
      <c r="L6" s="372">
        <v>-598.95000000000437</v>
      </c>
      <c r="M6">
        <v>250</v>
      </c>
      <c r="N6" s="369" t="str">
        <f>HYPERLINK("http://finance.yahoo.com/q?s=" &amp; E6, "Link")</f>
        <v>Link</v>
      </c>
      <c r="O6" s="368">
        <v>1.7899999999999999E-2</v>
      </c>
      <c r="P6" s="368">
        <v>-7.1999999999999998E-3</v>
      </c>
      <c r="S6" s="49"/>
      <c r="T6" s="49"/>
    </row>
    <row r="7" spans="1:21" ht="21.95" customHeight="1" x14ac:dyDescent="0.25">
      <c r="A7" s="51"/>
      <c r="B7" s="51"/>
      <c r="C7" s="52"/>
      <c r="E7" s="23" t="s">
        <v>229</v>
      </c>
      <c r="F7" s="246">
        <v>22.83</v>
      </c>
      <c r="G7" s="246">
        <v>25.146116666666668</v>
      </c>
      <c r="H7" s="334">
        <v>600</v>
      </c>
      <c r="I7" s="49">
        <v>15087.67</v>
      </c>
      <c r="J7" s="372">
        <v>-1389.6700000000019</v>
      </c>
      <c r="K7" s="358">
        <v>-9.2106335835818356E-2</v>
      </c>
      <c r="L7" s="372">
        <v>62.589999999996508</v>
      </c>
      <c r="M7">
        <v>400</v>
      </c>
      <c r="N7" s="369" t="str">
        <f>HYPERLINK("http://finance.yahoo.com/q?s=" &amp; E7, "Link")</f>
        <v>Link</v>
      </c>
      <c r="O7" s="368">
        <v>2.06E-2</v>
      </c>
      <c r="P7" s="368">
        <v>9.7000000000000003E-3</v>
      </c>
      <c r="Q7" s="49"/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172</v>
      </c>
      <c r="F8" s="246">
        <v>55.4</v>
      </c>
      <c r="G8" s="246">
        <v>58.547100000000007</v>
      </c>
      <c r="H8" s="334">
        <v>200</v>
      </c>
      <c r="I8" s="49">
        <v>11709.420000000002</v>
      </c>
      <c r="J8" s="372">
        <v>-629.42000000000189</v>
      </c>
      <c r="K8" s="358">
        <v>-5.3753302896300731E-2</v>
      </c>
      <c r="L8" s="372">
        <v>-579.47000000000207</v>
      </c>
      <c r="M8">
        <v>100</v>
      </c>
      <c r="N8" s="369" t="str">
        <f>HYPERLINK("http://finance.yahoo.com/q?s=" &amp; E8, "Link")</f>
        <v>Link</v>
      </c>
      <c r="O8" s="368">
        <v>3.2500000000000001E-2</v>
      </c>
      <c r="P8" s="368">
        <v>7.7999999999999996E-3</v>
      </c>
      <c r="S8" s="49"/>
    </row>
    <row r="9" spans="1:21" ht="21.95" customHeight="1" x14ac:dyDescent="0.25">
      <c r="A9" s="51"/>
      <c r="B9" s="51"/>
      <c r="C9" s="52"/>
      <c r="E9" s="23" t="s">
        <v>9</v>
      </c>
      <c r="F9" s="246">
        <v>1.1599999999999999</v>
      </c>
      <c r="G9" s="246">
        <v>2.6236025000000001</v>
      </c>
      <c r="H9" s="50">
        <v>4000</v>
      </c>
      <c r="I9" s="49">
        <v>10494.41</v>
      </c>
      <c r="J9" s="372">
        <v>-5854.41</v>
      </c>
      <c r="K9" s="358">
        <v>-0.55785985110168179</v>
      </c>
      <c r="L9" s="49">
        <v>-5419.48</v>
      </c>
      <c r="M9">
        <v>4000</v>
      </c>
      <c r="N9" s="369" t="str">
        <f>HYPERLINK("http://finance.yahoo.com/q?s=" &amp; E9, "Link")</f>
        <v>Link</v>
      </c>
      <c r="O9" s="358">
        <v>0.1963</v>
      </c>
      <c r="P9" s="358">
        <v>-2.1100000000000001E-2</v>
      </c>
      <c r="R9" s="49"/>
      <c r="S9" s="49"/>
    </row>
    <row r="10" spans="1:21" ht="21.95" customHeight="1" x14ac:dyDescent="0.25">
      <c r="A10" s="51"/>
      <c r="B10" s="51"/>
      <c r="C10" s="52"/>
      <c r="E10" s="23" t="s">
        <v>359</v>
      </c>
      <c r="F10" s="246">
        <v>52.29</v>
      </c>
      <c r="G10" s="246">
        <v>53.800555555555555</v>
      </c>
      <c r="H10" s="50">
        <v>180</v>
      </c>
      <c r="I10" s="49">
        <v>9684.1</v>
      </c>
      <c r="J10" s="372">
        <v>-271.89999999999964</v>
      </c>
      <c r="K10" s="358">
        <v>-2.8076950878243717E-2</v>
      </c>
      <c r="L10" s="49">
        <v>-271.89999999999964</v>
      </c>
      <c r="M10">
        <v>130</v>
      </c>
      <c r="N10" s="369" t="str">
        <f>HYPERLINK("http://finance.yahoo.com/q?s=" &amp; E10, "Link")</f>
        <v>Link</v>
      </c>
      <c r="O10" s="358">
        <v>4.3499999999999997E-2</v>
      </c>
      <c r="P10" s="358">
        <v>3.8E-3</v>
      </c>
      <c r="Q10" s="150"/>
      <c r="S10" s="49"/>
      <c r="T10" s="49"/>
    </row>
    <row r="11" spans="1:21" ht="21.95" customHeight="1" x14ac:dyDescent="0.25">
      <c r="A11" s="157"/>
      <c r="B11" s="51"/>
      <c r="C11" s="52"/>
      <c r="E11" s="23" t="s">
        <v>226</v>
      </c>
      <c r="F11" s="246">
        <v>27.96</v>
      </c>
      <c r="G11" s="246">
        <v>30.778359999999999</v>
      </c>
      <c r="H11" s="334">
        <v>250</v>
      </c>
      <c r="I11" s="49">
        <v>7694.59</v>
      </c>
      <c r="J11" s="372">
        <v>-704.59000000000015</v>
      </c>
      <c r="K11" s="358">
        <v>-9.1569531320057296E-2</v>
      </c>
      <c r="L11" s="372">
        <v>2605.8799999999937</v>
      </c>
      <c r="M11">
        <v>250</v>
      </c>
      <c r="N11" s="369" t="str">
        <f>HYPERLINK("http://finance.yahoo.com/q?s=" &amp; E11, "Link")</f>
        <v>Link</v>
      </c>
      <c r="O11" s="368">
        <v>4.0899999999999999E-2</v>
      </c>
      <c r="P11" s="368">
        <v>1.9300000000000001E-2</v>
      </c>
      <c r="R11" s="49"/>
      <c r="S11" s="49"/>
      <c r="T11" s="49"/>
    </row>
    <row r="12" spans="1:21" ht="21.95" customHeight="1" x14ac:dyDescent="0.25">
      <c r="A12" s="51"/>
      <c r="B12" s="51"/>
      <c r="C12" s="52"/>
      <c r="E12" s="23" t="s">
        <v>34</v>
      </c>
      <c r="F12" s="246">
        <v>29.86</v>
      </c>
      <c r="G12" s="246">
        <v>18.652675000000016</v>
      </c>
      <c r="H12" s="334">
        <v>400</v>
      </c>
      <c r="I12" s="49">
        <v>7461.070000000007</v>
      </c>
      <c r="J12" s="372">
        <v>4482.929999999993</v>
      </c>
      <c r="K12" s="358">
        <v>0.60084277456182411</v>
      </c>
      <c r="L12" s="372">
        <v>19978.796999999846</v>
      </c>
      <c r="M12">
        <v>400</v>
      </c>
      <c r="N12" s="369" t="str">
        <f>HYPERLINK("http://finance.yahoo.com/q?s=" &amp; E12, "Link")</f>
        <v>Link</v>
      </c>
      <c r="O12" s="368">
        <v>0</v>
      </c>
      <c r="P12" s="368">
        <v>-5.1200000000000002E-2</v>
      </c>
      <c r="Q12" s="49"/>
      <c r="R12" s="49"/>
      <c r="S12" s="49"/>
      <c r="T12" s="49"/>
    </row>
    <row r="13" spans="1:21" ht="21.95" customHeight="1" x14ac:dyDescent="0.25">
      <c r="A13" s="52"/>
      <c r="B13" s="157"/>
      <c r="C13" s="335"/>
      <c r="E13" s="23" t="s">
        <v>274</v>
      </c>
      <c r="F13" s="246">
        <v>72.09</v>
      </c>
      <c r="G13" s="246">
        <v>69.666600000000003</v>
      </c>
      <c r="H13" s="50">
        <v>100</v>
      </c>
      <c r="I13" s="49">
        <v>6966.66</v>
      </c>
      <c r="J13" s="372">
        <v>242.34000000000015</v>
      </c>
      <c r="K13" s="358">
        <v>3.4785679220745679E-2</v>
      </c>
      <c r="L13" s="49">
        <v>400.63999999999942</v>
      </c>
      <c r="M13">
        <v>100</v>
      </c>
      <c r="N13" s="369" t="str">
        <f>HYPERLINK("http://finance.yahoo.com/q?s=" &amp; E13, "Link")</f>
        <v>Link</v>
      </c>
      <c r="O13" s="358">
        <v>1.49E-2</v>
      </c>
      <c r="P13" s="358">
        <v>1.7600000000000001E-2</v>
      </c>
      <c r="Q13" s="150"/>
      <c r="R13" s="49"/>
      <c r="S13" s="49"/>
      <c r="T13" s="49"/>
    </row>
    <row r="14" spans="1:21" ht="21.95" customHeight="1" x14ac:dyDescent="0.25">
      <c r="A14" s="51"/>
      <c r="B14" s="51"/>
      <c r="C14" s="51"/>
      <c r="E14" s="23" t="s">
        <v>174</v>
      </c>
      <c r="F14" s="246">
        <v>55.41</v>
      </c>
      <c r="G14" s="246">
        <v>52.584166666666668</v>
      </c>
      <c r="H14" s="50">
        <v>120</v>
      </c>
      <c r="I14" s="49">
        <v>6310.1</v>
      </c>
      <c r="J14" s="372">
        <v>339.09999999999945</v>
      </c>
      <c r="K14" s="358">
        <v>5.3739243435127711E-2</v>
      </c>
      <c r="L14" s="49">
        <v>1543.9800000000005</v>
      </c>
      <c r="M14">
        <v>120</v>
      </c>
      <c r="N14" s="369" t="str">
        <f>HYPERLINK("http://finance.yahoo.com/q?s=" &amp; E14, "Link")</f>
        <v>Link</v>
      </c>
      <c r="O14" s="358">
        <v>2.7300000000000001E-2</v>
      </c>
      <c r="P14" s="358">
        <v>-6.6E-3</v>
      </c>
      <c r="S14" s="49"/>
    </row>
    <row r="15" spans="1:21" ht="21.95" customHeight="1" x14ac:dyDescent="0.25">
      <c r="A15" s="51"/>
      <c r="B15" s="51"/>
      <c r="C15" s="52"/>
      <c r="E15" s="23" t="s">
        <v>758</v>
      </c>
      <c r="F15" s="246">
        <v>116.59</v>
      </c>
      <c r="G15" s="246">
        <v>132.88</v>
      </c>
      <c r="H15" s="334">
        <v>25</v>
      </c>
      <c r="I15" s="49">
        <v>3322</v>
      </c>
      <c r="J15" s="372">
        <v>-407.25</v>
      </c>
      <c r="K15" s="358">
        <v>-0.12259181216134853</v>
      </c>
      <c r="L15" s="372">
        <v>-407.25</v>
      </c>
      <c r="M15" s="30">
        <v>42923</v>
      </c>
      <c r="N15" s="369" t="str">
        <f>HYPERLINK("http://finance.yahoo.com/q?s=" &amp; E15, "Link")</f>
        <v>Link</v>
      </c>
      <c r="O15" s="368">
        <v>1.49E-2</v>
      </c>
      <c r="P15" s="368">
        <v>4.7000000000000002E-3</v>
      </c>
      <c r="R15" s="49"/>
      <c r="S15" s="49"/>
    </row>
    <row r="16" spans="1:21" ht="21.95" customHeight="1" x14ac:dyDescent="0.25">
      <c r="A16" s="61"/>
      <c r="B16" s="62"/>
      <c r="C16" s="61"/>
      <c r="E16" s="23" t="s">
        <v>345</v>
      </c>
      <c r="F16" s="246">
        <v>33.22</v>
      </c>
      <c r="G16" s="246">
        <v>29.463750000000005</v>
      </c>
      <c r="H16" s="334">
        <v>80</v>
      </c>
      <c r="I16" s="49">
        <v>2357.1000000000004</v>
      </c>
      <c r="J16" s="372">
        <v>300.49999999999955</v>
      </c>
      <c r="K16" s="358">
        <v>0.12748716643332889</v>
      </c>
      <c r="L16" s="372">
        <v>300.49999999999955</v>
      </c>
      <c r="M16">
        <v>80</v>
      </c>
      <c r="N16" s="369" t="str">
        <f>HYPERLINK("http://finance.yahoo.com/q?s=" &amp; E16, "Link")</f>
        <v>Link</v>
      </c>
      <c r="O16" s="368">
        <v>4.24E-2</v>
      </c>
      <c r="P16" s="368">
        <v>1.1900000000000001E-2</v>
      </c>
      <c r="Q16" s="150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10</v>
      </c>
      <c r="F17" s="246">
        <v>32.65</v>
      </c>
      <c r="G17" s="246">
        <v>32.65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-1.6E-2</v>
      </c>
      <c r="Q17" s="445"/>
      <c r="R17" s="49"/>
      <c r="S17" s="49"/>
      <c r="T17" s="49"/>
    </row>
    <row r="18" spans="1:22" ht="21.95" customHeight="1" x14ac:dyDescent="0.25">
      <c r="A18" s="52"/>
      <c r="B18" s="52"/>
      <c r="C18" s="52"/>
      <c r="E18" s="23" t="s">
        <v>205</v>
      </c>
      <c r="F18" s="246">
        <v>144.02000000000001</v>
      </c>
      <c r="G18" s="50">
        <v>144.02000000000001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2.3999999999999998E-3</v>
      </c>
      <c r="Q18" s="49"/>
      <c r="R18" s="49"/>
      <c r="T18" s="49"/>
      <c r="V18" s="49"/>
    </row>
    <row r="19" spans="1:22" ht="21.95" customHeight="1" x14ac:dyDescent="0.25">
      <c r="A19" s="52"/>
      <c r="B19" s="52"/>
      <c r="C19" s="52"/>
      <c r="E19" s="23" t="s">
        <v>254</v>
      </c>
      <c r="F19" s="246">
        <v>49.81</v>
      </c>
      <c r="G19" s="246">
        <v>49.81</v>
      </c>
      <c r="H19" s="50">
        <v>0</v>
      </c>
      <c r="I19" s="49">
        <v>0</v>
      </c>
      <c r="J19" s="372">
        <v>0</v>
      </c>
      <c r="K19" s="358">
        <v>0</v>
      </c>
      <c r="L19" s="49">
        <v>92.650000000000091</v>
      </c>
      <c r="M19">
        <v>0</v>
      </c>
      <c r="N19" s="369" t="str">
        <f>HYPERLINK("http://finance.yahoo.com/q?s=" &amp; E19, "Link")</f>
        <v>Link</v>
      </c>
      <c r="O19" s="358">
        <v>0</v>
      </c>
      <c r="P19" s="358">
        <v>-8.6E-3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6">
        <v>88.44</v>
      </c>
      <c r="G20" s="246">
        <v>88.44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3.5000000000000001E-3</v>
      </c>
      <c r="Q20" s="150"/>
      <c r="R20" s="49"/>
      <c r="S20" s="49"/>
    </row>
    <row r="21" spans="1:22" ht="21.95" customHeight="1" x14ac:dyDescent="0.25">
      <c r="A21" s="52"/>
      <c r="B21" s="51"/>
      <c r="C21" s="52"/>
      <c r="E21" s="23" t="s">
        <v>341</v>
      </c>
      <c r="F21" s="246">
        <v>22.16</v>
      </c>
      <c r="G21" s="246">
        <v>22.16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-7.4399999999999994E-2</v>
      </c>
      <c r="Q21" s="445"/>
      <c r="R21" s="49"/>
      <c r="S21" s="49"/>
    </row>
    <row r="22" spans="1:22" ht="21.95" customHeight="1" x14ac:dyDescent="0.25">
      <c r="A22" s="51"/>
      <c r="B22" s="52"/>
      <c r="C22" s="52"/>
      <c r="E22" s="23" t="s">
        <v>751</v>
      </c>
      <c r="F22" s="246">
        <v>22.65</v>
      </c>
      <c r="G22" s="246">
        <v>22.65</v>
      </c>
      <c r="H22" s="50">
        <v>0</v>
      </c>
      <c r="I22" s="49">
        <v>0</v>
      </c>
      <c r="J22" s="372">
        <v>0</v>
      </c>
      <c r="K22" s="358">
        <v>0</v>
      </c>
      <c r="L22" s="49">
        <v>309.26000000000022</v>
      </c>
      <c r="M22">
        <v>0</v>
      </c>
      <c r="N22" s="369" t="str">
        <f>HYPERLINK("http://finance.yahoo.com/q?s=" &amp; E22, "Link")</f>
        <v>Link</v>
      </c>
      <c r="O22" s="358">
        <v>8.8000000000000005E-3</v>
      </c>
      <c r="P22" s="358">
        <v>-7.4000000000000003E-3</v>
      </c>
      <c r="S22" s="49"/>
    </row>
    <row r="23" spans="1:22" ht="21.95" customHeight="1" x14ac:dyDescent="0.25">
      <c r="A23" s="51"/>
      <c r="B23" s="51"/>
      <c r="C23" s="52"/>
      <c r="E23" s="23" t="s">
        <v>33</v>
      </c>
      <c r="F23" s="246">
        <v>233.05</v>
      </c>
      <c r="G23" s="246">
        <v>233.05</v>
      </c>
      <c r="H23" s="50">
        <v>0</v>
      </c>
      <c r="I23" s="49">
        <v>0</v>
      </c>
      <c r="J23" s="372">
        <v>0</v>
      </c>
      <c r="K23" s="358">
        <v>0</v>
      </c>
      <c r="L23" s="49">
        <v>780.73999999999796</v>
      </c>
      <c r="M23">
        <v>0</v>
      </c>
      <c r="N23" s="369" t="str">
        <f>HYPERLINK("http://finance.yahoo.com/q?s=" &amp; E23, "Link")</f>
        <v>Link</v>
      </c>
      <c r="O23" s="358">
        <v>1.8599999999999998E-2</v>
      </c>
      <c r="P23" s="358">
        <v>-4.1999999999999997E-3</v>
      </c>
      <c r="Q23" s="150"/>
    </row>
    <row r="24" spans="1:22" ht="21.95" customHeight="1" x14ac:dyDescent="0.25">
      <c r="A24" s="51"/>
      <c r="B24" s="51"/>
      <c r="C24" s="52"/>
      <c r="E24" s="23" t="s">
        <v>228</v>
      </c>
      <c r="F24" s="246">
        <v>84.24</v>
      </c>
      <c r="G24" s="246">
        <v>84.24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>HYPERLINK("http://finance.yahoo.com/q?s=" &amp; E24, "Link")</f>
        <v>Link</v>
      </c>
      <c r="O24" s="368">
        <v>1.6199999999999999E-2</v>
      </c>
      <c r="P24" s="368">
        <v>7.3000000000000001E-3</v>
      </c>
      <c r="Q24" s="49"/>
      <c r="R24" s="49"/>
      <c r="U24" s="49"/>
    </row>
    <row r="25" spans="1:22" ht="21.95" customHeight="1" x14ac:dyDescent="0.25">
      <c r="A25" s="51"/>
      <c r="B25" s="51"/>
      <c r="C25" s="52"/>
      <c r="E25" s="23" t="s">
        <v>62</v>
      </c>
      <c r="F25" s="246">
        <v>271.36</v>
      </c>
      <c r="G25" s="246">
        <v>271.36</v>
      </c>
      <c r="H25" s="334">
        <v>0</v>
      </c>
      <c r="I25" s="49">
        <v>0</v>
      </c>
      <c r="J25" s="372">
        <v>0</v>
      </c>
      <c r="K25" s="358">
        <v>0</v>
      </c>
      <c r="L25" s="372">
        <v>1659.3600000000079</v>
      </c>
      <c r="M25">
        <v>0</v>
      </c>
      <c r="N25" s="369" t="str">
        <f>HYPERLINK("http://finance.yahoo.com/q?s=" &amp; E25, "Link")</f>
        <v>Link</v>
      </c>
      <c r="O25" s="368">
        <v>0</v>
      </c>
      <c r="P25" s="368">
        <v>-1.9E-3</v>
      </c>
      <c r="Q25" s="49"/>
      <c r="R25" s="49"/>
      <c r="S25" s="49"/>
      <c r="T25" s="356"/>
      <c r="U25" s="356"/>
    </row>
    <row r="26" spans="1:22" ht="21.95" customHeight="1" x14ac:dyDescent="0.25">
      <c r="A26" s="51"/>
      <c r="B26" s="51"/>
      <c r="C26" s="52"/>
      <c r="E26" s="23" t="s">
        <v>310</v>
      </c>
      <c r="F26" s="246">
        <v>55.72</v>
      </c>
      <c r="G26" s="246">
        <v>55.72</v>
      </c>
      <c r="H26" s="50">
        <v>0</v>
      </c>
      <c r="I26" s="49">
        <v>0</v>
      </c>
      <c r="J26" s="372">
        <v>0</v>
      </c>
      <c r="K26" s="358">
        <v>0</v>
      </c>
      <c r="L26" s="49">
        <v>910.79999999999927</v>
      </c>
      <c r="M26">
        <v>0</v>
      </c>
      <c r="N26" s="369" t="str">
        <f>HYPERLINK("http://finance.yahoo.com/q?s=" &amp; E26, "Link")</f>
        <v>Link</v>
      </c>
      <c r="O26" s="358">
        <v>2.87E-2</v>
      </c>
      <c r="P26" s="358">
        <v>-1.8E-3</v>
      </c>
      <c r="Q26" s="445"/>
      <c r="R26" s="49"/>
      <c r="S26" s="49"/>
      <c r="U26" s="49"/>
    </row>
    <row r="27" spans="1:22" ht="21.95" customHeight="1" x14ac:dyDescent="0.25">
      <c r="A27" s="51"/>
      <c r="B27" s="51"/>
      <c r="C27" s="52"/>
      <c r="E27" s="23" t="s">
        <v>52</v>
      </c>
      <c r="F27" s="246">
        <v>77.92</v>
      </c>
      <c r="G27" s="246">
        <v>77.92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>HYPERLINK("http://finance.yahoo.com/q?s=" &amp; E27, "Link")</f>
        <v>Link</v>
      </c>
      <c r="O27" s="368">
        <v>2.1999999999999999E-2</v>
      </c>
      <c r="P27" s="368">
        <v>-4.1999999999999997E-3</v>
      </c>
      <c r="R27" s="49"/>
      <c r="S27" s="49"/>
      <c r="T27" s="49"/>
    </row>
    <row r="28" spans="1:22" ht="21.95" customHeight="1" x14ac:dyDescent="0.25">
      <c r="A28" s="52"/>
      <c r="B28" s="52"/>
      <c r="C28" s="52"/>
      <c r="E28" s="23" t="s">
        <v>328</v>
      </c>
      <c r="F28" s="246">
        <v>40.67</v>
      </c>
      <c r="G28" s="246">
        <v>40.67</v>
      </c>
      <c r="H28" s="334">
        <v>0</v>
      </c>
      <c r="I28" s="49">
        <v>0</v>
      </c>
      <c r="J28" s="372">
        <v>0</v>
      </c>
      <c r="K28" s="358">
        <v>0</v>
      </c>
      <c r="L28" s="372">
        <v>264.92000000000007</v>
      </c>
      <c r="M28">
        <v>0</v>
      </c>
      <c r="N28" s="369" t="str">
        <f>HYPERLINK("http://finance.yahoo.com/q?s=" &amp; E28, "Link")</f>
        <v>Link</v>
      </c>
      <c r="O28" s="368">
        <v>3.4200000000000001E-2</v>
      </c>
      <c r="P28" s="368">
        <v>2.7000000000000001E-3</v>
      </c>
      <c r="S28" s="49"/>
    </row>
    <row r="29" spans="1:22" ht="21.95" customHeight="1" x14ac:dyDescent="0.25">
      <c r="A29" s="51"/>
      <c r="B29" s="51"/>
      <c r="C29" s="52"/>
      <c r="E29" s="23" t="s">
        <v>8</v>
      </c>
      <c r="F29" s="246">
        <v>81.05</v>
      </c>
      <c r="G29" s="246">
        <v>81.05</v>
      </c>
      <c r="H29" s="334">
        <v>0</v>
      </c>
      <c r="I29" s="49">
        <v>0</v>
      </c>
      <c r="J29" s="372">
        <v>0</v>
      </c>
      <c r="K29" s="358">
        <v>0</v>
      </c>
      <c r="L29" s="372">
        <v>121.94999999999982</v>
      </c>
      <c r="M29">
        <v>0</v>
      </c>
      <c r="N29" s="369" t="str">
        <f>HYPERLINK("http://finance.yahoo.com/q?s=" &amp; E29, "Link")</f>
        <v>Link</v>
      </c>
      <c r="O29" s="368">
        <v>1.67E-2</v>
      </c>
      <c r="P29" s="368">
        <v>-5.0000000000000001E-4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284</v>
      </c>
      <c r="F30" s="246">
        <v>80.459999999999994</v>
      </c>
      <c r="G30" s="246">
        <v>80.459999999999994</v>
      </c>
      <c r="H30" s="334">
        <v>0</v>
      </c>
      <c r="I30" s="49">
        <v>0</v>
      </c>
      <c r="J30" s="372">
        <v>0</v>
      </c>
      <c r="K30" s="358">
        <v>0</v>
      </c>
      <c r="L30" s="372">
        <v>197.20999999999549</v>
      </c>
      <c r="M30">
        <v>0</v>
      </c>
      <c r="N30" s="369" t="str">
        <f>HYPERLINK("http://finance.yahoo.com/q?s=" &amp; E30, "Link")</f>
        <v>Link</v>
      </c>
      <c r="O30" s="368">
        <v>2.5499999999999998E-2</v>
      </c>
      <c r="P30" s="368">
        <v>2.3999999999999998E-3</v>
      </c>
      <c r="S30" s="49"/>
      <c r="T30" s="49"/>
    </row>
    <row r="31" spans="1:22" ht="21.95" customHeight="1" x14ac:dyDescent="0.25">
      <c r="A31" s="51"/>
      <c r="B31" s="51"/>
      <c r="C31" s="52"/>
      <c r="E31" s="23" t="s">
        <v>32</v>
      </c>
      <c r="F31" s="246">
        <v>53.74</v>
      </c>
      <c r="G31" s="246">
        <v>53.74</v>
      </c>
      <c r="H31" s="334">
        <v>0</v>
      </c>
      <c r="I31" s="49">
        <v>0</v>
      </c>
      <c r="J31" s="372">
        <v>0</v>
      </c>
      <c r="K31" s="358">
        <v>0</v>
      </c>
      <c r="L31" s="372">
        <v>1198.4699999999971</v>
      </c>
      <c r="M31">
        <v>0</v>
      </c>
      <c r="N31" s="369" t="str">
        <f>HYPERLINK("http://finance.yahoo.com/q?s=" &amp; E31, "Link")</f>
        <v>Link</v>
      </c>
      <c r="O31" s="368">
        <v>1.7600000000000001E-2</v>
      </c>
      <c r="P31" s="368">
        <v>-2.3999999999999998E-3</v>
      </c>
    </row>
    <row r="32" spans="1:22" ht="21.95" customHeight="1" x14ac:dyDescent="0.25">
      <c r="A32" s="52"/>
      <c r="B32" s="52"/>
      <c r="C32" s="52"/>
      <c r="E32" s="23" t="s">
        <v>63</v>
      </c>
      <c r="F32" s="246">
        <v>106.25</v>
      </c>
      <c r="G32" s="246">
        <v>106.25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>HYPERLINK("http://finance.yahoo.com/q?s=" &amp; E32, "Link")</f>
        <v>Link</v>
      </c>
      <c r="O32" s="368">
        <v>1.38E-2</v>
      </c>
      <c r="P32" s="368">
        <v>5.1000000000000004E-3</v>
      </c>
      <c r="Q32" s="49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320</v>
      </c>
      <c r="F33" s="246">
        <v>118.24</v>
      </c>
      <c r="G33" s="246">
        <v>118.24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8.6E-3</v>
      </c>
      <c r="R33" s="49"/>
    </row>
    <row r="34" spans="1:22" ht="21.95" customHeight="1" x14ac:dyDescent="0.25">
      <c r="A34" s="52"/>
      <c r="B34" s="157"/>
      <c r="C34" s="335"/>
      <c r="E34" s="23" t="s">
        <v>199</v>
      </c>
      <c r="F34" s="246">
        <v>11.19</v>
      </c>
      <c r="G34" s="246">
        <v>11.19</v>
      </c>
      <c r="H34" s="50">
        <v>0</v>
      </c>
      <c r="I34" s="49">
        <v>0</v>
      </c>
      <c r="J34" s="372">
        <v>0</v>
      </c>
      <c r="K34" s="358">
        <v>0</v>
      </c>
      <c r="L34" s="49">
        <v>251.26000000000022</v>
      </c>
      <c r="M34">
        <v>0</v>
      </c>
      <c r="N34" s="369" t="str">
        <f>HYPERLINK("http://finance.yahoo.com/q?s=" &amp; E34, "Link")</f>
        <v>Link</v>
      </c>
      <c r="O34" s="358">
        <v>5.1499999999999997E-2</v>
      </c>
      <c r="P34" s="358">
        <v>1.8E-3</v>
      </c>
      <c r="R34" s="49"/>
    </row>
    <row r="35" spans="1:22" ht="21.95" customHeight="1" x14ac:dyDescent="0.25">
      <c r="A35" s="61"/>
      <c r="B35" s="62"/>
      <c r="C35" s="61"/>
      <c r="E35" s="23" t="s">
        <v>275</v>
      </c>
      <c r="F35" s="246">
        <v>28.34</v>
      </c>
      <c r="G35" s="246">
        <v>28.34</v>
      </c>
      <c r="H35" s="334">
        <v>0</v>
      </c>
      <c r="I35" s="49">
        <v>0</v>
      </c>
      <c r="J35" s="372">
        <v>0</v>
      </c>
      <c r="K35" s="358">
        <v>0</v>
      </c>
      <c r="L35" s="372">
        <v>98.449999999999818</v>
      </c>
      <c r="M35">
        <v>0</v>
      </c>
      <c r="N35" s="369" t="str">
        <f>HYPERLINK("http://finance.yahoo.com/q?s=" &amp; E35, "Link")</f>
        <v>Link</v>
      </c>
      <c r="O35" s="368">
        <v>1.11E-2</v>
      </c>
      <c r="P35" s="368">
        <v>5.3E-3</v>
      </c>
      <c r="R35" s="49"/>
      <c r="S35" s="49"/>
    </row>
    <row r="36" spans="1:22" ht="21.95" customHeight="1" x14ac:dyDescent="0.25">
      <c r="A36" s="51"/>
      <c r="B36" s="51"/>
      <c r="C36" s="52"/>
      <c r="E36" s="23" t="s">
        <v>56</v>
      </c>
      <c r="F36" s="246">
        <v>34.93</v>
      </c>
      <c r="G36" s="246">
        <v>34.93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>HYPERLINK("http://finance.yahoo.com/q?s=" &amp; E36, "Link")</f>
        <v>Link</v>
      </c>
      <c r="O36" s="368">
        <v>4.2999999999999997E-2</v>
      </c>
      <c r="P36" s="368">
        <v>2E-3</v>
      </c>
      <c r="R36" s="49"/>
    </row>
    <row r="37" spans="1:22" ht="21.95" customHeight="1" x14ac:dyDescent="0.25">
      <c r="A37" s="51"/>
      <c r="B37" s="51"/>
      <c r="C37" s="52"/>
      <c r="E37" s="23" t="s">
        <v>22</v>
      </c>
      <c r="F37" s="246">
        <v>43.87</v>
      </c>
      <c r="G37" s="246">
        <v>43.87</v>
      </c>
      <c r="H37" s="334">
        <v>0</v>
      </c>
      <c r="I37" s="435">
        <v>0</v>
      </c>
      <c r="J37" s="372">
        <v>0</v>
      </c>
      <c r="K37" s="358">
        <v>0</v>
      </c>
      <c r="L37" s="372">
        <v>3178.8000000000466</v>
      </c>
      <c r="M37">
        <v>0</v>
      </c>
      <c r="N37" s="369" t="str">
        <f>HYPERLINK("http://finance.yahoo.com/q?s=" &amp; E37, "Link")</f>
        <v>Link</v>
      </c>
      <c r="O37" s="368">
        <v>2.07E-2</v>
      </c>
      <c r="P37" s="368">
        <v>2.0199999999999999E-2</v>
      </c>
      <c r="Q37" s="150"/>
      <c r="S37" s="49"/>
    </row>
    <row r="38" spans="1:22" ht="21.95" customHeight="1" x14ac:dyDescent="0.25">
      <c r="A38" s="51"/>
      <c r="B38" s="51"/>
      <c r="C38" s="52"/>
      <c r="E38" s="23" t="s">
        <v>27</v>
      </c>
      <c r="F38" s="246">
        <v>33.74</v>
      </c>
      <c r="G38" s="246">
        <v>33.74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6.0000000000000001E-3</v>
      </c>
      <c r="Q38" s="150"/>
      <c r="T38" s="49"/>
    </row>
    <row r="39" spans="1:22" ht="21.95" customHeight="1" x14ac:dyDescent="0.25">
      <c r="A39" s="51"/>
      <c r="B39" s="51"/>
      <c r="C39" s="52"/>
      <c r="E39" s="23" t="s">
        <v>173</v>
      </c>
      <c r="F39" s="246">
        <v>56.61</v>
      </c>
      <c r="G39" s="246">
        <v>56.61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1.67E-2</v>
      </c>
      <c r="R39" s="49"/>
      <c r="S39" s="49"/>
      <c r="T39" s="49"/>
    </row>
    <row r="40" spans="1:22" ht="21.95" customHeight="1" x14ac:dyDescent="0.25">
      <c r="A40" s="51"/>
      <c r="B40" s="51"/>
      <c r="C40" s="52"/>
      <c r="E40" s="23" t="s">
        <v>278</v>
      </c>
      <c r="F40" s="246">
        <v>132.29</v>
      </c>
      <c r="G40" s="246">
        <v>132.29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-2.5999999999999999E-3</v>
      </c>
      <c r="Q40" s="150"/>
      <c r="R40" s="49"/>
      <c r="S40" s="49"/>
      <c r="T40" s="49"/>
    </row>
    <row r="41" spans="1:22" ht="21.95" customHeight="1" x14ac:dyDescent="0.25">
      <c r="A41" s="51"/>
      <c r="B41" s="52"/>
      <c r="C41" s="52"/>
      <c r="E41" s="23" t="s">
        <v>24</v>
      </c>
      <c r="F41" s="246">
        <v>36.25</v>
      </c>
      <c r="G41" s="246">
        <v>36.25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1.54E-2</v>
      </c>
      <c r="Q41" s="150"/>
      <c r="R41" s="49"/>
      <c r="S41" s="49"/>
    </row>
    <row r="42" spans="1:22" ht="21.95" customHeight="1" x14ac:dyDescent="0.25">
      <c r="A42" s="52"/>
      <c r="B42" s="52"/>
      <c r="C42" s="52"/>
      <c r="E42" s="23" t="s">
        <v>36</v>
      </c>
      <c r="F42" s="246">
        <v>62.14</v>
      </c>
      <c r="G42" s="246">
        <v>62.14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5.3E-3</v>
      </c>
      <c r="Q42" s="49"/>
      <c r="S42" s="49"/>
    </row>
    <row r="43" spans="1:22" ht="21.95" customHeight="1" x14ac:dyDescent="0.25">
      <c r="A43" s="51"/>
      <c r="B43" s="51"/>
      <c r="C43" s="52"/>
      <c r="E43" s="23" t="s">
        <v>206</v>
      </c>
      <c r="F43" s="246">
        <v>38.82</v>
      </c>
      <c r="G43" s="246">
        <v>38.82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1.5E-3</v>
      </c>
      <c r="Q43" s="445"/>
      <c r="R43" s="49"/>
      <c r="S43" s="49"/>
      <c r="T43" s="49"/>
      <c r="V43" s="49"/>
    </row>
    <row r="44" spans="1:22" ht="21.95" customHeight="1" x14ac:dyDescent="0.25">
      <c r="A44" s="51"/>
      <c r="B44" s="51"/>
      <c r="C44" s="52"/>
      <c r="E44" s="23" t="s">
        <v>276</v>
      </c>
      <c r="F44" s="246">
        <v>54.29</v>
      </c>
      <c r="G44" s="246">
        <v>54.29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-2.3999999999999998E-3</v>
      </c>
      <c r="Q44" s="150"/>
      <c r="R44" s="49"/>
      <c r="S44" s="49"/>
    </row>
    <row r="45" spans="1:22" ht="21.95" customHeight="1" x14ac:dyDescent="0.25">
      <c r="A45" s="51"/>
      <c r="B45" s="51"/>
      <c r="C45" s="52"/>
      <c r="E45" s="23" t="s">
        <v>197</v>
      </c>
      <c r="F45" s="246">
        <v>59</v>
      </c>
      <c r="G45" s="246">
        <v>59</v>
      </c>
      <c r="H45" s="334">
        <v>0</v>
      </c>
      <c r="I45" s="49">
        <v>0</v>
      </c>
      <c r="J45" s="372">
        <v>0</v>
      </c>
      <c r="K45" s="358">
        <v>0</v>
      </c>
      <c r="L45" s="372">
        <v>776.90999999999985</v>
      </c>
      <c r="M45">
        <v>0</v>
      </c>
      <c r="N45" s="369" t="str">
        <f>HYPERLINK("http://finance.yahoo.com/q?s=" &amp; E45, "Link")</f>
        <v>Link</v>
      </c>
      <c r="O45" s="368">
        <v>1.29E-2</v>
      </c>
      <c r="P45" s="368">
        <v>0.1096</v>
      </c>
      <c r="Q45" s="150"/>
      <c r="R45" s="49"/>
      <c r="S45" s="49"/>
    </row>
    <row r="46" spans="1:22" ht="21.95" customHeight="1" x14ac:dyDescent="0.25">
      <c r="A46" s="51"/>
      <c r="B46" s="51"/>
      <c r="C46" s="52"/>
      <c r="E46" s="23" t="s">
        <v>47</v>
      </c>
      <c r="F46" s="246">
        <v>121.7</v>
      </c>
      <c r="G46" s="246">
        <v>121.7</v>
      </c>
      <c r="H46" s="50">
        <v>0</v>
      </c>
      <c r="I46" s="49">
        <v>0</v>
      </c>
      <c r="J46" s="372">
        <v>0</v>
      </c>
      <c r="K46" s="358">
        <v>0</v>
      </c>
      <c r="L46" s="49">
        <v>-168.6200000000008</v>
      </c>
      <c r="M46">
        <v>0</v>
      </c>
      <c r="N46" s="369" t="str">
        <f>HYPERLINK("http://finance.yahoo.com/q?s=" &amp; E46, "Link")</f>
        <v>Link</v>
      </c>
      <c r="O46" s="358">
        <v>2.18E-2</v>
      </c>
      <c r="P46" s="358">
        <v>1.8200000000000001E-2</v>
      </c>
      <c r="Q46" s="445"/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175</v>
      </c>
      <c r="F47" s="246">
        <v>53.62</v>
      </c>
      <c r="G47" s="246">
        <v>53.62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1.1299999999999999E-2</v>
      </c>
      <c r="Q47" s="445"/>
      <c r="R47" s="49"/>
      <c r="S47" s="49"/>
    </row>
    <row r="48" spans="1:22" ht="21.95" customHeight="1" x14ac:dyDescent="0.25">
      <c r="A48" s="52"/>
      <c r="B48" s="52"/>
      <c r="C48" s="52"/>
      <c r="E48" s="23" t="s">
        <v>23</v>
      </c>
      <c r="F48" s="246">
        <v>36</v>
      </c>
      <c r="G48" s="246">
        <v>36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1.4E-3</v>
      </c>
      <c r="Q48" s="150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176</v>
      </c>
      <c r="F49" s="246">
        <v>241.8</v>
      </c>
      <c r="G49" s="246">
        <v>241.8</v>
      </c>
      <c r="H49" s="50">
        <v>0</v>
      </c>
      <c r="I49" s="49">
        <v>0</v>
      </c>
      <c r="J49" s="372">
        <v>0</v>
      </c>
      <c r="K49" s="358">
        <v>0</v>
      </c>
      <c r="L49" s="49">
        <v>160.82999999999993</v>
      </c>
      <c r="M49">
        <v>0</v>
      </c>
      <c r="N49" s="369" t="str">
        <f>HYPERLINK("http://finance.yahoo.com/q?s=" &amp; E49, "Link")</f>
        <v>Link</v>
      </c>
      <c r="O49" s="358">
        <v>0</v>
      </c>
      <c r="P49" s="358">
        <v>1.9E-3</v>
      </c>
      <c r="S49" s="49"/>
      <c r="T49" s="49"/>
    </row>
    <row r="50" spans="1:20" ht="21.95" customHeight="1" x14ac:dyDescent="0.25">
      <c r="A50" s="51"/>
      <c r="B50" s="51"/>
      <c r="C50" s="52"/>
      <c r="E50" s="23" t="s">
        <v>171</v>
      </c>
      <c r="F50" s="246">
        <v>95.95</v>
      </c>
      <c r="G50" s="246">
        <v>95.95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-1.9E-3</v>
      </c>
    </row>
    <row r="51" spans="1:20" ht="21.95" customHeight="1" x14ac:dyDescent="0.25">
      <c r="A51" s="52"/>
      <c r="B51" s="52"/>
      <c r="C51" s="52"/>
      <c r="E51" s="23" t="s">
        <v>39</v>
      </c>
      <c r="F51" s="246">
        <v>46.25</v>
      </c>
      <c r="G51" s="246">
        <v>46.25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1.8700000000000001E-2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0</v>
      </c>
      <c r="F52" s="246">
        <v>174.47</v>
      </c>
      <c r="G52" s="246">
        <v>174.47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3.3E-3</v>
      </c>
      <c r="R52" s="49"/>
      <c r="S52" s="49"/>
    </row>
    <row r="53" spans="1:20" ht="21.95" customHeight="1" x14ac:dyDescent="0.25">
      <c r="A53" s="51"/>
      <c r="B53" s="52"/>
      <c r="C53" s="52"/>
      <c r="E53" s="23" t="s">
        <v>13</v>
      </c>
      <c r="F53" s="246">
        <v>75.25</v>
      </c>
      <c r="G53" s="246">
        <v>75.25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-2.5000000000000001E-3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6">
        <v>185.42</v>
      </c>
      <c r="G54" s="246">
        <v>185.42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8.0000000000000004E-4</v>
      </c>
      <c r="Q54" s="150"/>
      <c r="S54" s="49"/>
      <c r="T54" s="49"/>
    </row>
    <row r="55" spans="1:20" ht="21.95" customHeight="1" x14ac:dyDescent="0.25">
      <c r="A55" s="51"/>
      <c r="B55" s="51"/>
      <c r="C55" s="52"/>
      <c r="E55" s="23" t="s">
        <v>42</v>
      </c>
      <c r="F55" s="246">
        <v>108.91</v>
      </c>
      <c r="G55" s="246">
        <v>108.91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9.4999999999999998E-3</v>
      </c>
      <c r="R55" s="49"/>
      <c r="S55" s="49"/>
      <c r="T55" s="49"/>
    </row>
    <row r="56" spans="1:20" ht="21.95" customHeight="1" x14ac:dyDescent="0.25">
      <c r="A56" s="157"/>
      <c r="B56" s="51"/>
      <c r="C56" s="52"/>
      <c r="E56" s="23" t="s">
        <v>54</v>
      </c>
      <c r="F56" s="246">
        <v>122.11</v>
      </c>
      <c r="G56" s="246">
        <v>122.11</v>
      </c>
      <c r="H56" s="50">
        <v>0</v>
      </c>
      <c r="I56" s="49">
        <v>0</v>
      </c>
      <c r="J56" s="372">
        <v>0</v>
      </c>
      <c r="K56" s="358">
        <v>0</v>
      </c>
      <c r="L56" s="49">
        <v>114.84999999999991</v>
      </c>
      <c r="M56">
        <v>0</v>
      </c>
      <c r="N56" s="369" t="str">
        <f>HYPERLINK("http://finance.yahoo.com/q?s=" &amp; E56, "Link")</f>
        <v>Link</v>
      </c>
      <c r="O56" s="358">
        <v>2.35E-2</v>
      </c>
      <c r="P56" s="358">
        <v>3.8E-3</v>
      </c>
      <c r="Q56" s="49"/>
      <c r="R56" s="49"/>
      <c r="S56" s="49"/>
      <c r="T56" s="49"/>
    </row>
    <row r="57" spans="1:20" ht="21.95" customHeight="1" x14ac:dyDescent="0.25">
      <c r="A57" s="52"/>
      <c r="B57" s="52"/>
      <c r="C57" s="52"/>
      <c r="E57" s="23" t="s">
        <v>227</v>
      </c>
      <c r="F57" s="246">
        <v>55.14</v>
      </c>
      <c r="G57" s="246">
        <v>55.14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1.2999999999999999E-3</v>
      </c>
      <c r="R57" s="49"/>
      <c r="T57" s="49"/>
    </row>
    <row r="58" spans="1:20" ht="21.95" customHeight="1" x14ac:dyDescent="0.25">
      <c r="A58" s="51"/>
      <c r="B58" s="51"/>
      <c r="C58" s="52"/>
      <c r="E58" s="23" t="s">
        <v>53</v>
      </c>
      <c r="F58" s="246">
        <v>67.58</v>
      </c>
      <c r="G58" s="246">
        <v>67.58</v>
      </c>
      <c r="H58" s="50">
        <v>0</v>
      </c>
      <c r="I58" s="49">
        <v>0</v>
      </c>
      <c r="J58" s="372">
        <v>0</v>
      </c>
      <c r="K58" s="358">
        <v>0</v>
      </c>
      <c r="L58" s="49">
        <v>33.940000000000055</v>
      </c>
      <c r="M58">
        <v>0</v>
      </c>
      <c r="N58" s="369" t="str">
        <f>HYPERLINK("http://finance.yahoo.com/q?s=" &amp; E58, "Link")</f>
        <v>Link</v>
      </c>
      <c r="O58" s="358">
        <v>7.4000000000000003E-3</v>
      </c>
      <c r="P58" s="358">
        <v>3.8999999999999998E-3</v>
      </c>
      <c r="R58" s="49"/>
      <c r="S58" s="49"/>
    </row>
    <row r="59" spans="1:20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R59" s="49"/>
      <c r="S59" s="49"/>
    </row>
    <row r="60" spans="1:20" ht="21.95" customHeight="1" x14ac:dyDescent="0.25">
      <c r="A60" s="51"/>
      <c r="B60" s="51"/>
      <c r="C60" s="51"/>
      <c r="E60" s="23"/>
      <c r="H60" s="334"/>
      <c r="J60" s="372"/>
      <c r="K60" s="358"/>
      <c r="L60" s="372"/>
      <c r="N60" s="369"/>
      <c r="O60" s="368"/>
      <c r="P60" s="368"/>
      <c r="S60" s="49"/>
    </row>
  </sheetData>
  <sortState ref="E2:P58">
    <sortCondition descending="1" ref="I1"/>
  </sortState>
  <dataConsolidate/>
  <conditionalFormatting sqref="O1:O1048576">
    <cfRule type="expression" dxfId="136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8" priority="13">
      <formula>$H2=0</formula>
    </cfRule>
  </conditionalFormatting>
  <conditionalFormatting sqref="J2:K200">
    <cfRule type="expression" dxfId="1367" priority="14">
      <formula>$J2=0</formula>
    </cfRule>
  </conditionalFormatting>
  <conditionalFormatting sqref="L1:L1048576">
    <cfRule type="expression" dxfId="1366" priority="12">
      <formula>$L2=0</formula>
    </cfRule>
  </conditionalFormatting>
  <conditionalFormatting sqref="M1">
    <cfRule type="expression" dxfId="1365" priority="8">
      <formula>$L2=0</formula>
    </cfRule>
  </conditionalFormatting>
  <conditionalFormatting sqref="J2:K58">
    <cfRule type="expression" dxfId="1364" priority="56">
      <formula>$J2&gt;0</formula>
    </cfRule>
  </conditionalFormatting>
  <conditionalFormatting sqref="L2:L58">
    <cfRule type="expression" dxfId="1363" priority="10">
      <formula>$L2&lt;0</formula>
    </cfRule>
    <cfRule type="expression" dxfId="1362" priority="11">
      <formula>$L2&gt;0</formula>
    </cfRule>
  </conditionalFormatting>
  <conditionalFormatting sqref="J2:K458">
    <cfRule type="expression" dxfId="1361" priority="55">
      <formula>$J2&lt;0</formula>
    </cfRule>
  </conditionalFormatting>
  <conditionalFormatting sqref="P1:P1048576">
    <cfRule type="expression" dxfId="136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6" location="SIG!A1" display="SIG"/>
    <hyperlink ref="E18" location="AAPL!A1" display="AAPL"/>
    <hyperlink ref="E24" location="AXP!A1" display="AXP"/>
    <hyperlink ref="E13" location="DG!A1" display="DG"/>
    <hyperlink ref="E48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15" location="AAP!A1" display="AAP"/>
    <hyperlink ref="E4" location="CPN!A1" display="CPN"/>
    <hyperlink ref="E33" location="EW!A1" display="EW"/>
    <hyperlink ref="E45" location="NKE!A1" display="NKE"/>
    <hyperlink ref="E7" location="MOS!A1" display="MOS"/>
    <hyperlink ref="E57" location="VGK!A1" display="VGK"/>
    <hyperlink ref="E12" location="MU!A1" display="MU"/>
    <hyperlink ref="E39" location="IP!A1" display="IP"/>
    <hyperlink ref="E38" location="INTC!A1" display="INTC"/>
    <hyperlink ref="E37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9" location="CNI!A1" display="CNI"/>
    <hyperlink ref="E14" location="WFC!A1" display="WFC"/>
    <hyperlink ref="E17" location="AA!A1" display="AA"/>
    <hyperlink ref="E11" location="CF!A1" display="CF"/>
    <hyperlink ref="E10" location="TGT!A1" display="TGT"/>
    <hyperlink ref="E47" location="NWL!A1" display="NWL"/>
    <hyperlink ref="E41" location="KORS!A1" display="KORS"/>
    <hyperlink ref="E20" location="ALL!A1" display="ALL"/>
    <hyperlink ref="E46" location="NSC!A1" display="NSC"/>
    <hyperlink ref="E23" location="AVGO!A1" display="AVGO"/>
    <hyperlink ref="E53" location="UAL!A1" display="UAL"/>
    <hyperlink ref="E27" location="CAH!A1" display="CAH"/>
    <hyperlink ref="E31" location="DAL!A1" display="DAL"/>
    <hyperlink ref="E16" location="TEVA!A1" display="TEVA"/>
    <hyperlink ref="E32" location="DIS!A1" display="DIS"/>
    <hyperlink ref="E9" location="FTR!A1" display="FTR"/>
    <hyperlink ref="E5" location="GILD!A1" display="GILD"/>
    <hyperlink ref="E58" location="WWD!A1" display="WWD"/>
    <hyperlink ref="E8" location="GIS!A1" display="GIS"/>
    <hyperlink ref="E36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V279" sqref="V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1013.96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-8604.1419999986538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-9902.3619999985858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-9902.390000000014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-1.9999985725007718E-3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SUM(T252:T282)</f>
        <v>1013.96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9" priority="7">
      <formula>#REF!&gt;0</formula>
    </cfRule>
    <cfRule type="expression" dxfId="13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6"/>
  <sheetViews>
    <sheetView zoomScaleNormal="100" workbookViewId="0">
      <pane ySplit="1" topLeftCell="A429" activePane="bottomLeft" state="frozen"/>
      <selection pane="bottomLeft" activeCell="F447" sqref="F447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-9902.390000000014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224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185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</sheetData>
  <conditionalFormatting sqref="D3:D44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271.36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271.36</v>
      </c>
      <c r="R4" s="516">
        <v>-1.9E-3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298.49600000000004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295.78240000000005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293.06880000000001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290.35520000000002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287.64160000000004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284.92800000000005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282.21440000000001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279.50080000000003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276.78720000000004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274.0736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271.36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268.64640000000003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265.93279999999999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263.2192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260.50560000000002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257.79199999999997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255.07839999999999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252.36480000000003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249.65120000000002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246.93760000000003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244.22400000000002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57" priority="58">
      <formula>F19&gt;0</formula>
    </cfRule>
    <cfRule type="expression" dxfId="13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55" priority="47">
      <formula>H25&gt;0</formula>
    </cfRule>
    <cfRule type="expression" dxfId="1354" priority="48">
      <formula>H25&lt;0</formula>
    </cfRule>
  </conditionalFormatting>
  <conditionalFormatting sqref="M39">
    <cfRule type="expression" dxfId="1353" priority="45">
      <formula>M39&gt;0</formula>
    </cfRule>
    <cfRule type="expression" dxfId="1352" priority="46">
      <formula>M39&lt;0</formula>
    </cfRule>
  </conditionalFormatting>
  <conditionalFormatting sqref="F61:F67">
    <cfRule type="expression" dxfId="1351" priority="43">
      <formula>F61&gt;0</formula>
    </cfRule>
    <cfRule type="expression" dxfId="1350" priority="44">
      <formula>F61&lt;0</formula>
    </cfRule>
  </conditionalFormatting>
  <conditionalFormatting sqref="H61:H67">
    <cfRule type="expression" dxfId="1349" priority="41">
      <formula>H61&gt;0</formula>
    </cfRule>
    <cfRule type="expression" dxfId="1348" priority="42">
      <formula>H61&lt;0</formula>
    </cfRule>
  </conditionalFormatting>
  <conditionalFormatting sqref="F21:F24">
    <cfRule type="expression" dxfId="1347" priority="39">
      <formula>F21&gt;0</formula>
    </cfRule>
    <cfRule type="expression" dxfId="1346" priority="40">
      <formula>F21&lt;0</formula>
    </cfRule>
  </conditionalFormatting>
  <conditionalFormatting sqref="H21:H24">
    <cfRule type="expression" dxfId="1345" priority="37">
      <formula>H21&gt;0</formula>
    </cfRule>
    <cfRule type="expression" dxfId="1344" priority="38">
      <formula>H21&lt;0</formula>
    </cfRule>
  </conditionalFormatting>
  <conditionalFormatting sqref="I25:I28">
    <cfRule type="expression" dxfId="1343" priority="31">
      <formula>I25&gt;0</formula>
    </cfRule>
    <cfRule type="expression" dxfId="1342" priority="32">
      <formula>I25&lt;0</formula>
    </cfRule>
  </conditionalFormatting>
  <conditionalFormatting sqref="I21:I24">
    <cfRule type="expression" dxfId="1341" priority="29">
      <formula>I21&gt;0</formula>
    </cfRule>
    <cfRule type="expression" dxfId="1340" priority="30">
      <formula>I21&lt;0</formula>
    </cfRule>
  </conditionalFormatting>
  <conditionalFormatting sqref="H29">
    <cfRule type="expression" dxfId="1339" priority="27">
      <formula>H29&gt;0</formula>
    </cfRule>
    <cfRule type="expression" dxfId="1338" priority="28">
      <formula>H29&lt;0</formula>
    </cfRule>
  </conditionalFormatting>
  <conditionalFormatting sqref="H30">
    <cfRule type="expression" dxfId="1337" priority="25">
      <formula>H30&gt;0</formula>
    </cfRule>
    <cfRule type="expression" dxfId="1336" priority="26">
      <formula>H30&lt;0</formula>
    </cfRule>
  </conditionalFormatting>
  <conditionalFormatting sqref="H31">
    <cfRule type="expression" dxfId="1335" priority="23">
      <formula>H31&gt;0</formula>
    </cfRule>
    <cfRule type="expression" dxfId="1334" priority="24">
      <formula>H31&lt;0</formula>
    </cfRule>
  </conditionalFormatting>
  <conditionalFormatting sqref="Q7">
    <cfRule type="expression" dxfId="1333" priority="21">
      <formula>Q7&gt;0</formula>
    </cfRule>
    <cfRule type="expression" dxfId="1332" priority="22">
      <formula>Q7&lt;0</formula>
    </cfRule>
  </conditionalFormatting>
  <conditionalFormatting sqref="Q8">
    <cfRule type="expression" dxfId="1331" priority="19">
      <formula>Q8&gt;0</formula>
    </cfRule>
    <cfRule type="expression" dxfId="1330" priority="20">
      <formula>Q8&lt;0</formula>
    </cfRule>
  </conditionalFormatting>
  <conditionalFormatting sqref="F73:F82">
    <cfRule type="expression" dxfId="1329" priority="17">
      <formula>F73&gt;0</formula>
    </cfRule>
    <cfRule type="expression" dxfId="1328" priority="18">
      <formula>F73&lt;0</formula>
    </cfRule>
  </conditionalFormatting>
  <conditionalFormatting sqref="H73:H76">
    <cfRule type="expression" dxfId="1327" priority="15">
      <formula>H73&gt;0</formula>
    </cfRule>
    <cfRule type="expression" dxfId="1326" priority="16">
      <formula>H73&lt;0</formula>
    </cfRule>
  </conditionalFormatting>
  <conditionalFormatting sqref="F69:F72">
    <cfRule type="expression" dxfId="1325" priority="13">
      <formula>F69&gt;0</formula>
    </cfRule>
    <cfRule type="expression" dxfId="1324" priority="14">
      <formula>F69&lt;0</formula>
    </cfRule>
  </conditionalFormatting>
  <conditionalFormatting sqref="H69:H72">
    <cfRule type="expression" dxfId="1323" priority="11">
      <formula>H69&gt;0</formula>
    </cfRule>
    <cfRule type="expression" dxfId="1322" priority="12">
      <formula>H69&lt;0</formula>
    </cfRule>
  </conditionalFormatting>
  <conditionalFormatting sqref="I73:I76">
    <cfRule type="expression" dxfId="1321" priority="9">
      <formula>I73&gt;0</formula>
    </cfRule>
    <cfRule type="expression" dxfId="1320" priority="10">
      <formula>I73&lt;0</formula>
    </cfRule>
  </conditionalFormatting>
  <conditionalFormatting sqref="I69:I72">
    <cfRule type="expression" dxfId="1319" priority="7">
      <formula>I69&gt;0</formula>
    </cfRule>
    <cfRule type="expression" dxfId="1318" priority="8">
      <formula>I69&lt;0</formula>
    </cfRule>
  </conditionalFormatting>
  <conditionalFormatting sqref="H77">
    <cfRule type="expression" dxfId="1317" priority="5">
      <formula>H77&gt;0</formula>
    </cfRule>
    <cfRule type="expression" dxfId="1316" priority="6">
      <formula>H77&lt;0</formula>
    </cfRule>
  </conditionalFormatting>
  <conditionalFormatting sqref="H78">
    <cfRule type="expression" dxfId="1315" priority="3">
      <formula>H78&gt;0</formula>
    </cfRule>
    <cfRule type="expression" dxfId="1314" priority="4">
      <formula>H78&lt;0</formula>
    </cfRule>
  </conditionalFormatting>
  <conditionalFormatting sqref="H79">
    <cfRule type="expression" dxfId="1313" priority="1">
      <formula>H79&gt;0</formula>
    </cfRule>
    <cfRule type="expression" dxfId="13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38.82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38.82</v>
      </c>
      <c r="R4" s="516">
        <v>1.5E-3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42.702000000000005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42.313800000000001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41.925600000000003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41.537400000000005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41.1492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40.761000000000003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40.372800000000005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39.9846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39.596400000000003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39.208199999999998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38.82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38.431800000000003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38.043599999999998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37.6554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37.267199999999995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36.878999999999998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36.4908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36.102600000000002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35.714400000000005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35.3262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34.938000000000002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11" priority="25">
      <formula>N19&gt;0</formula>
    </cfRule>
    <cfRule type="expression" dxfId="131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9" priority="19">
      <formula>F21&gt;0</formula>
    </cfRule>
    <cfRule type="expression" dxfId="1308" priority="20">
      <formula>F21&lt;0</formula>
    </cfRule>
  </conditionalFormatting>
  <conditionalFormatting sqref="H21:H31">
    <cfRule type="expression" dxfId="1307" priority="17">
      <formula>H21&gt;0</formula>
    </cfRule>
    <cfRule type="expression" dxfId="1306" priority="18">
      <formula>H21&lt;0</formula>
    </cfRule>
  </conditionalFormatting>
  <conditionalFormatting sqref="I21:I31">
    <cfRule type="expression" dxfId="1305" priority="15">
      <formula>I21&gt;0</formula>
    </cfRule>
    <cfRule type="expression" dxfId="1304" priority="16">
      <formula>I21&lt;0</formula>
    </cfRule>
  </conditionalFormatting>
  <conditionalFormatting sqref="Q8">
    <cfRule type="expression" dxfId="1303" priority="7">
      <formula>Q8&gt;0</formula>
    </cfRule>
    <cfRule type="expression" dxfId="1302" priority="8">
      <formula>Q8&lt;0</formula>
    </cfRule>
  </conditionalFormatting>
  <conditionalFormatting sqref="Q7">
    <cfRule type="expression" dxfId="1301" priority="9">
      <formula>Q7&gt;0</formula>
    </cfRule>
    <cfRule type="expression" dxfId="1300" priority="10">
      <formula>Q7&lt;0</formula>
    </cfRule>
  </conditionalFormatting>
  <conditionalFormatting sqref="F56:F66">
    <cfRule type="expression" dxfId="1299" priority="5">
      <formula>F56&gt;0</formula>
    </cfRule>
    <cfRule type="expression" dxfId="1298" priority="6">
      <formula>F56&lt;0</formula>
    </cfRule>
  </conditionalFormatting>
  <conditionalFormatting sqref="H56:H66">
    <cfRule type="expression" dxfId="1297" priority="3">
      <formula>H56&gt;0</formula>
    </cfRule>
    <cfRule type="expression" dxfId="1296" priority="4">
      <formula>H56&lt;0</formula>
    </cfRule>
  </conditionalFormatting>
  <conditionalFormatting sqref="I56:I66">
    <cfRule type="expression" dxfId="1295" priority="1">
      <formula>I56&gt;0</formula>
    </cfRule>
    <cfRule type="expression" dxfId="129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68.339600000000019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63.24</v>
      </c>
      <c r="R4" s="516">
        <v>-7.1999999999999998E-3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15810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17084.900000000005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-598.95000000000437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-1274.9000000000051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-7.462144935001111E-2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205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69.564000000000007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68.931600000000003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68.299200000000013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:F47" si="46">C46*(E46-D46)</f>
        <v>-3573.2549999999997</v>
      </c>
      <c r="G46" s="40">
        <f t="shared" ref="G46:G47" si="47">D46*C46</f>
        <v>23512.755000000001</v>
      </c>
      <c r="H46" s="229">
        <f t="shared" ref="H46:H47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67.666800000000009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67.034400000000005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66.402000000000001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65.769600000000011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65.137200000000007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64.504800000000003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63.872400000000006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63.24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62.607599999999998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61.975200000000001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61.342799999999997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2">C57*(E57-D57)</f>
        <v>15.999999999999943</v>
      </c>
      <c r="G57" s="378">
        <f t="shared" ref="G57:G65" si="53">D57*C57</f>
        <v>1924</v>
      </c>
      <c r="H57" s="379">
        <f t="shared" ref="H57:H65" si="54">(E57-D57)/D57</f>
        <v>8.316008316008287E-3</v>
      </c>
      <c r="I57" s="379"/>
      <c r="O57" s="82">
        <v>0.96</v>
      </c>
      <c r="P57" s="82">
        <f t="shared" si="42"/>
        <v>60.7104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2"/>
        <v>50.600000000000023</v>
      </c>
      <c r="G58" s="378">
        <f t="shared" si="53"/>
        <v>1924</v>
      </c>
      <c r="H58" s="379">
        <f t="shared" si="54"/>
        <v>2.6299376299376311E-2</v>
      </c>
      <c r="I58" s="379"/>
      <c r="O58" s="82">
        <v>0.95</v>
      </c>
      <c r="P58" s="82">
        <f t="shared" si="42"/>
        <v>60.077999999999996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2"/>
        <v>-176.20199999999988</v>
      </c>
      <c r="G59" s="378">
        <f t="shared" si="53"/>
        <v>4063.752</v>
      </c>
      <c r="H59" s="379">
        <f t="shared" si="54"/>
        <v>-4.3359437288495929E-2</v>
      </c>
      <c r="I59" s="380"/>
      <c r="O59" s="82">
        <v>0.94</v>
      </c>
      <c r="P59" s="82">
        <f t="shared" si="42"/>
        <v>59.445599999999999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2"/>
        <v>-51.239999999999952</v>
      </c>
      <c r="G60" s="378">
        <f t="shared" si="53"/>
        <v>2283.9899999999998</v>
      </c>
      <c r="H60" s="379">
        <f t="shared" si="54"/>
        <v>-2.2434423968581276E-2</v>
      </c>
      <c r="I60" s="379"/>
      <c r="O60" s="82">
        <v>0.93</v>
      </c>
      <c r="P60" s="82">
        <f t="shared" si="42"/>
        <v>58.813200000000002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2"/>
        <v>-146.2399999999999</v>
      </c>
      <c r="G61" s="378">
        <f t="shared" si="53"/>
        <v>2283.9899999999998</v>
      </c>
      <c r="H61" s="379">
        <f t="shared" si="54"/>
        <v>-6.402830134983073E-2</v>
      </c>
      <c r="I61" s="379"/>
      <c r="O61" s="82">
        <v>0.92</v>
      </c>
      <c r="P61" s="82">
        <f t="shared" si="42"/>
        <v>58.180800000000005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2"/>
        <v>-159.23999999999978</v>
      </c>
      <c r="G62" s="378">
        <f t="shared" si="53"/>
        <v>4352.74</v>
      </c>
      <c r="H62" s="379">
        <f t="shared" si="54"/>
        <v>-3.6583852929419118E-2</v>
      </c>
      <c r="I62" s="379"/>
      <c r="O62" s="82">
        <v>0.91</v>
      </c>
      <c r="P62" s="82">
        <f t="shared" si="42"/>
        <v>57.548400000000001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2"/>
        <v>-37.790000000000035</v>
      </c>
      <c r="G63" s="378">
        <f t="shared" si="53"/>
        <v>2188.04</v>
      </c>
      <c r="H63" s="379">
        <f t="shared" si="54"/>
        <v>-1.7271165060967823E-2</v>
      </c>
      <c r="I63" s="379"/>
      <c r="O63" s="82">
        <v>0.9</v>
      </c>
      <c r="P63" s="82">
        <f t="shared" si="42"/>
        <v>56.916000000000004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2"/>
        <v>-137.54000000000025</v>
      </c>
      <c r="G64" s="378">
        <f t="shared" si="53"/>
        <v>2188.04</v>
      </c>
      <c r="H64" s="379">
        <f t="shared" si="54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2"/>
        <v>-167.54249999999934</v>
      </c>
      <c r="G65" s="378">
        <f t="shared" si="53"/>
        <v>6112.0424999999996</v>
      </c>
      <c r="H65" s="379">
        <f t="shared" si="54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5">C66*(E66-D66)</f>
        <v>-58.042499999999819</v>
      </c>
      <c r="G66" s="378">
        <f t="shared" ref="G66:G78" si="56">D66*C66</f>
        <v>6112.0424999999996</v>
      </c>
      <c r="H66" s="379">
        <f t="shared" ref="H66:H78" si="57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5"/>
        <v>195.77249999999998</v>
      </c>
      <c r="G67" s="378">
        <f t="shared" si="56"/>
        <v>4432.4775</v>
      </c>
      <c r="H67" s="379">
        <f t="shared" si="57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5"/>
        <v>38.472500000000025</v>
      </c>
      <c r="G68" s="378">
        <f t="shared" si="56"/>
        <v>4432.4775</v>
      </c>
      <c r="H68" s="379">
        <f t="shared" si="57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5"/>
        <v>466.37249999999932</v>
      </c>
      <c r="G69" s="378">
        <f t="shared" si="56"/>
        <v>4432.4775</v>
      </c>
      <c r="H69" s="379">
        <f t="shared" si="57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5"/>
        <v>536.22249999999985</v>
      </c>
      <c r="G70" s="378">
        <f t="shared" si="56"/>
        <v>4432.4775</v>
      </c>
      <c r="H70" s="379">
        <f t="shared" si="57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5"/>
        <v>640.51000000000045</v>
      </c>
      <c r="G71" s="378">
        <f t="shared" si="56"/>
        <v>3972.49</v>
      </c>
      <c r="H71" s="379">
        <f t="shared" si="57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5"/>
        <v>547.01000000000022</v>
      </c>
      <c r="G72" s="378">
        <f t="shared" si="56"/>
        <v>3972.49</v>
      </c>
      <c r="H72" s="379">
        <f t="shared" si="57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5"/>
        <v>505.01000000000005</v>
      </c>
      <c r="G73" s="378">
        <f t="shared" si="56"/>
        <v>3972.49</v>
      </c>
      <c r="H73" s="379">
        <f t="shared" si="57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5"/>
        <v>400.50999999999988</v>
      </c>
      <c r="G74" s="378">
        <f t="shared" si="56"/>
        <v>3972.49</v>
      </c>
      <c r="H74" s="379">
        <f t="shared" si="57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5"/>
        <v>504.01000000000022</v>
      </c>
      <c r="G75" s="378">
        <f t="shared" si="56"/>
        <v>3972.49</v>
      </c>
      <c r="H75" s="379">
        <f t="shared" si="57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5"/>
        <v>470.51000000000016</v>
      </c>
      <c r="G76" s="378">
        <f t="shared" si="56"/>
        <v>3972.49</v>
      </c>
      <c r="H76" s="379">
        <f t="shared" si="57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5"/>
        <v>500.50999999999988</v>
      </c>
      <c r="G77" s="378">
        <f t="shared" si="56"/>
        <v>3972.49</v>
      </c>
      <c r="H77" s="379">
        <f t="shared" si="57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5"/>
        <v>413.46899999999977</v>
      </c>
      <c r="G78" s="378">
        <f t="shared" si="56"/>
        <v>2218.1310000000003</v>
      </c>
      <c r="H78" s="379">
        <f t="shared" si="57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8">C82*(E82-D82)</f>
        <v>42.500000000000071</v>
      </c>
      <c r="G82" s="378">
        <f t="shared" ref="G82:G98" si="59">D82*C82</f>
        <v>1973.75</v>
      </c>
      <c r="H82" s="379">
        <f t="shared" ref="H82:H98" si="60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8"/>
        <v>30.750000000000099</v>
      </c>
      <c r="G83" s="378">
        <f t="shared" si="59"/>
        <v>1973.75</v>
      </c>
      <c r="H83" s="379">
        <f t="shared" si="60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8"/>
        <v>75.750000000000028</v>
      </c>
      <c r="G84" s="378">
        <f t="shared" si="59"/>
        <v>1973.75</v>
      </c>
      <c r="H84" s="379">
        <f t="shared" si="60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8"/>
        <v>53.749999999999787</v>
      </c>
      <c r="G85" s="378">
        <f t="shared" si="59"/>
        <v>1973.75</v>
      </c>
      <c r="H85" s="379">
        <f t="shared" si="60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8"/>
        <v>88.250000000000028</v>
      </c>
      <c r="G86" s="378">
        <f t="shared" si="59"/>
        <v>1973.75</v>
      </c>
      <c r="H86" s="379">
        <f t="shared" si="60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8"/>
        <v>70.499999999999829</v>
      </c>
      <c r="G87" s="378">
        <f t="shared" si="59"/>
        <v>1973.75</v>
      </c>
      <c r="H87" s="379">
        <f t="shared" si="60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8"/>
        <v>-51.249999999999929</v>
      </c>
      <c r="G88" s="378">
        <f t="shared" si="59"/>
        <v>1973.75</v>
      </c>
      <c r="H88" s="379">
        <f t="shared" si="60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8"/>
        <v>-29.500000000000171</v>
      </c>
      <c r="G89" s="378">
        <f t="shared" si="59"/>
        <v>1973.75</v>
      </c>
      <c r="H89" s="379">
        <f t="shared" si="60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8"/>
        <v>-85.750000000000171</v>
      </c>
      <c r="G90" s="378">
        <f t="shared" si="59"/>
        <v>1973.75</v>
      </c>
      <c r="H90" s="379">
        <f t="shared" si="60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8"/>
        <v>-42.000000000000171</v>
      </c>
      <c r="G91" s="378">
        <f t="shared" si="59"/>
        <v>1973.75</v>
      </c>
      <c r="H91" s="379">
        <f t="shared" si="60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8"/>
        <v>0.49999999999990052</v>
      </c>
      <c r="G92" s="378">
        <f t="shared" si="59"/>
        <v>1973.75</v>
      </c>
      <c r="H92" s="379">
        <f t="shared" si="60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8"/>
        <v>-4.9500000000001876</v>
      </c>
      <c r="G93" s="378">
        <f t="shared" si="59"/>
        <v>4202</v>
      </c>
      <c r="H93" s="379">
        <f t="shared" si="60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8"/>
        <v>-102.99849999999971</v>
      </c>
      <c r="G94" s="378">
        <f t="shared" si="59"/>
        <v>4202.1484999999993</v>
      </c>
      <c r="H94" s="379">
        <f t="shared" si="60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8"/>
        <v>-37.548499999999834</v>
      </c>
      <c r="G95" s="378">
        <f t="shared" si="59"/>
        <v>4202.1484999999993</v>
      </c>
      <c r="H95" s="379">
        <f t="shared" si="60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8"/>
        <v>77.951499999999854</v>
      </c>
      <c r="G96" s="378">
        <f t="shared" si="59"/>
        <v>4202.1484999999993</v>
      </c>
      <c r="H96" s="379">
        <f t="shared" si="60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8"/>
        <v>214.71000000000032</v>
      </c>
      <c r="G97" s="378">
        <f t="shared" si="59"/>
        <v>2228.19</v>
      </c>
      <c r="H97" s="379">
        <f t="shared" si="60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8"/>
        <v>173.90999999999991</v>
      </c>
      <c r="G98" s="378">
        <f t="shared" si="59"/>
        <v>2228.19</v>
      </c>
      <c r="H98" s="379">
        <f t="shared" si="60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1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2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1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2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1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2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1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2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1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2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1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2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93" priority="35">
      <formula>N19&gt;0</formula>
    </cfRule>
    <cfRule type="expression" dxfId="12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91" priority="29">
      <formula>F61&gt;0</formula>
    </cfRule>
    <cfRule type="expression" dxfId="1290" priority="30">
      <formula>F61&lt;0</formula>
    </cfRule>
  </conditionalFormatting>
  <conditionalFormatting sqref="H61:H79 H83:H100">
    <cfRule type="expression" dxfId="1289" priority="27">
      <formula>H61&gt;0</formula>
    </cfRule>
    <cfRule type="expression" dxfId="1288" priority="28">
      <formula>H61&lt;0</formula>
    </cfRule>
  </conditionalFormatting>
  <conditionalFormatting sqref="I57:I79 I82:I100">
    <cfRule type="expression" dxfId="1287" priority="25">
      <formula>I57&gt;0</formula>
    </cfRule>
    <cfRule type="expression" dxfId="1286" priority="26">
      <formula>I57&lt;0</formula>
    </cfRule>
  </conditionalFormatting>
  <conditionalFormatting sqref="Q7">
    <cfRule type="expression" dxfId="1285" priority="23">
      <formula>Q7&gt;0</formula>
    </cfRule>
    <cfRule type="expression" dxfId="1284" priority="24">
      <formula>Q7&lt;0</formula>
    </cfRule>
  </conditionalFormatting>
  <conditionalFormatting sqref="Q8">
    <cfRule type="expression" dxfId="1283" priority="21">
      <formula>Q8&gt;0</formula>
    </cfRule>
    <cfRule type="expression" dxfId="1282" priority="22">
      <formula>Q8&lt;0</formula>
    </cfRule>
  </conditionalFormatting>
  <conditionalFormatting sqref="F57:F60">
    <cfRule type="expression" dxfId="1281" priority="19">
      <formula>F57&gt;0</formula>
    </cfRule>
    <cfRule type="expression" dxfId="1280" priority="20">
      <formula>F57&lt;0</formula>
    </cfRule>
  </conditionalFormatting>
  <conditionalFormatting sqref="H57:H60">
    <cfRule type="expression" dxfId="1279" priority="17">
      <formula>H57&gt;0</formula>
    </cfRule>
    <cfRule type="expression" dxfId="1278" priority="18">
      <formula>H57&lt;0</formula>
    </cfRule>
  </conditionalFormatting>
  <conditionalFormatting sqref="F82:F96">
    <cfRule type="expression" dxfId="1277" priority="11">
      <formula>F82&gt;0</formula>
    </cfRule>
    <cfRule type="expression" dxfId="1276" priority="12">
      <formula>F82&lt;0</formula>
    </cfRule>
  </conditionalFormatting>
  <conditionalFormatting sqref="H82:H96">
    <cfRule type="expression" dxfId="1275" priority="9">
      <formula>H82&gt;0</formula>
    </cfRule>
    <cfRule type="expression" dxfId="1274" priority="10">
      <formula>H82&lt;0</formula>
    </cfRule>
  </conditionalFormatting>
  <conditionalFormatting sqref="F25:F47">
    <cfRule type="expression" dxfId="1" priority="7">
      <formula>F25&gt;0</formula>
    </cfRule>
    <cfRule type="expression" dxfId="0" priority="8">
      <formula>F25&lt;0</formula>
    </cfRule>
  </conditionalFormatting>
  <conditionalFormatting sqref="H25:H47">
    <cfRule type="expression" dxfId="1273" priority="5">
      <formula>H25&gt;0</formula>
    </cfRule>
    <cfRule type="expression" dxfId="1272" priority="6">
      <formula>H25&lt;0</formula>
    </cfRule>
  </conditionalFormatting>
  <conditionalFormatting sqref="J34:J52">
    <cfRule type="expression" dxfId="1271" priority="3">
      <formula>J34&gt;0</formula>
    </cfRule>
    <cfRule type="expression" dxfId="1270" priority="4">
      <formula>J34&lt;0</formula>
    </cfRule>
  </conditionalFormatting>
  <conditionalFormatting sqref="J39">
    <cfRule type="expression" dxfId="1269" priority="1">
      <formula>J39&gt;0</formula>
    </cfRule>
    <cfRule type="expression" dxfId="126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144.02000000000001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144.02000000000001</v>
      </c>
      <c r="R4" s="516">
        <v>2.3999999999999998E-3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158.42200000000003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156.98180000000002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155.54160000000002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154.10140000000001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152.66120000000001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151.221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149.78080000000003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148.34060000000002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146.90040000000002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145.46020000000001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144.02000000000001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142.57980000000001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141.1396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139.6994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138.25919999999999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136.81900000000002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135.37880000000001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133.93860000000001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132.4984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131.05820000000003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129.61800000000002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67" priority="35">
      <formula>N19&gt;0</formula>
    </cfRule>
    <cfRule type="expression" dxfId="12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65" priority="21">
      <formula>F25&gt;0</formula>
    </cfRule>
    <cfRule type="expression" dxfId="1264" priority="22">
      <formula>F25&lt;0</formula>
    </cfRule>
  </conditionalFormatting>
  <conditionalFormatting sqref="H25:H47">
    <cfRule type="expression" dxfId="1263" priority="19">
      <formula>H25&gt;0</formula>
    </cfRule>
    <cfRule type="expression" dxfId="1262" priority="20">
      <formula>H25&lt;0</formula>
    </cfRule>
  </conditionalFormatting>
  <conditionalFormatting sqref="I25:I27">
    <cfRule type="expression" dxfId="1261" priority="15">
      <formula>I25&gt;0</formula>
    </cfRule>
    <cfRule type="expression" dxfId="1260" priority="16">
      <formula>I25&lt;0</formula>
    </cfRule>
  </conditionalFormatting>
  <conditionalFormatting sqref="Q7">
    <cfRule type="expression" dxfId="1259" priority="5">
      <formula>Q7&gt;0</formula>
    </cfRule>
    <cfRule type="expression" dxfId="1258" priority="6">
      <formula>Q7&lt;0</formula>
    </cfRule>
  </conditionalFormatting>
  <conditionalFormatting sqref="Q8">
    <cfRule type="expression" dxfId="1257" priority="3">
      <formula>Q8&gt;0</formula>
    </cfRule>
    <cfRule type="expression" dxfId="12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84.24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84.24</v>
      </c>
      <c r="R4" s="498">
        <v>7.3000000000000001E-3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92.664000000000001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91.821600000000004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90.979200000000006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90.136799999999994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89.294399999999996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88.451999999999998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87.6096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86.767200000000003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85.924799999999991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85.082399999999993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84.24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83.397599999999997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82.555199999999999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81.712799999999987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80.870399999999989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80.027999999999992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79.185599999999994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78.343199999999996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77.500799999999998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76.6584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75.816000000000003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55" priority="9">
      <formula>F36&gt;0</formula>
    </cfRule>
    <cfRule type="expression" dxfId="1254" priority="10">
      <formula>F36&lt;0</formula>
    </cfRule>
  </conditionalFormatting>
  <conditionalFormatting sqref="F25:F35">
    <cfRule type="expression" dxfId="1253" priority="7">
      <formula>F25&gt;0</formula>
    </cfRule>
    <cfRule type="expression" dxfId="1252" priority="8">
      <formula>F25&lt;0</formula>
    </cfRule>
  </conditionalFormatting>
  <conditionalFormatting sqref="H25:H35">
    <cfRule type="expression" dxfId="1251" priority="5">
      <formula>H25&gt;0</formula>
    </cfRule>
    <cfRule type="expression" dxfId="1250" priority="6">
      <formula>H25&lt;0</formula>
    </cfRule>
  </conditionalFormatting>
  <conditionalFormatting sqref="Q7">
    <cfRule type="expression" dxfId="1249" priority="3">
      <formula>Q7&gt;0</formula>
    </cfRule>
    <cfRule type="expression" dxfId="1248" priority="4">
      <formula>Q7&lt;0</formula>
    </cfRule>
  </conditionalFormatting>
  <conditionalFormatting sqref="Q8">
    <cfRule type="expression" dxfId="1247" priority="1">
      <formula>Q8&gt;0</formula>
    </cfRule>
    <cfRule type="expression" dxfId="12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72.09</v>
      </c>
      <c r="R4" s="521">
        <v>1.7600000000000001E-2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7209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400.63999999999942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242.34000000000015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3.4785679220745686E-2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79.299000000000007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78.578100000000006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77.857200000000006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77.136300000000006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76.415400000000005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75.694500000000005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74.973600000000005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74.252700000000004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73.531800000000004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72.810900000000004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72.09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71.369100000000003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70.648200000000003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69.927300000000002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69.206400000000002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68.485500000000002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67.764600000000002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67.043700000000001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66.322800000000001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65.601900000000001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64.881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45" priority="21">
      <formula>F47&gt;0</formula>
    </cfRule>
    <cfRule type="expression" dxfId="1244" priority="22">
      <formula>F47&lt;0</formula>
    </cfRule>
  </conditionalFormatting>
  <conditionalFormatting sqref="Q7">
    <cfRule type="expression" dxfId="1243" priority="19">
      <formula>Q7&gt;0</formula>
    </cfRule>
    <cfRule type="expression" dxfId="1242" priority="20">
      <formula>Q7&lt;0</formula>
    </cfRule>
  </conditionalFormatting>
  <conditionalFormatting sqref="Q8">
    <cfRule type="expression" dxfId="1241" priority="17">
      <formula>Q8&gt;0</formula>
    </cfRule>
    <cfRule type="expression" dxfId="1240" priority="18">
      <formula>Q8&lt;0</formula>
    </cfRule>
  </conditionalFormatting>
  <conditionalFormatting sqref="F25:F46">
    <cfRule type="expression" dxfId="1239" priority="15">
      <formula>F25&gt;0</formula>
    </cfRule>
    <cfRule type="expression" dxfId="1238" priority="16">
      <formula>F25&lt;0</formula>
    </cfRule>
  </conditionalFormatting>
  <conditionalFormatting sqref="H25:H46">
    <cfRule type="expression" dxfId="1237" priority="13">
      <formula>H25&gt;0</formula>
    </cfRule>
    <cfRule type="expression" dxfId="1236" priority="14">
      <formula>H25&lt;0</formula>
    </cfRule>
  </conditionalFormatting>
  <conditionalFormatting sqref="F89:F110">
    <cfRule type="expression" dxfId="1235" priority="11">
      <formula>F89&gt;0</formula>
    </cfRule>
    <cfRule type="expression" dxfId="1234" priority="12">
      <formula>F89&lt;0</formula>
    </cfRule>
  </conditionalFormatting>
  <conditionalFormatting sqref="H89:H110">
    <cfRule type="expression" dxfId="1233" priority="9">
      <formula>H89&gt;0</formula>
    </cfRule>
    <cfRule type="expression" dxfId="1232" priority="10">
      <formula>H89&lt;0</formula>
    </cfRule>
  </conditionalFormatting>
  <conditionalFormatting sqref="Q10">
    <cfRule type="expression" dxfId="1231" priority="7">
      <formula>Q10&gt;0</formula>
    </cfRule>
    <cfRule type="expression" dxfId="1230" priority="8">
      <formula>Q10&lt;0</formula>
    </cfRule>
  </conditionalFormatting>
  <conditionalFormatting sqref="J25:J38">
    <cfRule type="expression" dxfId="1229" priority="5">
      <formula>J25&gt;0</formula>
    </cfRule>
    <cfRule type="expression" dxfId="1228" priority="6">
      <formula>J25&lt;0</formula>
    </cfRule>
  </conditionalFormatting>
  <conditionalFormatting sqref="K25:K38">
    <cfRule type="expression" dxfId="1227" priority="3">
      <formula>K25&gt;0</formula>
    </cfRule>
    <cfRule type="expression" dxfId="1226" priority="4">
      <formula>K25&lt;0</formula>
    </cfRule>
  </conditionalFormatting>
  <conditionalFormatting sqref="L25:L38">
    <cfRule type="expression" dxfId="1225" priority="1">
      <formula>L25&gt;0</formula>
    </cfRule>
    <cfRule type="expression" dxfId="12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36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36</v>
      </c>
      <c r="R4" s="498">
        <v>1.4E-3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39.6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39.24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38.880000000000003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38.520000000000003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38.160000000000004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37.800000000000004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37.44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37.08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36.72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36.36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36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35.64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35.28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34.92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34.56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34.199999999999996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33.839999999999996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33.480000000000004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33.120000000000005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32.76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32.4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23" priority="31">
      <formula>F29&gt;0</formula>
    </cfRule>
    <cfRule type="expression" dxfId="1222" priority="32">
      <formula>F29&lt;0</formula>
    </cfRule>
  </conditionalFormatting>
  <conditionalFormatting sqref="F29 F31:F35">
    <cfRule type="expression" dxfId="1221" priority="33">
      <formula>F29&gt;0</formula>
    </cfRule>
    <cfRule type="expression" dxfId="1220" priority="34">
      <formula>F29&lt;0</formula>
    </cfRule>
  </conditionalFormatting>
  <conditionalFormatting sqref="H29 H31:H35">
    <cfRule type="expression" dxfId="1219" priority="29">
      <formula>H29&gt;0</formula>
    </cfRule>
    <cfRule type="expression" dxfId="1218" priority="30">
      <formula>H29&lt;0</formula>
    </cfRule>
  </conditionalFormatting>
  <conditionalFormatting sqref="F21:F28">
    <cfRule type="expression" dxfId="1217" priority="27">
      <formula>F21&gt;0</formula>
    </cfRule>
    <cfRule type="expression" dxfId="1216" priority="28">
      <formula>F21&lt;0</formula>
    </cfRule>
  </conditionalFormatting>
  <conditionalFormatting sqref="H21:H28">
    <cfRule type="expression" dxfId="1215" priority="25">
      <formula>H21&gt;0</formula>
    </cfRule>
    <cfRule type="expression" dxfId="1214" priority="26">
      <formula>H21&lt;0</formula>
    </cfRule>
  </conditionalFormatting>
  <conditionalFormatting sqref="Q8">
    <cfRule type="expression" dxfId="1213" priority="21">
      <formula>Q8&gt;0</formula>
    </cfRule>
    <cfRule type="expression" dxfId="1212" priority="22">
      <formula>Q8&lt;0</formula>
    </cfRule>
  </conditionalFormatting>
  <conditionalFormatting sqref="Q7">
    <cfRule type="expression" dxfId="1211" priority="23">
      <formula>Q7&gt;0</formula>
    </cfRule>
    <cfRule type="expression" dxfId="1210" priority="24">
      <formula>Q7&lt;0</formula>
    </cfRule>
  </conditionalFormatting>
  <conditionalFormatting sqref="F30">
    <cfRule type="expression" dxfId="1209" priority="19">
      <formula>F30&gt;0</formula>
    </cfRule>
    <cfRule type="expression" dxfId="1208" priority="20">
      <formula>F30&lt;0</formula>
    </cfRule>
  </conditionalFormatting>
  <conditionalFormatting sqref="H30">
    <cfRule type="expression" dxfId="1207" priority="17">
      <formula>H30&gt;0</formula>
    </cfRule>
    <cfRule type="expression" dxfId="1206" priority="18">
      <formula>H30&lt;0</formula>
    </cfRule>
  </conditionalFormatting>
  <conditionalFormatting sqref="F68 F70:F74">
    <cfRule type="expression" dxfId="1205" priority="13">
      <formula>F68&gt;0</formula>
    </cfRule>
    <cfRule type="expression" dxfId="1204" priority="14">
      <formula>F68&lt;0</formula>
    </cfRule>
  </conditionalFormatting>
  <conditionalFormatting sqref="F68 F70:F74">
    <cfRule type="expression" dxfId="1203" priority="15">
      <formula>F68&gt;0</formula>
    </cfRule>
    <cfRule type="expression" dxfId="1202" priority="16">
      <formula>F68&lt;0</formula>
    </cfRule>
  </conditionalFormatting>
  <conditionalFormatting sqref="H68 H70:H74">
    <cfRule type="expression" dxfId="1201" priority="11">
      <formula>H68&gt;0</formula>
    </cfRule>
    <cfRule type="expression" dxfId="1200" priority="12">
      <formula>H68&lt;0</formula>
    </cfRule>
  </conditionalFormatting>
  <conditionalFormatting sqref="F60:F67">
    <cfRule type="expression" dxfId="1199" priority="9">
      <formula>F60&gt;0</formula>
    </cfRule>
    <cfRule type="expression" dxfId="1198" priority="10">
      <formula>F60&lt;0</formula>
    </cfRule>
  </conditionalFormatting>
  <conditionalFormatting sqref="H60:H67">
    <cfRule type="expression" dxfId="1197" priority="7">
      <formula>H60&gt;0</formula>
    </cfRule>
    <cfRule type="expression" dxfId="1196" priority="8">
      <formula>H60&lt;0</formula>
    </cfRule>
  </conditionalFormatting>
  <conditionalFormatting sqref="F69">
    <cfRule type="expression" dxfId="1195" priority="5">
      <formula>F69&gt;0</formula>
    </cfRule>
    <cfRule type="expression" dxfId="1194" priority="6">
      <formula>F69&lt;0</formula>
    </cfRule>
  </conditionalFormatting>
  <conditionalFormatting sqref="H69">
    <cfRule type="expression" dxfId="1193" priority="3">
      <formula>H69&gt;0</formula>
    </cfRule>
    <cfRule type="expression" dxfId="1192" priority="4">
      <formula>H69&lt;0</formula>
    </cfRule>
  </conditionalFormatting>
  <conditionalFormatting sqref="Q10">
    <cfRule type="expression" dxfId="1191" priority="1">
      <formula>Q10&gt;0</formula>
    </cfRule>
    <cfRule type="expression" dxfId="119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28.34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28.34</v>
      </c>
      <c r="R4" s="498">
        <v>5.3E-3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31.174000000000003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30.890600000000003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30.607200000000002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30.323800000000002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30.040400000000002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29.757000000000001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29.473600000000001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29.190200000000001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28.9068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28.6234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28.34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28.0566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27.773199999999999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27.489799999999999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27.206399999999999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26.922999999999998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26.639599999999998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26.356200000000001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26.072800000000001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25.789400000000001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25.506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89" priority="11">
      <formula>F33&gt;0</formula>
    </cfRule>
    <cfRule type="expression" dxfId="1188" priority="12">
      <formula>F33&lt;0</formula>
    </cfRule>
  </conditionalFormatting>
  <conditionalFormatting sqref="Q7">
    <cfRule type="expression" dxfId="1187" priority="9">
      <formula>Q7&gt;0</formula>
    </cfRule>
    <cfRule type="expression" dxfId="1186" priority="10">
      <formula>Q7&lt;0</formula>
    </cfRule>
  </conditionalFormatting>
  <conditionalFormatting sqref="Q8">
    <cfRule type="expression" dxfId="1185" priority="7">
      <formula>Q8&gt;0</formula>
    </cfRule>
    <cfRule type="expression" dxfId="1184" priority="8">
      <formula>Q8&lt;0</formula>
    </cfRule>
  </conditionalFormatting>
  <conditionalFormatting sqref="F25:F32">
    <cfRule type="expression" dxfId="1183" priority="5">
      <formula>F25&gt;0</formula>
    </cfRule>
    <cfRule type="expression" dxfId="1182" priority="6">
      <formula>F25&lt;0</formula>
    </cfRule>
  </conditionalFormatting>
  <conditionalFormatting sqref="H25:H32">
    <cfRule type="expression" dxfId="1181" priority="3">
      <formula>H25&gt;0</formula>
    </cfRule>
    <cfRule type="expression" dxfId="1180" priority="4">
      <formula>H25&lt;0</formula>
    </cfRule>
  </conditionalFormatting>
  <conditionalFormatting sqref="Q10">
    <cfRule type="expression" dxfId="1179" priority="1">
      <formula>Q10&gt;0</formula>
    </cfRule>
    <cfRule type="expression" dxfId="117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22.16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22.16</v>
      </c>
      <c r="R4" s="498">
        <v>-7.4399999999999994E-2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24.376000000000001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24.154400000000003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23.9328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23.711200000000002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23.489600000000003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23.268000000000001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23.046400000000002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22.8248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22.603200000000001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22.381599999999999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22.16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21.938400000000001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21.716799999999999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21.495200000000001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21.273599999999998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21.052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20.830399999999997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20.608800000000002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20.3872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20.165600000000001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19.943999999999999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77" priority="57">
      <formula>F31&gt;0</formula>
    </cfRule>
    <cfRule type="expression" dxfId="1176" priority="58">
      <formula>F31&lt;0</formula>
    </cfRule>
  </conditionalFormatting>
  <conditionalFormatting sqref="Q7">
    <cfRule type="expression" dxfId="1175" priority="55">
      <formula>Q7&gt;0</formula>
    </cfRule>
    <cfRule type="expression" dxfId="1174" priority="56">
      <formula>Q7&lt;0</formula>
    </cfRule>
  </conditionalFormatting>
  <conditionalFormatting sqref="Q8">
    <cfRule type="expression" dxfId="1173" priority="53">
      <formula>Q8&gt;0</formula>
    </cfRule>
    <cfRule type="expression" dxfId="117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71" priority="45">
      <formula>M58&gt;0</formula>
    </cfRule>
    <cfRule type="expression" dxfId="1170" priority="46">
      <formula>M58&lt;0</formula>
    </cfRule>
  </conditionalFormatting>
  <conditionalFormatting sqref="Q10">
    <cfRule type="expression" dxfId="1169" priority="43">
      <formula>Q10&gt;0</formula>
    </cfRule>
    <cfRule type="expression" dxfId="1168" priority="44">
      <formula>Q10&lt;0</formula>
    </cfRule>
  </conditionalFormatting>
  <conditionalFormatting sqref="F25:F30">
    <cfRule type="expression" dxfId="1167" priority="41">
      <formula>F25&gt;0</formula>
    </cfRule>
    <cfRule type="expression" dxfId="1166" priority="42">
      <formula>F25&lt;0</formula>
    </cfRule>
  </conditionalFormatting>
  <conditionalFormatting sqref="H25:H30">
    <cfRule type="expression" dxfId="1165" priority="39">
      <formula>H25&gt;0</formula>
    </cfRule>
    <cfRule type="expression" dxfId="1164" priority="40">
      <formula>H25&lt;0</formula>
    </cfRule>
  </conditionalFormatting>
  <conditionalFormatting sqref="F83:F94">
    <cfRule type="expression" dxfId="1163" priority="37">
      <formula>F83&gt;0</formula>
    </cfRule>
    <cfRule type="expression" dxfId="1162" priority="38">
      <formula>F83&lt;0</formula>
    </cfRule>
  </conditionalFormatting>
  <conditionalFormatting sqref="H83:H94">
    <cfRule type="expression" dxfId="1161" priority="35">
      <formula>H83&gt;0</formula>
    </cfRule>
    <cfRule type="expression" dxfId="1160" priority="36">
      <formula>H83&lt;0</formula>
    </cfRule>
  </conditionalFormatting>
  <conditionalFormatting sqref="J41">
    <cfRule type="expression" dxfId="1159" priority="33">
      <formula>J41&gt;0</formula>
    </cfRule>
    <cfRule type="expression" dxfId="1158" priority="34">
      <formula>J41&lt;0</formula>
    </cfRule>
  </conditionalFormatting>
  <conditionalFormatting sqref="J39:J47 J49">
    <cfRule type="expression" dxfId="1157" priority="31">
      <formula>J39&gt;0</formula>
    </cfRule>
    <cfRule type="expression" dxfId="1156" priority="32">
      <formula>J39&lt;0</formula>
    </cfRule>
  </conditionalFormatting>
  <conditionalFormatting sqref="F48 H48">
    <cfRule type="expression" dxfId="1155" priority="29">
      <formula>F48&gt;0</formula>
    </cfRule>
    <cfRule type="expression" dxfId="1154" priority="30">
      <formula>F48&lt;0</formula>
    </cfRule>
  </conditionalFormatting>
  <conditionalFormatting sqref="J48">
    <cfRule type="expression" dxfId="1153" priority="27">
      <formula>J48&gt;0</formula>
    </cfRule>
    <cfRule type="expression" dxfId="1152" priority="28">
      <formula>J48&lt;0</formula>
    </cfRule>
  </conditionalFormatting>
  <conditionalFormatting sqref="K41:K52">
    <cfRule type="expression" dxfId="1151" priority="25">
      <formula>K41&gt;0</formula>
    </cfRule>
    <cfRule type="expression" dxfId="1150" priority="26">
      <formula>K41&lt;0</formula>
    </cfRule>
  </conditionalFormatting>
  <conditionalFormatting sqref="K39:K52">
    <cfRule type="expression" dxfId="1149" priority="23">
      <formula>K39&gt;0</formula>
    </cfRule>
    <cfRule type="expression" dxfId="1148" priority="24">
      <formula>K39&lt;0</formula>
    </cfRule>
  </conditionalFormatting>
  <conditionalFormatting sqref="F102:F118 H102:H118 H120:H128 F120:F128">
    <cfRule type="expression" dxfId="1147" priority="19">
      <formula>F102&gt;0</formula>
    </cfRule>
    <cfRule type="expression" dxfId="1146" priority="20">
      <formula>F102&lt;0</formula>
    </cfRule>
  </conditionalFormatting>
  <conditionalFormatting sqref="F96:F101">
    <cfRule type="expression" dxfId="1145" priority="17">
      <formula>F96&gt;0</formula>
    </cfRule>
    <cfRule type="expression" dxfId="1144" priority="18">
      <formula>F96&lt;0</formula>
    </cfRule>
  </conditionalFormatting>
  <conditionalFormatting sqref="H96:H101">
    <cfRule type="expression" dxfId="1143" priority="15">
      <formula>H96&gt;0</formula>
    </cfRule>
    <cfRule type="expression" dxfId="1142" priority="16">
      <formula>H96&lt;0</formula>
    </cfRule>
  </conditionalFormatting>
  <conditionalFormatting sqref="J112">
    <cfRule type="expression" dxfId="1141" priority="13">
      <formula>J112&gt;0</formula>
    </cfRule>
    <cfRule type="expression" dxfId="1140" priority="14">
      <formula>J112&lt;0</formula>
    </cfRule>
  </conditionalFormatting>
  <conditionalFormatting sqref="J110:J118 J120">
    <cfRule type="expression" dxfId="1139" priority="11">
      <formula>J110&gt;0</formula>
    </cfRule>
    <cfRule type="expression" dxfId="1138" priority="12">
      <formula>J110&lt;0</formula>
    </cfRule>
  </conditionalFormatting>
  <conditionalFormatting sqref="F119 H119">
    <cfRule type="expression" dxfId="1137" priority="9">
      <formula>F119&gt;0</formula>
    </cfRule>
    <cfRule type="expression" dxfId="1136" priority="10">
      <formula>F119&lt;0</formula>
    </cfRule>
  </conditionalFormatting>
  <conditionalFormatting sqref="J119">
    <cfRule type="expression" dxfId="1135" priority="7">
      <formula>J119&gt;0</formula>
    </cfRule>
    <cfRule type="expression" dxfId="1134" priority="8">
      <formula>J119&lt;0</formula>
    </cfRule>
  </conditionalFormatting>
  <conditionalFormatting sqref="K112:K123">
    <cfRule type="expression" dxfId="1133" priority="5">
      <formula>K112&gt;0</formula>
    </cfRule>
    <cfRule type="expression" dxfId="1132" priority="6">
      <formula>K112&lt;0</formula>
    </cfRule>
  </conditionalFormatting>
  <conditionalFormatting sqref="K110:K123">
    <cfRule type="expression" dxfId="1131" priority="3">
      <formula>K110&gt;0</formula>
    </cfRule>
    <cfRule type="expression" dxfId="1130" priority="4">
      <formula>K110&lt;0</formula>
    </cfRule>
  </conditionalFormatting>
  <conditionalFormatting sqref="J121">
    <cfRule type="expression" dxfId="1129" priority="1">
      <formula>J121&gt;0</formula>
    </cfRule>
    <cfRule type="expression" dxfId="112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62.14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62.14</v>
      </c>
      <c r="R4" s="498">
        <v>5.3E-3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68.353999999999999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67.732600000000005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67.111200000000011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66.489800000000002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65.868400000000008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65.247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64.625600000000006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64.004199999999997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63.382800000000003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62.761400000000002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62.14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61.518599999999999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60.897199999999998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60.275799999999997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59.654399999999995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59.033000000000001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58.4116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57.790200000000006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57.168800000000005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56.547400000000003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55.926000000000002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27" priority="15">
      <formula>F39&gt;0</formula>
    </cfRule>
    <cfRule type="expression" dxfId="1126" priority="16">
      <formula>F39&lt;0</formula>
    </cfRule>
  </conditionalFormatting>
  <conditionalFormatting sqref="Q7">
    <cfRule type="expression" dxfId="1125" priority="13">
      <formula>Q7&gt;0</formula>
    </cfRule>
    <cfRule type="expression" dxfId="1124" priority="14">
      <formula>Q7&lt;0</formula>
    </cfRule>
  </conditionalFormatting>
  <conditionalFormatting sqref="Q8">
    <cfRule type="expression" dxfId="1123" priority="11">
      <formula>Q8&gt;0</formula>
    </cfRule>
    <cfRule type="expression" dxfId="1122" priority="12">
      <formula>Q8&lt;0</formula>
    </cfRule>
  </conditionalFormatting>
  <conditionalFormatting sqref="F25:F38">
    <cfRule type="expression" dxfId="1121" priority="9">
      <formula>F25&gt;0</formula>
    </cfRule>
    <cfRule type="expression" dxfId="1120" priority="10">
      <formula>F25&lt;0</formula>
    </cfRule>
  </conditionalFormatting>
  <conditionalFormatting sqref="H25:H38">
    <cfRule type="expression" dxfId="1119" priority="7">
      <formula>H25&gt;0</formula>
    </cfRule>
    <cfRule type="expression" dxfId="11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17" priority="3">
      <formula>M55&gt;0</formula>
    </cfRule>
    <cfRule type="expression" dxfId="1116" priority="4">
      <formula>M55&lt;0</formula>
    </cfRule>
  </conditionalFormatting>
  <conditionalFormatting sqref="Q10">
    <cfRule type="expression" dxfId="1115" priority="1">
      <formula>Q10&gt;0</formula>
    </cfRule>
    <cfRule type="expression" dxfId="11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40.67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40.67</v>
      </c>
      <c r="R4" s="498">
        <v>2.7000000000000001E-3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44.737000000000009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44.330300000000008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43.923600000000008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43.516900000000007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43.110200000000006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42.703500000000005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42.296800000000005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41.890100000000004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41.483400000000003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41.076700000000002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40.67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40.263300000000001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39.8566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39.4499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39.043199999999999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38.636499999999998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38.229799999999997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37.823100000000004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37.416400000000003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37.009700000000002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36.603000000000002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13" priority="27">
      <formula>F27&gt;0</formula>
    </cfRule>
    <cfRule type="expression" dxfId="11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11" priority="15">
      <formula>Q8&gt;0</formula>
    </cfRule>
    <cfRule type="expression" dxfId="1110" priority="16">
      <formula>Q8&lt;0</formula>
    </cfRule>
  </conditionalFormatting>
  <conditionalFormatting sqref="Q7">
    <cfRule type="expression" dxfId="1109" priority="17">
      <formula>Q7&gt;0</formula>
    </cfRule>
    <cfRule type="expression" dxfId="1108" priority="18">
      <formula>Q7&lt;0</formula>
    </cfRule>
  </conditionalFormatting>
  <conditionalFormatting sqref="F37:F38">
    <cfRule type="expression" dxfId="1107" priority="13">
      <formula>F37&gt;0</formula>
    </cfRule>
    <cfRule type="expression" dxfId="1106" priority="14">
      <formula>F37&lt;0</formula>
    </cfRule>
  </conditionalFormatting>
  <conditionalFormatting sqref="H37:H38">
    <cfRule type="expression" dxfId="1105" priority="11">
      <formula>H37&gt;0</formula>
    </cfRule>
    <cfRule type="expression" dxfId="1104" priority="12">
      <formula>H37&lt;0</formula>
    </cfRule>
  </conditionalFormatting>
  <conditionalFormatting sqref="F23:F26 H23:H26">
    <cfRule type="expression" dxfId="1103" priority="9">
      <formula>F23&gt;0</formula>
    </cfRule>
    <cfRule type="expression" dxfId="1102" priority="10">
      <formula>F23&lt;0</formula>
    </cfRule>
  </conditionalFormatting>
  <conditionalFormatting sqref="Q10">
    <cfRule type="expression" dxfId="1101" priority="3">
      <formula>Q10&gt;0</formula>
    </cfRule>
    <cfRule type="expression" dxfId="1100" priority="4">
      <formula>Q10&lt;0</formula>
    </cfRule>
  </conditionalFormatting>
  <conditionalFormatting sqref="F22 H22">
    <cfRule type="expression" dxfId="1099" priority="1">
      <formula>F22&gt;0</formula>
    </cfRule>
    <cfRule type="expression" dxfId="1098" priority="2">
      <formula>F22&lt;0</formula>
    </cfRule>
  </conditionalFormatting>
  <conditionalFormatting sqref="M41">
    <cfRule type="expression" dxfId="1097" priority="5">
      <formula>M41&gt;0</formula>
    </cfRule>
    <cfRule type="expression" dxfId="10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55.72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55.72</v>
      </c>
      <c r="R4" s="498">
        <v>-1.8E-3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61.292000000000002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60.7348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60.177600000000005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59.620400000000004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59.063200000000002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58.506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57.948799999999999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57.391599999999997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56.834400000000002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56.277200000000001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55.72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55.162799999999997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54.605599999999995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54.048400000000001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53.491199999999999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52.933999999999997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52.376799999999996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51.819600000000001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51.2624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50.705199999999998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50.148000000000003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95" priority="29">
      <formula>F25&gt;0</formula>
    </cfRule>
    <cfRule type="expression" dxfId="1094" priority="30">
      <formula>F25&lt;0</formula>
    </cfRule>
  </conditionalFormatting>
  <conditionalFormatting sqref="Q7">
    <cfRule type="expression" dxfId="1093" priority="27">
      <formula>Q7&gt;0</formula>
    </cfRule>
    <cfRule type="expression" dxfId="1092" priority="28">
      <formula>Q7&lt;0</formula>
    </cfRule>
  </conditionalFormatting>
  <conditionalFormatting sqref="Q8">
    <cfRule type="expression" dxfId="1091" priority="25">
      <formula>Q8&gt;0</formula>
    </cfRule>
    <cfRule type="expression" dxfId="1090" priority="26">
      <formula>Q8&lt;0</formula>
    </cfRule>
  </conditionalFormatting>
  <conditionalFormatting sqref="Q10">
    <cfRule type="expression" dxfId="1089" priority="13">
      <formula>Q10&gt;0</formula>
    </cfRule>
    <cfRule type="expression" dxfId="1088" priority="14">
      <formula>Q10&lt;0</formula>
    </cfRule>
  </conditionalFormatting>
  <conditionalFormatting sqref="M46">
    <cfRule type="expression" dxfId="1087" priority="11">
      <formula>M46&gt;0</formula>
    </cfRule>
    <cfRule type="expression" dxfId="1086" priority="12">
      <formula>M46&lt;0</formula>
    </cfRule>
  </conditionalFormatting>
  <conditionalFormatting sqref="F80:F88 H80:H88">
    <cfRule type="expression" dxfId="1085" priority="9">
      <formula>F80&gt;0</formula>
    </cfRule>
    <cfRule type="expression" dxfId="1084" priority="10">
      <formula>F80&lt;0</formula>
    </cfRule>
  </conditionalFormatting>
  <conditionalFormatting sqref="F75:F79">
    <cfRule type="expression" dxfId="1083" priority="7">
      <formula>F75&gt;0</formula>
    </cfRule>
    <cfRule type="expression" dxfId="1082" priority="8">
      <formula>F75&lt;0</formula>
    </cfRule>
  </conditionalFormatting>
  <conditionalFormatting sqref="H75:H79">
    <cfRule type="expression" dxfId="1081" priority="5">
      <formula>H75&gt;0</formula>
    </cfRule>
    <cfRule type="expression" dxfId="1080" priority="6">
      <formula>H75&lt;0</formula>
    </cfRule>
  </conditionalFormatting>
  <conditionalFormatting sqref="F71:F74">
    <cfRule type="expression" dxfId="1079" priority="3">
      <formula>F71&gt;0</formula>
    </cfRule>
    <cfRule type="expression" dxfId="1078" priority="4">
      <formula>F71&lt;0</formula>
    </cfRule>
  </conditionalFormatting>
  <conditionalFormatting sqref="H71:H74">
    <cfRule type="expression" dxfId="1077" priority="1">
      <formula>H71&gt;0</formula>
    </cfRule>
    <cfRule type="expression" dxfId="10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49.81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49.81</v>
      </c>
      <c r="R4" s="498">
        <v>-8.6E-3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54.791000000000004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54.292900000000003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53.794800000000009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53.296700000000008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52.798600000000008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52.300500000000007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51.802400000000006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51.304300000000005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50.806200000000004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50.308100000000003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49.81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49.311900000000001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48.813800000000001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48.3157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47.817599999999999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47.319499999999998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46.821399999999997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46.323300000000003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45.825200000000002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45.327100000000002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44.829000000000001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75" priority="11">
      <formula>F34&gt;0</formula>
    </cfRule>
    <cfRule type="expression" dxfId="1074" priority="12">
      <formula>F34&lt;0</formula>
    </cfRule>
  </conditionalFormatting>
  <conditionalFormatting sqref="Q7">
    <cfRule type="expression" dxfId="1073" priority="9">
      <formula>Q7&gt;0</formula>
    </cfRule>
    <cfRule type="expression" dxfId="1072" priority="10">
      <formula>Q7&lt;0</formula>
    </cfRule>
  </conditionalFormatting>
  <conditionalFormatting sqref="Q8">
    <cfRule type="expression" dxfId="1071" priority="7">
      <formula>Q8&gt;0</formula>
    </cfRule>
    <cfRule type="expression" dxfId="1070" priority="8">
      <formula>Q8&lt;0</formula>
    </cfRule>
  </conditionalFormatting>
  <conditionalFormatting sqref="F25:F33">
    <cfRule type="expression" dxfId="1069" priority="5">
      <formula>F25&gt;0</formula>
    </cfRule>
    <cfRule type="expression" dxfId="1068" priority="6">
      <formula>F25&lt;0</formula>
    </cfRule>
  </conditionalFormatting>
  <conditionalFormatting sqref="H25:H33">
    <cfRule type="expression" dxfId="1067" priority="3">
      <formula>H25&gt;0</formula>
    </cfRule>
    <cfRule type="expression" dxfId="1066" priority="4">
      <formula>H25&lt;0</formula>
    </cfRule>
  </conditionalFormatting>
  <conditionalFormatting sqref="M46">
    <cfRule type="expression" dxfId="1065" priority="1">
      <formula>M46&gt;0</formula>
    </cfRule>
    <cfRule type="expression" dxfId="10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751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22.65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22.65</v>
      </c>
      <c r="R4" s="498">
        <v>-7.4000000000000003E-3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24.914999999999999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24.688500000000001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24.462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24.235499999999998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24.009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23.782499999999999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23.556000000000001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23.329499999999999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23.102999999999998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22.8765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22.65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22.423499999999997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22.196999999999999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21.970499999999998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21.743999999999996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21.517499999999998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21.290999999999997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21.064499999999999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20.838000000000001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20.611499999999999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20.384999999999998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751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63" priority="9">
      <formula>F57&gt;0</formula>
    </cfRule>
    <cfRule type="expression" dxfId="1062" priority="10">
      <formula>F57&lt;0</formula>
    </cfRule>
  </conditionalFormatting>
  <conditionalFormatting sqref="Q7">
    <cfRule type="expression" dxfId="1061" priority="7">
      <formula>Q7&gt;0</formula>
    </cfRule>
    <cfRule type="expression" dxfId="1060" priority="8">
      <formula>Q7&lt;0</formula>
    </cfRule>
  </conditionalFormatting>
  <conditionalFormatting sqref="Q8">
    <cfRule type="expression" dxfId="1059" priority="5">
      <formula>Q8&gt;0</formula>
    </cfRule>
    <cfRule type="expression" dxfId="1058" priority="6">
      <formula>Q8&lt;0</formula>
    </cfRule>
  </conditionalFormatting>
  <conditionalFormatting sqref="F25:F56">
    <cfRule type="expression" dxfId="1057" priority="3">
      <formula>F25&gt;0</formula>
    </cfRule>
    <cfRule type="expression" dxfId="1056" priority="4">
      <formula>F25&lt;0</formula>
    </cfRule>
  </conditionalFormatting>
  <conditionalFormatting sqref="H25:H56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80.459999999999994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80.459999999999994</v>
      </c>
      <c r="R4" s="498">
        <v>2.3999999999999998E-3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88.506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87.701400000000007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86.896799999999999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86.092200000000005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85.287599999999998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84.483000000000004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83.678399999999996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82.873800000000003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82.069199999999995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81.264600000000002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80.459999999999994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79.655399999999986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78.850799999999992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78.046199999999985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77.241599999999991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76.436999999999983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75.63239999999999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74.827799999999996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74.023200000000003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73.218599999999995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72.414000000000001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53" priority="15">
      <formula>F57&gt;0</formula>
    </cfRule>
    <cfRule type="expression" dxfId="1052" priority="16">
      <formula>F57&lt;0</formula>
    </cfRule>
  </conditionalFormatting>
  <conditionalFormatting sqref="Q7">
    <cfRule type="expression" dxfId="1051" priority="13">
      <formula>Q7&gt;0</formula>
    </cfRule>
    <cfRule type="expression" dxfId="1050" priority="14">
      <formula>Q7&lt;0</formula>
    </cfRule>
  </conditionalFormatting>
  <conditionalFormatting sqref="Q8">
    <cfRule type="expression" dxfId="1049" priority="11">
      <formula>Q8&gt;0</formula>
    </cfRule>
    <cfRule type="expression" dxfId="1048" priority="12">
      <formula>Q8&lt;0</formula>
    </cfRule>
  </conditionalFormatting>
  <conditionalFormatting sqref="F25:F56">
    <cfRule type="expression" dxfId="1047" priority="9">
      <formula>F25&gt;0</formula>
    </cfRule>
    <cfRule type="expression" dxfId="1046" priority="10">
      <formula>F25&lt;0</formula>
    </cfRule>
  </conditionalFormatting>
  <conditionalFormatting sqref="H25:H56">
    <cfRule type="expression" dxfId="1045" priority="7">
      <formula>H25&gt;0</formula>
    </cfRule>
    <cfRule type="expression" dxfId="1044" priority="8">
      <formula>H25&lt;0</formula>
    </cfRule>
  </conditionalFormatting>
  <conditionalFormatting sqref="M58">
    <cfRule type="expression" dxfId="1043" priority="5">
      <formula>M58&gt;0</formula>
    </cfRule>
    <cfRule type="expression" dxfId="1042" priority="6">
      <formula>M58&lt;0</formula>
    </cfRule>
  </conditionalFormatting>
  <conditionalFormatting sqref="F84:F115">
    <cfRule type="expression" dxfId="1041" priority="3">
      <formula>F84&gt;0</formula>
    </cfRule>
    <cfRule type="expression" dxfId="1040" priority="4">
      <formula>F84&lt;0</formula>
    </cfRule>
  </conditionalFormatting>
  <conditionalFormatting sqref="H84:H115">
    <cfRule type="expression" dxfId="1039" priority="1">
      <formula>H84&gt;0</formula>
    </cfRule>
    <cfRule type="expression" dxfId="103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755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756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11.85</v>
      </c>
      <c r="R4" s="498">
        <v>1.2E-2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94800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-15256.498999998352</v>
      </c>
      <c r="R7">
        <v>8000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-29872.069999999978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-0.23960514973401809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14.456999999999999</v>
      </c>
    </row>
    <row r="43" spans="2:16" x14ac:dyDescent="0.25">
      <c r="O43" s="82">
        <v>1.21</v>
      </c>
      <c r="P43" s="82">
        <f>O43*$Q$4</f>
        <v>14.3385</v>
      </c>
    </row>
    <row r="44" spans="2:16" x14ac:dyDescent="0.25">
      <c r="O44" s="82">
        <v>1.2</v>
      </c>
      <c r="P44" s="82">
        <f>O44*$Q$4</f>
        <v>14.219999999999999</v>
      </c>
    </row>
    <row r="45" spans="2:16" x14ac:dyDescent="0.25">
      <c r="O45" s="82">
        <v>1.19</v>
      </c>
      <c r="P45" s="82">
        <f>O45*$Q$4</f>
        <v>14.1015</v>
      </c>
    </row>
    <row r="46" spans="2:16" x14ac:dyDescent="0.25">
      <c r="O46" s="82">
        <v>1.18</v>
      </c>
      <c r="P46" s="82">
        <f>O46*$Q$4</f>
        <v>13.982999999999999</v>
      </c>
    </row>
    <row r="47" spans="2:16" x14ac:dyDescent="0.25">
      <c r="O47" s="82">
        <v>1.17</v>
      </c>
      <c r="P47" s="82">
        <f t="shared" ref="P47:P53" si="2">O47*$Q$4</f>
        <v>13.8645</v>
      </c>
    </row>
    <row r="48" spans="2:16" x14ac:dyDescent="0.25">
      <c r="G48" s="30"/>
      <c r="O48" s="82">
        <v>1.1599999999999999</v>
      </c>
      <c r="P48" s="82">
        <f t="shared" si="2"/>
        <v>13.745999999999999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13.627499999999998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13.508999999999999</v>
      </c>
    </row>
    <row r="51" spans="1:16" x14ac:dyDescent="0.25">
      <c r="O51" s="82">
        <v>1.1299999999999999</v>
      </c>
      <c r="P51" s="82">
        <f t="shared" si="2"/>
        <v>13.390499999999998</v>
      </c>
    </row>
    <row r="52" spans="1:16" x14ac:dyDescent="0.25">
      <c r="O52" s="82">
        <v>1.1200000000000001</v>
      </c>
      <c r="P52" s="82">
        <f t="shared" si="2"/>
        <v>13.272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13.153500000000001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13.035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12.916500000000001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12.798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12.679500000000001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12.561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12.442500000000001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12.324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12.205500000000001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12.087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11.968500000000001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11.85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11.731499999999999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11.613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11.494499999999999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11.375999999999999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11.257499999999999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11.138999999999999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11.0205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10.902000000000001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10.7835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10.664999999999999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10.5465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10.427999999999999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10.3095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10.190999999999999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10.0725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37" priority="108">
      <formula>F97&gt;0</formula>
    </cfRule>
    <cfRule type="expression" dxfId="103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35" priority="101">
      <formula>F90&gt;0</formula>
    </cfRule>
    <cfRule type="expression" dxfId="1034" priority="102">
      <formula>F90&lt;0</formula>
    </cfRule>
  </conditionalFormatting>
  <conditionalFormatting sqref="H90:H96">
    <cfRule type="expression" dxfId="1033" priority="97">
      <formula>H90&gt;0</formula>
    </cfRule>
    <cfRule type="expression" dxfId="1032" priority="98">
      <formula>H90&lt;0</formula>
    </cfRule>
  </conditionalFormatting>
  <conditionalFormatting sqref="Q8">
    <cfRule type="expression" dxfId="1031" priority="83">
      <formula>Q8&gt;0</formula>
    </cfRule>
    <cfRule type="expression" dxfId="1030" priority="84">
      <formula>Q8&lt;0</formula>
    </cfRule>
  </conditionalFormatting>
  <conditionalFormatting sqref="Q7">
    <cfRule type="expression" dxfId="1029" priority="85">
      <formula>Q7&gt;0</formula>
    </cfRule>
    <cfRule type="expression" dxfId="1028" priority="86">
      <formula>Q7&lt;0</formula>
    </cfRule>
  </conditionalFormatting>
  <conditionalFormatting sqref="F198:F204">
    <cfRule type="expression" dxfId="1027" priority="57">
      <formula>F198&gt;0</formula>
    </cfRule>
    <cfRule type="expression" dxfId="1026" priority="58">
      <formula>F198&lt;0</formula>
    </cfRule>
  </conditionalFormatting>
  <conditionalFormatting sqref="F123:F141 H123:H141">
    <cfRule type="expression" dxfId="1025" priority="79">
      <formula>F123&gt;0</formula>
    </cfRule>
    <cfRule type="expression" dxfId="1024" priority="80">
      <formula>F123&lt;0</formula>
    </cfRule>
  </conditionalFormatting>
  <conditionalFormatting sqref="F116:F122">
    <cfRule type="expression" dxfId="1023" priority="77">
      <formula>F116&gt;0</formula>
    </cfRule>
    <cfRule type="expression" dxfId="1022" priority="78">
      <formula>F116&lt;0</formula>
    </cfRule>
  </conditionalFormatting>
  <conditionalFormatting sqref="H116:H122">
    <cfRule type="expression" dxfId="1021" priority="75">
      <formula>H116&gt;0</formula>
    </cfRule>
    <cfRule type="expression" dxfId="1020" priority="76">
      <formula>H116&lt;0</formula>
    </cfRule>
  </conditionalFormatting>
  <conditionalFormatting sqref="F149:F167 H149:H167">
    <cfRule type="expression" dxfId="1019" priority="73">
      <formula>F149&gt;0</formula>
    </cfRule>
    <cfRule type="expression" dxfId="1018" priority="74">
      <formula>F149&lt;0</formula>
    </cfRule>
  </conditionalFormatting>
  <conditionalFormatting sqref="F142:F148">
    <cfRule type="expression" dxfId="1017" priority="71">
      <formula>F142&gt;0</formula>
    </cfRule>
    <cfRule type="expression" dxfId="1016" priority="72">
      <formula>F142&lt;0</formula>
    </cfRule>
  </conditionalFormatting>
  <conditionalFormatting sqref="H142:H148">
    <cfRule type="expression" dxfId="1015" priority="69">
      <formula>H142&gt;0</formula>
    </cfRule>
    <cfRule type="expression" dxfId="1014" priority="70">
      <formula>H142&lt;0</formula>
    </cfRule>
  </conditionalFormatting>
  <conditionalFormatting sqref="F175:F192 H175:H192">
    <cfRule type="expression" dxfId="1013" priority="67">
      <formula>F175&gt;0</formula>
    </cfRule>
    <cfRule type="expression" dxfId="1012" priority="68">
      <formula>F175&lt;0</formula>
    </cfRule>
  </conditionalFormatting>
  <conditionalFormatting sqref="F168:F174">
    <cfRule type="expression" dxfId="1011" priority="65">
      <formula>F168&gt;0</formula>
    </cfRule>
    <cfRule type="expression" dxfId="1010" priority="66">
      <formula>F168&lt;0</formula>
    </cfRule>
  </conditionalFormatting>
  <conditionalFormatting sqref="H168:H174">
    <cfRule type="expression" dxfId="1009" priority="63">
      <formula>H168&gt;0</formula>
    </cfRule>
    <cfRule type="expression" dxfId="1008" priority="64">
      <formula>H168&lt;0</formula>
    </cfRule>
  </conditionalFormatting>
  <conditionalFormatting sqref="F193:F197 H193:H197">
    <cfRule type="expression" dxfId="1007" priority="61">
      <formula>F193&gt;0</formula>
    </cfRule>
    <cfRule type="expression" dxfId="1006" priority="62">
      <formula>F193&lt;0</formula>
    </cfRule>
  </conditionalFormatting>
  <conditionalFormatting sqref="F205:F220 H205:H220">
    <cfRule type="expression" dxfId="1005" priority="59">
      <formula>F205&gt;0</formula>
    </cfRule>
    <cfRule type="expression" dxfId="1004" priority="60">
      <formula>F205&lt;0</formula>
    </cfRule>
  </conditionalFormatting>
  <conditionalFormatting sqref="H198:H204">
    <cfRule type="expression" dxfId="1003" priority="55">
      <formula>H198&gt;0</formula>
    </cfRule>
    <cfRule type="expression" dxfId="1002" priority="56">
      <formula>H198&lt;0</formula>
    </cfRule>
  </conditionalFormatting>
  <conditionalFormatting sqref="F221 H221">
    <cfRule type="expression" dxfId="1001" priority="53">
      <formula>F221&gt;0</formula>
    </cfRule>
    <cfRule type="expression" dxfId="1000" priority="54">
      <formula>F221&lt;0</formula>
    </cfRule>
  </conditionalFormatting>
  <conditionalFormatting sqref="F222:F226 H222:H226">
    <cfRule type="expression" dxfId="999" priority="51">
      <formula>F222&gt;0</formula>
    </cfRule>
    <cfRule type="expression" dxfId="998" priority="52">
      <formula>F222&lt;0</formula>
    </cfRule>
  </conditionalFormatting>
  <conditionalFormatting sqref="F234:F249 H234:H249">
    <cfRule type="expression" dxfId="997" priority="49">
      <formula>F234&gt;0</formula>
    </cfRule>
    <cfRule type="expression" dxfId="996" priority="50">
      <formula>F234&lt;0</formula>
    </cfRule>
  </conditionalFormatting>
  <conditionalFormatting sqref="F227:F233">
    <cfRule type="expression" dxfId="995" priority="47">
      <formula>F227&gt;0</formula>
    </cfRule>
    <cfRule type="expression" dxfId="994" priority="48">
      <formula>F227&lt;0</formula>
    </cfRule>
  </conditionalFormatting>
  <conditionalFormatting sqref="H227:H233">
    <cfRule type="expression" dxfId="993" priority="45">
      <formula>H227&gt;0</formula>
    </cfRule>
    <cfRule type="expression" dxfId="992" priority="46">
      <formula>H227&lt;0</formula>
    </cfRule>
  </conditionalFormatting>
  <conditionalFormatting sqref="F251:F256 H251:H256">
    <cfRule type="expression" dxfId="991" priority="43">
      <formula>F251&gt;0</formula>
    </cfRule>
    <cfRule type="expression" dxfId="990" priority="44">
      <formula>F251&lt;0</formula>
    </cfRule>
  </conditionalFormatting>
  <conditionalFormatting sqref="F257 H257">
    <cfRule type="expression" dxfId="989" priority="41">
      <formula>F257&gt;0</formula>
    </cfRule>
    <cfRule type="expression" dxfId="988" priority="42">
      <formula>F257&lt;0</formula>
    </cfRule>
  </conditionalFormatting>
  <conditionalFormatting sqref="F258:F262 H258:H262">
    <cfRule type="expression" dxfId="987" priority="39">
      <formula>F258&gt;0</formula>
    </cfRule>
    <cfRule type="expression" dxfId="986" priority="40">
      <formula>F258&lt;0</formula>
    </cfRule>
  </conditionalFormatting>
  <conditionalFormatting sqref="F270:F285 H270:H285">
    <cfRule type="expression" dxfId="985" priority="37">
      <formula>F270&gt;0</formula>
    </cfRule>
    <cfRule type="expression" dxfId="984" priority="38">
      <formula>F270&lt;0</formula>
    </cfRule>
  </conditionalFormatting>
  <conditionalFormatting sqref="F263:F269">
    <cfRule type="expression" dxfId="983" priority="35">
      <formula>F263&gt;0</formula>
    </cfRule>
    <cfRule type="expression" dxfId="982" priority="36">
      <formula>F263&lt;0</formula>
    </cfRule>
  </conditionalFormatting>
  <conditionalFormatting sqref="H263:H269">
    <cfRule type="expression" dxfId="981" priority="33">
      <formula>H263&gt;0</formula>
    </cfRule>
    <cfRule type="expression" dxfId="980" priority="34">
      <formula>H263&lt;0</formula>
    </cfRule>
  </conditionalFormatting>
  <conditionalFormatting sqref="F286:F291 H286:H291">
    <cfRule type="expression" dxfId="979" priority="31">
      <formula>F286&gt;0</formula>
    </cfRule>
    <cfRule type="expression" dxfId="978" priority="32">
      <formula>F286&lt;0</formula>
    </cfRule>
  </conditionalFormatting>
  <conditionalFormatting sqref="F292 H292">
    <cfRule type="expression" dxfId="977" priority="29">
      <formula>F292&gt;0</formula>
    </cfRule>
    <cfRule type="expression" dxfId="976" priority="30">
      <formula>F292&lt;0</formula>
    </cfRule>
  </conditionalFormatting>
  <conditionalFormatting sqref="F293:F297 H293:H297">
    <cfRule type="expression" dxfId="975" priority="27">
      <formula>F293&gt;0</formula>
    </cfRule>
    <cfRule type="expression" dxfId="974" priority="28">
      <formula>F293&lt;0</formula>
    </cfRule>
  </conditionalFormatting>
  <conditionalFormatting sqref="F305:F320 H305:H320">
    <cfRule type="expression" dxfId="973" priority="25">
      <formula>F305&gt;0</formula>
    </cfRule>
    <cfRule type="expression" dxfId="972" priority="26">
      <formula>F305&lt;0</formula>
    </cfRule>
  </conditionalFormatting>
  <conditionalFormatting sqref="F298:F304">
    <cfRule type="expression" dxfId="971" priority="23">
      <formula>F298&gt;0</formula>
    </cfRule>
    <cfRule type="expression" dxfId="970" priority="24">
      <formula>F298&lt;0</formula>
    </cfRule>
  </conditionalFormatting>
  <conditionalFormatting sqref="H298:H304">
    <cfRule type="expression" dxfId="969" priority="21">
      <formula>H298&gt;0</formula>
    </cfRule>
    <cfRule type="expression" dxfId="968" priority="22">
      <formula>H298&lt;0</formula>
    </cfRule>
  </conditionalFormatting>
  <conditionalFormatting sqref="M349">
    <cfRule type="expression" dxfId="967" priority="19">
      <formula>M349&gt;0</formula>
    </cfRule>
    <cfRule type="expression" dxfId="966" priority="20">
      <formula>M349&lt;0</formula>
    </cfRule>
  </conditionalFormatting>
  <conditionalFormatting sqref="F72:F86 H72:H86">
    <cfRule type="expression" dxfId="965" priority="17">
      <formula>F72&gt;0</formula>
    </cfRule>
    <cfRule type="expression" dxfId="964" priority="18">
      <formula>F72&lt;0</formula>
    </cfRule>
  </conditionalFormatting>
  <conditionalFormatting sqref="F60:F71">
    <cfRule type="expression" dxfId="963" priority="15">
      <formula>F60&gt;0</formula>
    </cfRule>
    <cfRule type="expression" dxfId="962" priority="16">
      <formula>F60&lt;0</formula>
    </cfRule>
  </conditionalFormatting>
  <conditionalFormatting sqref="H60:H71">
    <cfRule type="expression" dxfId="961" priority="13">
      <formula>H60&gt;0</formula>
    </cfRule>
    <cfRule type="expression" dxfId="960" priority="14">
      <formula>H60&lt;0</formula>
    </cfRule>
  </conditionalFormatting>
  <conditionalFormatting sqref="F54:F59 H54:H59">
    <cfRule type="expression" dxfId="959" priority="11">
      <formula>F54&gt;0</formula>
    </cfRule>
    <cfRule type="expression" dxfId="958" priority="12">
      <formula>F54&lt;0</formula>
    </cfRule>
  </conditionalFormatting>
  <conditionalFormatting sqref="J56:K56">
    <cfRule type="expression" dxfId="957" priority="9">
      <formula>J56&gt;0</formula>
    </cfRule>
    <cfRule type="expression" dxfId="956" priority="10">
      <formula>J56&lt;0</formula>
    </cfRule>
  </conditionalFormatting>
  <conditionalFormatting sqref="J57:K63 K62:K86">
    <cfRule type="expression" dxfId="955" priority="7">
      <formula>J57&gt;0</formula>
    </cfRule>
    <cfRule type="expression" dxfId="954" priority="8">
      <formula>J57&lt;0</formula>
    </cfRule>
  </conditionalFormatting>
  <conditionalFormatting sqref="L56:L86">
    <cfRule type="expression" dxfId="953" priority="3">
      <formula>L56&gt;0</formula>
    </cfRule>
    <cfRule type="expression" dxfId="952" priority="4">
      <formula>L56&lt;0</formula>
    </cfRule>
  </conditionalFormatting>
  <conditionalFormatting sqref="Q10">
    <cfRule type="expression" dxfId="951" priority="1">
      <formula>Q10&gt;0</formula>
    </cfRule>
    <cfRule type="expression" dxfId="950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29.751439999999999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23.32</v>
      </c>
      <c r="R4" s="498">
        <v>3.3999999999999998E-3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46640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59502.879999999997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-11114.910000000003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-12862.879999999997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-0.21617239367237348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1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1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1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25.652000000000001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25.418800000000001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25.185600000000001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24.952400000000001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24.719200000000001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24.486000000000001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24.252800000000001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24.019600000000001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23.7864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:G51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23.5532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3"/>
        <v>55182.96</v>
      </c>
      <c r="H51" s="10"/>
      <c r="I51" s="40"/>
      <c r="J51" s="40"/>
      <c r="K51" s="40"/>
      <c r="L51" s="40">
        <f>(G51-$Q$10)/C51</f>
        <v>29.68610555555556</v>
      </c>
      <c r="O51" s="82">
        <v>1</v>
      </c>
      <c r="P51" s="82">
        <f t="shared" si="9"/>
        <v>23.32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5">C52*(E52-D52)</f>
        <v>-14922.88</v>
      </c>
      <c r="G52" s="40">
        <f t="shared" ref="G52" si="36">D52*C52</f>
        <v>59502.879999999997</v>
      </c>
      <c r="H52" s="229">
        <f t="shared" ref="H52" si="37">(E52-D52)/D52</f>
        <v>-0.25079256667912547</v>
      </c>
      <c r="I52" s="40"/>
      <c r="J52" s="40"/>
      <c r="K52" s="40">
        <v>-13175</v>
      </c>
      <c r="L52" s="40">
        <f>(G52-$Q$10)/C52</f>
        <v>28.877455000000001</v>
      </c>
      <c r="O52" s="82">
        <v>0.99</v>
      </c>
      <c r="P52" s="82">
        <f t="shared" si="9"/>
        <v>23.0868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22.8536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22.6204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22.3872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22.154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21.9208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21.6876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21.4544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21.2212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20.988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8">C65*(E65-D65)</f>
        <v>-33.800000000000097</v>
      </c>
      <c r="G65" s="378">
        <f t="shared" ref="G65:G78" si="39">D65*C65</f>
        <v>3591.7999999999997</v>
      </c>
      <c r="H65" s="379">
        <f t="shared" ref="H65:H78" si="40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8"/>
        <v>85.200000000000387</v>
      </c>
      <c r="G66" s="378">
        <f t="shared" si="39"/>
        <v>3591.7999999999997</v>
      </c>
      <c r="H66" s="379">
        <f t="shared" si="40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8"/>
        <v>-136.80000000000021</v>
      </c>
      <c r="G67" s="378">
        <f t="shared" si="39"/>
        <v>3591.7999999999997</v>
      </c>
      <c r="H67" s="379">
        <f t="shared" si="40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8"/>
        <v>-147.56000000000029</v>
      </c>
      <c r="G68" s="378">
        <f t="shared" si="39"/>
        <v>4959.3599999999997</v>
      </c>
      <c r="H68" s="379">
        <f t="shared" si="40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8"/>
        <v>-49.199999999999591</v>
      </c>
      <c r="G69" s="378">
        <f t="shared" si="39"/>
        <v>8408.4</v>
      </c>
      <c r="H69" s="379">
        <f t="shared" si="40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8"/>
        <v>109.60000000000036</v>
      </c>
      <c r="G70" s="378">
        <f t="shared" si="39"/>
        <v>6994.4000000000005</v>
      </c>
      <c r="H70" s="379">
        <f t="shared" si="40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8"/>
        <v>-6.4000000000007162</v>
      </c>
      <c r="G71" s="378">
        <f t="shared" si="39"/>
        <v>6994.4000000000005</v>
      </c>
      <c r="H71" s="379">
        <f t="shared" si="40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8"/>
        <v>166.71999999999912</v>
      </c>
      <c r="G72" s="378">
        <f t="shared" si="39"/>
        <v>5554.880000000001</v>
      </c>
      <c r="H72" s="379">
        <f t="shared" si="40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8"/>
        <v>218.88000000000034</v>
      </c>
      <c r="G73" s="378">
        <f t="shared" si="39"/>
        <v>5544.32</v>
      </c>
      <c r="H73" s="379">
        <f t="shared" si="40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8"/>
        <v>298.88000000000034</v>
      </c>
      <c r="G74" s="378">
        <f t="shared" si="39"/>
        <v>5544.32</v>
      </c>
      <c r="H74" s="379">
        <f t="shared" si="40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8"/>
        <v>363.18000000000006</v>
      </c>
      <c r="G75" s="378">
        <f t="shared" si="39"/>
        <v>1845.42</v>
      </c>
      <c r="H75" s="379">
        <f t="shared" si="40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8"/>
        <v>329.12000000000035</v>
      </c>
      <c r="G76" s="378">
        <f t="shared" si="39"/>
        <v>5384.48</v>
      </c>
      <c r="H76" s="379">
        <f t="shared" si="40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8"/>
        <v>169.60000000000036</v>
      </c>
      <c r="G77" s="378">
        <f t="shared" si="39"/>
        <v>5384</v>
      </c>
      <c r="H77" s="379">
        <f t="shared" si="40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8"/>
        <v>474.7199999999998</v>
      </c>
      <c r="G78" s="378">
        <f t="shared" si="39"/>
        <v>5384.48</v>
      </c>
      <c r="H78" s="379">
        <f t="shared" si="40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1">C79*(E79-D79)</f>
        <v>588.31999999999994</v>
      </c>
      <c r="G79" s="378">
        <f t="shared" ref="G79:G92" si="42">D79*C79</f>
        <v>5384.48</v>
      </c>
      <c r="H79" s="379">
        <f t="shared" ref="H79:H121" si="43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1"/>
        <v>673.12000000000012</v>
      </c>
      <c r="G80" s="378">
        <f t="shared" si="42"/>
        <v>5384.48</v>
      </c>
      <c r="H80" s="379">
        <f t="shared" si="43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1"/>
        <v>597.9200000000003</v>
      </c>
      <c r="G81" s="378">
        <f t="shared" si="42"/>
        <v>5384.48</v>
      </c>
      <c r="H81" s="379">
        <f t="shared" si="43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1"/>
        <v>489.12000000000035</v>
      </c>
      <c r="G82" s="378">
        <f t="shared" si="42"/>
        <v>5384.48</v>
      </c>
      <c r="H82" s="379">
        <f t="shared" si="43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1"/>
        <v>409.12000000000035</v>
      </c>
      <c r="G83" s="378">
        <f t="shared" si="42"/>
        <v>5384.48</v>
      </c>
      <c r="H83" s="379">
        <f t="shared" si="43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1"/>
        <v>439.52</v>
      </c>
      <c r="G84" s="378">
        <f t="shared" si="42"/>
        <v>5384.48</v>
      </c>
      <c r="H84" s="379">
        <f t="shared" si="43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1"/>
        <v>369.12000000000035</v>
      </c>
      <c r="G85" s="378">
        <f t="shared" si="42"/>
        <v>5384.48</v>
      </c>
      <c r="H85" s="379">
        <f t="shared" si="43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1"/>
        <v>341.92000000000007</v>
      </c>
      <c r="G86" s="378">
        <f t="shared" si="42"/>
        <v>5384.48</v>
      </c>
      <c r="H86" s="379">
        <f t="shared" si="43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1"/>
        <v>442.72000000000048</v>
      </c>
      <c r="G87" s="378">
        <f t="shared" si="42"/>
        <v>5384.48</v>
      </c>
      <c r="H87" s="379">
        <f t="shared" si="43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1"/>
        <v>90.619999999999621</v>
      </c>
      <c r="G88" s="378">
        <f t="shared" si="42"/>
        <v>7821.38</v>
      </c>
      <c r="H88" s="379">
        <f t="shared" si="43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1"/>
        <v>51.480000000000103</v>
      </c>
      <c r="G89" s="378">
        <f t="shared" si="42"/>
        <v>8837.92</v>
      </c>
      <c r="H89" s="379">
        <f t="shared" si="43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1"/>
        <v>-376.80000000000007</v>
      </c>
      <c r="G90" s="378">
        <f t="shared" si="42"/>
        <v>10159.799999999999</v>
      </c>
      <c r="H90" s="379">
        <f t="shared" si="43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1"/>
        <v>-388.00000000000239</v>
      </c>
      <c r="G91" s="378">
        <f t="shared" si="42"/>
        <v>13408.000000000002</v>
      </c>
      <c r="H91" s="379">
        <f t="shared" si="43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1"/>
        <v>-262.9400000000004</v>
      </c>
      <c r="G92" s="378">
        <f t="shared" si="42"/>
        <v>13354.939999999999</v>
      </c>
      <c r="H92" s="379">
        <f t="shared" si="43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1"/>
        <v>-514.93999999999858</v>
      </c>
      <c r="G93" s="378">
        <f t="shared" ref="G93:G98" si="44">D93*C93</f>
        <v>13354.939999999999</v>
      </c>
      <c r="H93" s="379">
        <f t="shared" si="43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1"/>
        <v>-582.93999999999892</v>
      </c>
      <c r="G94" s="378">
        <f t="shared" si="44"/>
        <v>16522.939999999999</v>
      </c>
      <c r="H94" s="379">
        <f t="shared" si="43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1"/>
        <v>-292.93999999999801</v>
      </c>
      <c r="G95" s="378">
        <f t="shared" si="44"/>
        <v>16522.939999999999</v>
      </c>
      <c r="H95" s="379">
        <f t="shared" si="43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1"/>
        <v>-217.93999999999869</v>
      </c>
      <c r="G96" s="378">
        <f t="shared" si="44"/>
        <v>16522.939999999999</v>
      </c>
      <c r="H96" s="379">
        <f t="shared" si="43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1"/>
        <v>-92.93999999999869</v>
      </c>
      <c r="G97" s="378">
        <f t="shared" si="44"/>
        <v>16522.939999999999</v>
      </c>
      <c r="H97" s="379">
        <f t="shared" si="43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1"/>
        <v>-397.93999999999841</v>
      </c>
      <c r="G98" s="378">
        <f t="shared" si="44"/>
        <v>16522.939999999999</v>
      </c>
      <c r="H98" s="379">
        <f t="shared" si="43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1"/>
        <v>-27.939999999997411</v>
      </c>
      <c r="G99" s="378">
        <f t="shared" ref="G99:G121" si="45">D99*C99</f>
        <v>16522.939999999999</v>
      </c>
      <c r="H99" s="379">
        <f t="shared" si="43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1"/>
        <v>-142.9399999999994</v>
      </c>
      <c r="G100" s="378">
        <f t="shared" si="45"/>
        <v>16522.939999999999</v>
      </c>
      <c r="H100" s="379">
        <f t="shared" si="43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1"/>
        <v>-357.93999999999926</v>
      </c>
      <c r="G101" s="378">
        <f t="shared" si="45"/>
        <v>16522.939999999999</v>
      </c>
      <c r="H101" s="379">
        <f t="shared" si="43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1"/>
        <v>-442.94000000000011</v>
      </c>
      <c r="G102" s="378">
        <f t="shared" si="45"/>
        <v>16522.939999999999</v>
      </c>
      <c r="H102" s="379">
        <f t="shared" si="43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1"/>
        <v>-542.93999999999801</v>
      </c>
      <c r="G103" s="378">
        <f t="shared" si="45"/>
        <v>16522.939999999999</v>
      </c>
      <c r="H103" s="379">
        <f t="shared" si="43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1"/>
        <v>-224.94000000000014</v>
      </c>
      <c r="G104" s="378">
        <f t="shared" si="45"/>
        <v>16474.939999999999</v>
      </c>
      <c r="H104" s="379">
        <f t="shared" si="43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1"/>
        <v>-139.93999999999929</v>
      </c>
      <c r="G105" s="378">
        <f t="shared" si="45"/>
        <v>16474.939999999999</v>
      </c>
      <c r="H105" s="379">
        <f t="shared" si="43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1"/>
        <v>-847.93799999999919</v>
      </c>
      <c r="G106" s="378">
        <f t="shared" si="45"/>
        <v>19639.937999999998</v>
      </c>
      <c r="H106" s="379">
        <f t="shared" si="43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1"/>
        <v>-833.93799999999771</v>
      </c>
      <c r="G107" s="378">
        <f t="shared" si="45"/>
        <v>22757.937999999998</v>
      </c>
      <c r="H107" s="379">
        <f t="shared" si="43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1"/>
        <v>-840.93799999999885</v>
      </c>
      <c r="G108" s="378">
        <f t="shared" si="45"/>
        <v>22757.937999999998</v>
      </c>
      <c r="H108" s="379">
        <f t="shared" si="43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1"/>
        <v>-700.9379999999968</v>
      </c>
      <c r="G109" s="378">
        <f t="shared" si="45"/>
        <v>22757.937999999998</v>
      </c>
      <c r="H109" s="379">
        <f t="shared" si="43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1"/>
        <v>-1125.9439999999984</v>
      </c>
      <c r="G110" s="378">
        <f t="shared" si="45"/>
        <v>25837.944</v>
      </c>
      <c r="H110" s="379">
        <f t="shared" si="43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1"/>
        <v>-1205.9439999999995</v>
      </c>
      <c r="G111" s="378">
        <f t="shared" si="45"/>
        <v>25837.944</v>
      </c>
      <c r="H111" s="379">
        <f t="shared" si="43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1"/>
        <v>-965.94399999999894</v>
      </c>
      <c r="G112" s="378">
        <f t="shared" si="45"/>
        <v>25837.944</v>
      </c>
      <c r="H112" s="379">
        <f t="shared" si="43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1"/>
        <v>-1477.9439999999995</v>
      </c>
      <c r="G113" s="378">
        <f t="shared" si="45"/>
        <v>25837.944</v>
      </c>
      <c r="H113" s="379">
        <f t="shared" si="43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1"/>
        <v>-1773.936000000002</v>
      </c>
      <c r="G114" s="378">
        <f t="shared" si="45"/>
        <v>28845.936000000002</v>
      </c>
      <c r="H114" s="379">
        <f t="shared" si="43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1"/>
        <v>-1935.9360000000017</v>
      </c>
      <c r="G115" s="378">
        <f t="shared" si="45"/>
        <v>28845.936000000002</v>
      </c>
      <c r="H115" s="379">
        <f t="shared" si="43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1"/>
        <v>-1989.9360000000006</v>
      </c>
      <c r="G116" s="378">
        <f t="shared" si="45"/>
        <v>28845.936000000002</v>
      </c>
      <c r="H116" s="379">
        <f t="shared" si="43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1"/>
        <v>-2133.9360000000006</v>
      </c>
      <c r="G117" s="378">
        <f t="shared" si="45"/>
        <v>28845.936000000002</v>
      </c>
      <c r="H117" s="379">
        <f t="shared" si="43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1"/>
        <v>-2505.9399999999991</v>
      </c>
      <c r="G118" s="378">
        <f t="shared" si="45"/>
        <v>31785.94</v>
      </c>
      <c r="H118" s="379">
        <f t="shared" si="43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1"/>
        <v>-2945.94</v>
      </c>
      <c r="G119" s="378">
        <f t="shared" si="45"/>
        <v>31785.94</v>
      </c>
      <c r="H119" s="379">
        <f t="shared" si="43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1"/>
        <v>-2415.9399999999991</v>
      </c>
      <c r="G120" s="378">
        <f t="shared" si="45"/>
        <v>31785.94</v>
      </c>
      <c r="H120" s="379">
        <f t="shared" si="43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1"/>
        <v>-2785.94</v>
      </c>
      <c r="G121" s="378">
        <f t="shared" si="45"/>
        <v>31785.94</v>
      </c>
      <c r="H121" s="379">
        <f t="shared" si="43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6">C122*(E122-D122)</f>
        <v>-1145.9399999999996</v>
      </c>
      <c r="G122" s="378">
        <f t="shared" ref="G122:G127" si="47">D122*C122</f>
        <v>31785.94</v>
      </c>
      <c r="H122" s="379">
        <f t="shared" ref="H122:H127" si="48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6"/>
        <v>-520.01099999999701</v>
      </c>
      <c r="G123" s="378">
        <f t="shared" si="47"/>
        <v>28654.010999999999</v>
      </c>
      <c r="H123" s="379">
        <f t="shared" si="48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6"/>
        <v>-783.99999999999886</v>
      </c>
      <c r="G124" s="378">
        <f t="shared" si="47"/>
        <v>31764</v>
      </c>
      <c r="H124" s="379">
        <f t="shared" si="48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6"/>
        <v>350.64000000000027</v>
      </c>
      <c r="G125" s="378">
        <f t="shared" si="47"/>
        <v>15759.359999999999</v>
      </c>
      <c r="H125" s="379">
        <f t="shared" si="48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6"/>
        <v>-398.86400000000037</v>
      </c>
      <c r="G126" s="378">
        <f t="shared" si="47"/>
        <v>25214.864000000001</v>
      </c>
      <c r="H126" s="379">
        <f t="shared" si="48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6"/>
        <v>1280.8600000000013</v>
      </c>
      <c r="G127" s="378">
        <f t="shared" si="47"/>
        <v>12271.14</v>
      </c>
      <c r="H127" s="379">
        <f t="shared" si="48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9">C128*(E128-D128)</f>
        <v>648.8599999999991</v>
      </c>
      <c r="G128" s="378">
        <f t="shared" ref="G128:G134" si="50">D128*C128</f>
        <v>12271.14</v>
      </c>
      <c r="H128" s="379">
        <f t="shared" ref="H128:H134" si="51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9"/>
        <v>1108.8599999999985</v>
      </c>
      <c r="G129" s="378">
        <f t="shared" si="50"/>
        <v>12211.14</v>
      </c>
      <c r="H129" s="379">
        <f t="shared" si="51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9"/>
        <v>1467.7889999999991</v>
      </c>
      <c r="G130" s="378">
        <f t="shared" si="50"/>
        <v>8789.2109999999993</v>
      </c>
      <c r="H130" s="379">
        <f t="shared" si="51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9"/>
        <v>1645.7100000000005</v>
      </c>
      <c r="G131" s="378">
        <f t="shared" si="50"/>
        <v>5310.29</v>
      </c>
      <c r="H131" s="379">
        <f t="shared" si="51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9"/>
        <v>1537.7099999999996</v>
      </c>
      <c r="G132" s="378">
        <f t="shared" si="50"/>
        <v>8728.2900000000009</v>
      </c>
      <c r="H132" s="379">
        <f t="shared" si="51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9"/>
        <v>1754.0499999999997</v>
      </c>
      <c r="G133" s="378">
        <f t="shared" si="50"/>
        <v>1717.95</v>
      </c>
      <c r="H133" s="379">
        <f t="shared" si="51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9"/>
        <v>1742.0399999999997</v>
      </c>
      <c r="G134" s="378">
        <f t="shared" si="50"/>
        <v>8673.9599999999991</v>
      </c>
      <c r="H134" s="379">
        <f t="shared" si="51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2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2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2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3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2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3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2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3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2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3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2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3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2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3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2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3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2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3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2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3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2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3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2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3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2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3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2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3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2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3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2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3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2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3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2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2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2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49" priority="53">
      <formula>F69&gt;0</formula>
    </cfRule>
    <cfRule type="expression" dxfId="948" priority="54">
      <formula>F69&lt;0</formula>
    </cfRule>
  </conditionalFormatting>
  <conditionalFormatting sqref="F74:F87 F90:F134 F137:F138">
    <cfRule type="expression" dxfId="947" priority="49">
      <formula>F74&gt;0</formula>
    </cfRule>
    <cfRule type="expression" dxfId="946" priority="50">
      <formula>F74&lt;0</formula>
    </cfRule>
  </conditionalFormatting>
  <conditionalFormatting sqref="F74:F87 F90:F134 F137:F138">
    <cfRule type="expression" dxfId="945" priority="51">
      <formula>F74&gt;0</formula>
    </cfRule>
    <cfRule type="expression" dxfId="944" priority="52">
      <formula>F74&lt;0</formula>
    </cfRule>
  </conditionalFormatting>
  <conditionalFormatting sqref="H69:H87 H90:H134 H137:H138">
    <cfRule type="expression" dxfId="943" priority="47">
      <formula>H69&gt;0</formula>
    </cfRule>
    <cfRule type="expression" dxfId="942" priority="48">
      <formula>H69&lt;0</formula>
    </cfRule>
  </conditionalFormatting>
  <conditionalFormatting sqref="F65:F68">
    <cfRule type="expression" dxfId="941" priority="41">
      <formula>F65&gt;0</formula>
    </cfRule>
    <cfRule type="expression" dxfId="940" priority="42">
      <formula>F65&lt;0</formula>
    </cfRule>
  </conditionalFormatting>
  <conditionalFormatting sqref="H65:H68">
    <cfRule type="expression" dxfId="939" priority="39">
      <formula>H65&gt;0</formula>
    </cfRule>
    <cfRule type="expression" dxfId="938" priority="40">
      <formula>H65&lt;0</formula>
    </cfRule>
  </conditionalFormatting>
  <conditionalFormatting sqref="Q8">
    <cfRule type="expression" dxfId="937" priority="35">
      <formula>Q8&gt;0</formula>
    </cfRule>
    <cfRule type="expression" dxfId="936" priority="36">
      <formula>Q8&lt;0</formula>
    </cfRule>
  </conditionalFormatting>
  <conditionalFormatting sqref="Q7">
    <cfRule type="expression" dxfId="935" priority="37">
      <formula>Q7&gt;0</formula>
    </cfRule>
    <cfRule type="expression" dxfId="934" priority="38">
      <formula>Q7&lt;0</formula>
    </cfRule>
  </conditionalFormatting>
  <conditionalFormatting sqref="F88">
    <cfRule type="expression" dxfId="933" priority="31">
      <formula>F88&gt;0</formula>
    </cfRule>
    <cfRule type="expression" dxfId="932" priority="32">
      <formula>F88&lt;0</formula>
    </cfRule>
  </conditionalFormatting>
  <conditionalFormatting sqref="F88">
    <cfRule type="expression" dxfId="931" priority="33">
      <formula>F88&gt;0</formula>
    </cfRule>
    <cfRule type="expression" dxfId="930" priority="34">
      <formula>F88&lt;0</formula>
    </cfRule>
  </conditionalFormatting>
  <conditionalFormatting sqref="H88">
    <cfRule type="expression" dxfId="929" priority="29">
      <formula>H88&gt;0</formula>
    </cfRule>
    <cfRule type="expression" dxfId="928" priority="30">
      <formula>H88&lt;0</formula>
    </cfRule>
  </conditionalFormatting>
  <conditionalFormatting sqref="F89">
    <cfRule type="expression" dxfId="927" priority="25">
      <formula>F89&gt;0</formula>
    </cfRule>
    <cfRule type="expression" dxfId="926" priority="26">
      <formula>F89&lt;0</formula>
    </cfRule>
  </conditionalFormatting>
  <conditionalFormatting sqref="F89">
    <cfRule type="expression" dxfId="925" priority="27">
      <formula>F89&gt;0</formula>
    </cfRule>
    <cfRule type="expression" dxfId="924" priority="28">
      <formula>F89&lt;0</formula>
    </cfRule>
  </conditionalFormatting>
  <conditionalFormatting sqref="H89">
    <cfRule type="expression" dxfId="923" priority="23">
      <formula>H89&gt;0</formula>
    </cfRule>
    <cfRule type="expression" dxfId="922" priority="24">
      <formula>H89&lt;0</formula>
    </cfRule>
  </conditionalFormatting>
  <conditionalFormatting sqref="F135:F136">
    <cfRule type="expression" dxfId="921" priority="19">
      <formula>F135&gt;0</formula>
    </cfRule>
    <cfRule type="expression" dxfId="920" priority="20">
      <formula>F135&lt;0</formula>
    </cfRule>
  </conditionalFormatting>
  <conditionalFormatting sqref="F135:F136">
    <cfRule type="expression" dxfId="919" priority="21">
      <formula>F135&gt;0</formula>
    </cfRule>
    <cfRule type="expression" dxfId="918" priority="22">
      <formula>F135&lt;0</formula>
    </cfRule>
  </conditionalFormatting>
  <conditionalFormatting sqref="H135:H136">
    <cfRule type="expression" dxfId="917" priority="17">
      <formula>H135&gt;0</formula>
    </cfRule>
    <cfRule type="expression" dxfId="916" priority="18">
      <formula>H135&lt;0</formula>
    </cfRule>
  </conditionalFormatting>
  <conditionalFormatting sqref="F35:F50">
    <cfRule type="expression" dxfId="915" priority="15">
      <formula>F35&gt;0</formula>
    </cfRule>
    <cfRule type="expression" dxfId="914" priority="16">
      <formula>F35&lt;0</formula>
    </cfRule>
  </conditionalFormatting>
  <conditionalFormatting sqref="H35:H50">
    <cfRule type="expression" dxfId="913" priority="13">
      <formula>H35&gt;0</formula>
    </cfRule>
    <cfRule type="expression" dxfId="912" priority="14">
      <formula>H35&lt;0</formula>
    </cfRule>
  </conditionalFormatting>
  <conditionalFormatting sqref="Q10">
    <cfRule type="expression" dxfId="911" priority="11">
      <formula>Q10&gt;0</formula>
    </cfRule>
    <cfRule type="expression" dxfId="910" priority="12">
      <formula>Q10&lt;0</formula>
    </cfRule>
  </conditionalFormatting>
  <conditionalFormatting sqref="J45:K45">
    <cfRule type="expression" dxfId="909" priority="9">
      <formula>J45&gt;0</formula>
    </cfRule>
    <cfRule type="expression" dxfId="908" priority="10">
      <formula>J45&lt;0</formula>
    </cfRule>
  </conditionalFormatting>
  <conditionalFormatting sqref="K46">
    <cfRule type="expression" dxfId="907" priority="7">
      <formula>K46&gt;0</formula>
    </cfRule>
    <cfRule type="expression" dxfId="906" priority="8">
      <formula>K46&lt;0</formula>
    </cfRule>
  </conditionalFormatting>
  <conditionalFormatting sqref="K47:K58">
    <cfRule type="expression" dxfId="905" priority="5">
      <formula>K47&gt;0</formula>
    </cfRule>
    <cfRule type="expression" dxfId="904" priority="6">
      <formula>K47&lt;0</formula>
    </cfRule>
  </conditionalFormatting>
  <conditionalFormatting sqref="F52">
    <cfRule type="expression" dxfId="903" priority="3">
      <formula>F52&gt;0</formula>
    </cfRule>
    <cfRule type="expression" dxfId="902" priority="4">
      <formula>F52&lt;0</formula>
    </cfRule>
  </conditionalFormatting>
  <conditionalFormatting sqref="H52">
    <cfRule type="expression" dxfId="901" priority="1">
      <formula>H52&gt;0</formula>
    </cfRule>
    <cfRule type="expression" dxfId="900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11.19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11.19</v>
      </c>
      <c r="R4" s="498">
        <v>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12.309000000000001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12.197100000000001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12.0852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11.9733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11.8614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11.749499999999999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11.637599999999999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11.525700000000001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11.4138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11.3019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11.19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11.078099999999999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10.966199999999999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10.854299999999999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10.7424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10.6305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10.518599999999999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10.406700000000001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10.2948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10.1829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10.071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9" priority="25">
      <formula>F30&gt;0</formula>
    </cfRule>
    <cfRule type="expression" dxfId="898" priority="26">
      <formula>F30&lt;0</formula>
    </cfRule>
  </conditionalFormatting>
  <conditionalFormatting sqref="F34:F42 F46:F74">
    <cfRule type="expression" dxfId="897" priority="21">
      <formula>F34&gt;0</formula>
    </cfRule>
    <cfRule type="expression" dxfId="896" priority="22">
      <formula>F34&lt;0</formula>
    </cfRule>
  </conditionalFormatting>
  <conditionalFormatting sqref="F34:F42 F46:F74">
    <cfRule type="expression" dxfId="895" priority="23">
      <formula>F34&gt;0</formula>
    </cfRule>
    <cfRule type="expression" dxfId="894" priority="24">
      <formula>F34&lt;0</formula>
    </cfRule>
  </conditionalFormatting>
  <conditionalFormatting sqref="H30:H42 H46:H74">
    <cfRule type="expression" dxfId="893" priority="19">
      <formula>H30&gt;0</formula>
    </cfRule>
    <cfRule type="expression" dxfId="892" priority="20">
      <formula>H30&lt;0</formula>
    </cfRule>
  </conditionalFormatting>
  <conditionalFormatting sqref="F25:F29">
    <cfRule type="expression" dxfId="891" priority="13">
      <formula>F25&gt;0</formula>
    </cfRule>
    <cfRule type="expression" dxfId="890" priority="14">
      <formula>F25&lt;0</formula>
    </cfRule>
  </conditionalFormatting>
  <conditionalFormatting sqref="H25:H29">
    <cfRule type="expression" dxfId="889" priority="11">
      <formula>H25&gt;0</formula>
    </cfRule>
    <cfRule type="expression" dxfId="888" priority="12">
      <formula>H25&lt;0</formula>
    </cfRule>
  </conditionalFormatting>
  <conditionalFormatting sqref="Q7">
    <cfRule type="expression" dxfId="887" priority="9">
      <formula>Q7&gt;0</formula>
    </cfRule>
    <cfRule type="expression" dxfId="886" priority="10">
      <formula>Q7&lt;0</formula>
    </cfRule>
  </conditionalFormatting>
  <conditionalFormatting sqref="Q8">
    <cfRule type="expression" dxfId="885" priority="7">
      <formula>Q8&gt;0</formula>
    </cfRule>
    <cfRule type="expression" dxfId="884" priority="8">
      <formula>Q8&lt;0</formula>
    </cfRule>
  </conditionalFormatting>
  <conditionalFormatting sqref="F43:F45">
    <cfRule type="expression" dxfId="883" priority="3">
      <formula>F43&gt;0</formula>
    </cfRule>
    <cfRule type="expression" dxfId="882" priority="4">
      <formula>F43&lt;0</formula>
    </cfRule>
  </conditionalFormatting>
  <conditionalFormatting sqref="F43:F45">
    <cfRule type="expression" dxfId="881" priority="5">
      <formula>F43&gt;0</formula>
    </cfRule>
    <cfRule type="expression" dxfId="880" priority="6">
      <formula>F43&lt;0</formula>
    </cfRule>
  </conditionalFormatting>
  <conditionalFormatting sqref="H43:H45">
    <cfRule type="expression" dxfId="879" priority="1">
      <formula>H43&gt;0</formula>
    </cfRule>
    <cfRule type="expression" dxfId="87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132.29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132.29</v>
      </c>
      <c r="R4" s="498">
        <v>-2.5999999999999999E-3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145.51900000000001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144.1961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142.8732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141.55029999999999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140.22739999999999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138.90449999999998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137.58160000000001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136.2587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134.9358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133.6129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132.29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130.96709999999999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129.64419999999998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128.32129999999998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126.99839999999999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125.67549999999999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124.35259999999998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123.02970000000001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121.7068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120.3839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119.06099999999999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7" priority="19">
      <formula>F25&gt;0</formula>
    </cfRule>
    <cfRule type="expression" dxfId="876" priority="20">
      <formula>F25&lt;0</formula>
    </cfRule>
  </conditionalFormatting>
  <conditionalFormatting sqref="Q7">
    <cfRule type="expression" dxfId="875" priority="17">
      <formula>Q7&gt;0</formula>
    </cfRule>
    <cfRule type="expression" dxfId="874" priority="18">
      <formula>Q7&lt;0</formula>
    </cfRule>
  </conditionalFormatting>
  <conditionalFormatting sqref="Q8">
    <cfRule type="expression" dxfId="873" priority="15">
      <formula>Q8&gt;0</formula>
    </cfRule>
    <cfRule type="expression" dxfId="872" priority="16">
      <formula>Q8&lt;0</formula>
    </cfRule>
  </conditionalFormatting>
  <conditionalFormatting sqref="M74">
    <cfRule type="expression" dxfId="871" priority="9">
      <formula>M74&gt;0</formula>
    </cfRule>
    <cfRule type="expression" dxfId="870" priority="10">
      <formula>M74&lt;0</formula>
    </cfRule>
  </conditionalFormatting>
  <conditionalFormatting sqref="F113:F149 H113:H149">
    <cfRule type="expression" dxfId="869" priority="7">
      <formula>F113&gt;0</formula>
    </cfRule>
    <cfRule type="expression" dxfId="868" priority="8">
      <formula>F113&lt;0</formula>
    </cfRule>
  </conditionalFormatting>
  <conditionalFormatting sqref="F105:F112">
    <cfRule type="expression" dxfId="867" priority="5">
      <formula>F105&gt;0</formula>
    </cfRule>
    <cfRule type="expression" dxfId="866" priority="6">
      <formula>F105&lt;0</formula>
    </cfRule>
  </conditionalFormatting>
  <conditionalFormatting sqref="H105:H112">
    <cfRule type="expression" dxfId="865" priority="3">
      <formula>H105&gt;0</formula>
    </cfRule>
    <cfRule type="expression" dxfId="864" priority="4">
      <formula>H105&lt;0</formula>
    </cfRule>
  </conditionalFormatting>
  <conditionalFormatting sqref="Q10">
    <cfRule type="expression" dxfId="863" priority="1">
      <formula>Q10&gt;0</formula>
    </cfRule>
    <cfRule type="expression" dxfId="86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758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116.59</v>
      </c>
      <c r="R4" s="521">
        <v>4.7000000000000002E-3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2914.75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-407.25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-407.25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-0.12259181216134858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128.24900000000002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127.08310000000002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125.91720000000001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124.75130000000001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123.58540000000001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122.41950000000001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121.25360000000001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120.08770000000001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118.9218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117.75590000000001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116.59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115.4241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114.2582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113.09229999999999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111.9264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110.76049999999999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109.5946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108.42870000000001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107.26280000000001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106.09690000000001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104.93100000000001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1" priority="21">
      <formula>F47&gt;0</formula>
    </cfRule>
    <cfRule type="expression" dxfId="860" priority="22">
      <formula>F47&lt;0</formula>
    </cfRule>
  </conditionalFormatting>
  <conditionalFormatting sqref="Q7">
    <cfRule type="expression" dxfId="859" priority="19">
      <formula>Q7&gt;0</formula>
    </cfRule>
    <cfRule type="expression" dxfId="858" priority="20">
      <formula>Q7&lt;0</formula>
    </cfRule>
  </conditionalFormatting>
  <conditionalFormatting sqref="Q8">
    <cfRule type="expression" dxfId="857" priority="17">
      <formula>Q8&gt;0</formula>
    </cfRule>
    <cfRule type="expression" dxfId="856" priority="18">
      <formula>Q8&lt;0</formula>
    </cfRule>
  </conditionalFormatting>
  <conditionalFormatting sqref="F25:F46">
    <cfRule type="expression" dxfId="855" priority="15">
      <formula>F25&gt;0</formula>
    </cfRule>
    <cfRule type="expression" dxfId="854" priority="16">
      <formula>F25&lt;0</formula>
    </cfRule>
  </conditionalFormatting>
  <conditionalFormatting sqref="H25:H46">
    <cfRule type="expression" dxfId="853" priority="13">
      <formula>H25&gt;0</formula>
    </cfRule>
    <cfRule type="expression" dxfId="852" priority="14">
      <formula>H25&lt;0</formula>
    </cfRule>
  </conditionalFormatting>
  <conditionalFormatting sqref="F89:F110">
    <cfRule type="expression" dxfId="851" priority="11">
      <formula>F89&gt;0</formula>
    </cfRule>
    <cfRule type="expression" dxfId="850" priority="12">
      <formula>F89&lt;0</formula>
    </cfRule>
  </conditionalFormatting>
  <conditionalFormatting sqref="H89:H110">
    <cfRule type="expression" dxfId="849" priority="9">
      <formula>H89&gt;0</formula>
    </cfRule>
    <cfRule type="expression" dxfId="848" priority="10">
      <formula>H89&lt;0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25:J38">
    <cfRule type="expression" dxfId="845" priority="5">
      <formula>J25&gt;0</formula>
    </cfRule>
    <cfRule type="expression" dxfId="844" priority="6">
      <formula>J25&lt;0</formula>
    </cfRule>
  </conditionalFormatting>
  <conditionalFormatting sqref="K25:K38">
    <cfRule type="expression" dxfId="843" priority="3">
      <formula>K25&gt;0</formula>
    </cfRule>
    <cfRule type="expression" dxfId="842" priority="4">
      <formula>K25&lt;0</formula>
    </cfRule>
  </conditionalFormatting>
  <conditionalFormatting sqref="L25:L38">
    <cfRule type="expression" dxfId="841" priority="1">
      <formula>L25&gt;0</formula>
    </cfRule>
    <cfRule type="expression" dxfId="8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13.53</v>
      </c>
      <c r="R4" s="498">
        <v>-1.5E-3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13530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-21955.680000000168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-21955.680000000168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-0.61871943837627075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14.883000000000001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14.7477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14.612400000000001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14.4771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14.341799999999999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14.2065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14.071199999999999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13.9359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13.800599999999999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13.6653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13.53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13.394699999999998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13.259399999999999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13.124099999999999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12.988799999999999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12.853499999999999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12.7182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12.5829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12.4476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12.3123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12.177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9" priority="74">
      <formula>F12&gt;0</formula>
    </cfRule>
    <cfRule type="expression" dxfId="8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7" priority="67">
      <formula>F124&gt;0</formula>
    </cfRule>
    <cfRule type="expression" dxfId="836" priority="68">
      <formula>F124&lt;0</formula>
    </cfRule>
  </conditionalFormatting>
  <conditionalFormatting sqref="H124:H130">
    <cfRule type="expression" dxfId="835" priority="55">
      <formula>H124&gt;0</formula>
    </cfRule>
    <cfRule type="expression" dxfId="834" priority="56">
      <formula>H124&lt;0</formula>
    </cfRule>
  </conditionalFormatting>
  <conditionalFormatting sqref="H131">
    <cfRule type="expression" dxfId="833" priority="53">
      <formula>H131&gt;0</formula>
    </cfRule>
    <cfRule type="expression" dxfId="832" priority="54">
      <formula>H131&lt;0</formula>
    </cfRule>
  </conditionalFormatting>
  <conditionalFormatting sqref="H132">
    <cfRule type="expression" dxfId="831" priority="51">
      <formula>H132&gt;0</formula>
    </cfRule>
    <cfRule type="expression" dxfId="830" priority="52">
      <formula>H132&lt;0</formula>
    </cfRule>
  </conditionalFormatting>
  <conditionalFormatting sqref="H133:H135">
    <cfRule type="expression" dxfId="829" priority="49">
      <formula>H133&gt;0</formula>
    </cfRule>
    <cfRule type="expression" dxfId="828" priority="50">
      <formula>H133&lt;0</formula>
    </cfRule>
  </conditionalFormatting>
  <conditionalFormatting sqref="H136">
    <cfRule type="expression" dxfId="827" priority="45">
      <formula>H136&gt;0</formula>
    </cfRule>
    <cfRule type="expression" dxfId="826" priority="46">
      <formula>H136&lt;0</formula>
    </cfRule>
  </conditionalFormatting>
  <conditionalFormatting sqref="Q7">
    <cfRule type="expression" dxfId="825" priority="39">
      <formula>Q7&gt;0</formula>
    </cfRule>
    <cfRule type="expression" dxfId="824" priority="40">
      <formula>Q7&lt;0</formula>
    </cfRule>
  </conditionalFormatting>
  <conditionalFormatting sqref="Q8">
    <cfRule type="expression" dxfId="823" priority="37">
      <formula>Q8&gt;0</formula>
    </cfRule>
    <cfRule type="expression" dxfId="822" priority="38">
      <formula>Q8&lt;0</formula>
    </cfRule>
  </conditionalFormatting>
  <conditionalFormatting sqref="F167:F178 H167:H178">
    <cfRule type="expression" dxfId="821" priority="35">
      <formula>F167&gt;0</formula>
    </cfRule>
    <cfRule type="expression" dxfId="820" priority="36">
      <formula>F167&lt;0</formula>
    </cfRule>
  </conditionalFormatting>
  <conditionalFormatting sqref="F183:F197 H183:H197">
    <cfRule type="expression" dxfId="819" priority="33">
      <formula>F183&gt;0</formula>
    </cfRule>
    <cfRule type="expression" dxfId="818" priority="34">
      <formula>F183&lt;0</formula>
    </cfRule>
  </conditionalFormatting>
  <conditionalFormatting sqref="F198:F206 H198:H206">
    <cfRule type="expression" dxfId="817" priority="31">
      <formula>F198&gt;0</formula>
    </cfRule>
    <cfRule type="expression" dxfId="816" priority="32">
      <formula>F198&lt;0</formula>
    </cfRule>
  </conditionalFormatting>
  <conditionalFormatting sqref="F141:F147 H141:H147">
    <cfRule type="expression" dxfId="815" priority="29">
      <formula>F141&gt;0</formula>
    </cfRule>
    <cfRule type="expression" dxfId="814" priority="30">
      <formula>F141&lt;0</formula>
    </cfRule>
  </conditionalFormatting>
  <conditionalFormatting sqref="H149:H152 F149:F152">
    <cfRule type="expression" dxfId="813" priority="27">
      <formula>F149&gt;0</formula>
    </cfRule>
    <cfRule type="expression" dxfId="812" priority="28">
      <formula>F149&lt;0</formula>
    </cfRule>
  </conditionalFormatting>
  <conditionalFormatting sqref="F226 H215:H218 H257:H260 F257:F260 H226 H231:H233 F231:F233 F235:F244 H235:H244">
    <cfRule type="expression" dxfId="811" priority="25">
      <formula>F215&gt;0</formula>
    </cfRule>
    <cfRule type="expression" dxfId="810" priority="26">
      <formula>F215&lt;0</formula>
    </cfRule>
  </conditionalFormatting>
  <conditionalFormatting sqref="F207:F218">
    <cfRule type="expression" dxfId="809" priority="23">
      <formula>F207&gt;0</formula>
    </cfRule>
    <cfRule type="expression" dxfId="808" priority="24">
      <formula>F207&lt;0</formula>
    </cfRule>
  </conditionalFormatting>
  <conditionalFormatting sqref="H207:H208">
    <cfRule type="expression" dxfId="807" priority="21">
      <formula>H207&gt;0</formula>
    </cfRule>
    <cfRule type="expression" dxfId="806" priority="22">
      <formula>H207&lt;0</formula>
    </cfRule>
  </conditionalFormatting>
  <conditionalFormatting sqref="H209">
    <cfRule type="expression" dxfId="805" priority="19">
      <formula>H209&gt;0</formula>
    </cfRule>
    <cfRule type="expression" dxfId="804" priority="20">
      <formula>H209&lt;0</formula>
    </cfRule>
  </conditionalFormatting>
  <conditionalFormatting sqref="H210">
    <cfRule type="expression" dxfId="803" priority="17">
      <formula>H210&gt;0</formula>
    </cfRule>
    <cfRule type="expression" dxfId="802" priority="18">
      <formula>H210&lt;0</formula>
    </cfRule>
  </conditionalFormatting>
  <conditionalFormatting sqref="H211:H213">
    <cfRule type="expression" dxfId="801" priority="15">
      <formula>H211&gt;0</formula>
    </cfRule>
    <cfRule type="expression" dxfId="800" priority="16">
      <formula>H211&lt;0</formula>
    </cfRule>
  </conditionalFormatting>
  <conditionalFormatting sqref="H214">
    <cfRule type="expression" dxfId="799" priority="13">
      <formula>H214&gt;0</formula>
    </cfRule>
    <cfRule type="expression" dxfId="798" priority="14">
      <formula>H214&lt;0</formula>
    </cfRule>
  </conditionalFormatting>
  <conditionalFormatting sqref="F245:F256 H245:H256">
    <cfRule type="expression" dxfId="797" priority="11">
      <formula>F245&gt;0</formula>
    </cfRule>
    <cfRule type="expression" dxfId="796" priority="12">
      <formula>F245&lt;0</formula>
    </cfRule>
  </conditionalFormatting>
  <conditionalFormatting sqref="F261:F275 H261:H275">
    <cfRule type="expression" dxfId="795" priority="9">
      <formula>F261&gt;0</formula>
    </cfRule>
    <cfRule type="expression" dxfId="794" priority="10">
      <formula>F261&lt;0</formula>
    </cfRule>
  </conditionalFormatting>
  <conditionalFormatting sqref="F276:F283 H276:H283">
    <cfRule type="expression" dxfId="793" priority="7">
      <formula>F276&gt;0</formula>
    </cfRule>
    <cfRule type="expression" dxfId="792" priority="8">
      <formula>F276&lt;0</formula>
    </cfRule>
  </conditionalFormatting>
  <conditionalFormatting sqref="F219:F225 H219:H225">
    <cfRule type="expression" dxfId="791" priority="5">
      <formula>F219&gt;0</formula>
    </cfRule>
    <cfRule type="expression" dxfId="790" priority="6">
      <formula>F219&lt;0</formula>
    </cfRule>
  </conditionalFormatting>
  <conditionalFormatting sqref="H227:H230 F227:F230">
    <cfRule type="expression" dxfId="789" priority="3">
      <formula>F227&gt;0</formula>
    </cfRule>
    <cfRule type="expression" dxfId="788" priority="4">
      <formula>F227&lt;0</formula>
    </cfRule>
  </conditionalFormatting>
  <conditionalFormatting sqref="H234 F234">
    <cfRule type="expression" dxfId="787" priority="1">
      <formula>F234&gt;0</formula>
    </cfRule>
    <cfRule type="expression" dxfId="7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118.24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118.24</v>
      </c>
      <c r="R4" s="498">
        <v>8.6E-3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130.06399999999999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128.88159999999999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127.6992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126.5168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125.3344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124.152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122.9696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121.7872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120.6048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119.4224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118.24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117.05759999999999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115.87519999999999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114.69279999999999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113.51039999999999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112.32799999999999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111.14559999999999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109.9632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108.7808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107.5984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106.416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5" priority="43">
      <formula>F33&gt;0</formula>
    </cfRule>
    <cfRule type="expression" dxfId="784" priority="44">
      <formula>F33&lt;0</formula>
    </cfRule>
  </conditionalFormatting>
  <conditionalFormatting sqref="Q7">
    <cfRule type="expression" dxfId="783" priority="41">
      <formula>Q7&gt;0</formula>
    </cfRule>
    <cfRule type="expression" dxfId="782" priority="42">
      <formula>Q7&lt;0</formula>
    </cfRule>
  </conditionalFormatting>
  <conditionalFormatting sqref="Q8">
    <cfRule type="expression" dxfId="781" priority="39">
      <formula>Q8&gt;0</formula>
    </cfRule>
    <cfRule type="expression" dxfId="780" priority="40">
      <formula>Q8&lt;0</formula>
    </cfRule>
  </conditionalFormatting>
  <conditionalFormatting sqref="F29 F32">
    <cfRule type="expression" dxfId="779" priority="37">
      <formula>F29&gt;0</formula>
    </cfRule>
    <cfRule type="expression" dxfId="778" priority="38">
      <formula>F29&lt;0</formula>
    </cfRule>
  </conditionalFormatting>
  <conditionalFormatting sqref="H29 H32">
    <cfRule type="expression" dxfId="777" priority="35">
      <formula>H29&gt;0</formula>
    </cfRule>
    <cfRule type="expression" dxfId="776" priority="36">
      <formula>H29&lt;0</formula>
    </cfRule>
  </conditionalFormatting>
  <conditionalFormatting sqref="F30:F31">
    <cfRule type="expression" dxfId="775" priority="33">
      <formula>F30&gt;0</formula>
    </cfRule>
    <cfRule type="expression" dxfId="774" priority="34">
      <formula>F30&lt;0</formula>
    </cfRule>
  </conditionalFormatting>
  <conditionalFormatting sqref="H30:H31">
    <cfRule type="expression" dxfId="773" priority="31">
      <formula>H30&gt;0</formula>
    </cfRule>
    <cfRule type="expression" dxfId="772" priority="32">
      <formula>H30&lt;0</formula>
    </cfRule>
  </conditionalFormatting>
  <conditionalFormatting sqref="F105:F140 H105:H140">
    <cfRule type="expression" dxfId="771" priority="29">
      <formula>F105&gt;0</formula>
    </cfRule>
    <cfRule type="expression" dxfId="770" priority="30">
      <formula>F105&lt;0</formula>
    </cfRule>
  </conditionalFormatting>
  <conditionalFormatting sqref="F96:F99">
    <cfRule type="expression" dxfId="769" priority="27">
      <formula>F96&gt;0</formula>
    </cfRule>
    <cfRule type="expression" dxfId="768" priority="28">
      <formula>F96&lt;0</formula>
    </cfRule>
  </conditionalFormatting>
  <conditionalFormatting sqref="H96:H99">
    <cfRule type="expression" dxfId="767" priority="25">
      <formula>H96&gt;0</formula>
    </cfRule>
    <cfRule type="expression" dxfId="766" priority="26">
      <formula>H96&lt;0</formula>
    </cfRule>
  </conditionalFormatting>
  <conditionalFormatting sqref="F25:F28">
    <cfRule type="expression" dxfId="765" priority="19">
      <formula>F25&gt;0</formula>
    </cfRule>
    <cfRule type="expression" dxfId="764" priority="20">
      <formula>F25&lt;0</formula>
    </cfRule>
  </conditionalFormatting>
  <conditionalFormatting sqref="H25:H28">
    <cfRule type="expression" dxfId="763" priority="17">
      <formula>H25&gt;0</formula>
    </cfRule>
    <cfRule type="expression" dxfId="762" priority="18">
      <formula>H25&lt;0</formula>
    </cfRule>
  </conditionalFormatting>
  <conditionalFormatting sqref="J27">
    <cfRule type="expression" dxfId="761" priority="15">
      <formula>J27&gt;0</formula>
    </cfRule>
    <cfRule type="expression" dxfId="760" priority="16">
      <formula>J27&lt;0</formula>
    </cfRule>
  </conditionalFormatting>
  <conditionalFormatting sqref="F104">
    <cfRule type="expression" dxfId="759" priority="13">
      <formula>F104&gt;0</formula>
    </cfRule>
    <cfRule type="expression" dxfId="758" priority="14">
      <formula>F104&lt;0</formula>
    </cfRule>
  </conditionalFormatting>
  <conditionalFormatting sqref="H104">
    <cfRule type="expression" dxfId="757" priority="11">
      <formula>H104&gt;0</formula>
    </cfRule>
    <cfRule type="expression" dxfId="756" priority="12">
      <formula>H104&lt;0</formula>
    </cfRule>
  </conditionalFormatting>
  <conditionalFormatting sqref="F100:F103">
    <cfRule type="expression" dxfId="755" priority="9">
      <formula>F100&gt;0</formula>
    </cfRule>
    <cfRule type="expression" dxfId="754" priority="10">
      <formula>F100&lt;0</formula>
    </cfRule>
  </conditionalFormatting>
  <conditionalFormatting sqref="H100:H103">
    <cfRule type="expression" dxfId="753" priority="7">
      <formula>H100&gt;0</formula>
    </cfRule>
    <cfRule type="expression" dxfId="752" priority="8">
      <formula>H100&lt;0</formula>
    </cfRule>
  </conditionalFormatting>
  <conditionalFormatting sqref="J102">
    <cfRule type="expression" dxfId="751" priority="5">
      <formula>J102&gt;0</formula>
    </cfRule>
    <cfRule type="expression" dxfId="750" priority="6">
      <formula>J102&lt;0</formula>
    </cfRule>
  </conditionalFormatting>
  <conditionalFormatting sqref="Q10">
    <cfRule type="expression" dxfId="749" priority="3">
      <formula>Q10&gt;0</formula>
    </cfRule>
    <cfRule type="expression" dxfId="748" priority="4">
      <formula>Q10&lt;0</formula>
    </cfRule>
  </conditionalFormatting>
  <conditionalFormatting sqref="M71">
    <cfRule type="expression" dxfId="747" priority="1">
      <formula>M71&gt;0</formula>
    </cfRule>
    <cfRule type="expression" dxfId="7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59</v>
      </c>
      <c r="R4" s="498">
        <v>0.1096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776.90999999999985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776.90999999999985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776.90999999999985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64.900000000000006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64.31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63.720000000000006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/>
      <c r="M48" s="259"/>
      <c r="O48" s="82">
        <v>1.07</v>
      </c>
      <c r="P48" s="82">
        <f t="shared" si="1"/>
        <v>63.13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62.540000000000006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61.95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61.36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60.77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60.18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22</v>
      </c>
      <c r="O54" s="82">
        <v>1.01</v>
      </c>
      <c r="P54" s="82">
        <f t="shared" si="1"/>
        <v>59.59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59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58.41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57.82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57.23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56.64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56.05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55.459999999999994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54.870000000000005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54.28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53.690000000000005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53.1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5" priority="57">
      <formula>F27&gt;0</formula>
    </cfRule>
    <cfRule type="expression" dxfId="744" priority="58">
      <formula>F27&lt;0</formula>
    </cfRule>
  </conditionalFormatting>
  <conditionalFormatting sqref="H28:H33">
    <cfRule type="expression" dxfId="743" priority="53">
      <formula>H28&gt;0</formula>
    </cfRule>
    <cfRule type="expression" dxfId="742" priority="54">
      <formula>H28&lt;0</formula>
    </cfRule>
  </conditionalFormatting>
  <conditionalFormatting sqref="F24:F26">
    <cfRule type="expression" dxfId="741" priority="39">
      <formula>F24&gt;0</formula>
    </cfRule>
    <cfRule type="expression" dxfId="740" priority="40">
      <formula>F24&lt;0</formula>
    </cfRule>
  </conditionalFormatting>
  <conditionalFormatting sqref="Q8">
    <cfRule type="expression" dxfId="739" priority="33">
      <formula>Q8&gt;0</formula>
    </cfRule>
    <cfRule type="expression" dxfId="738" priority="34">
      <formula>Q8&lt;0</formula>
    </cfRule>
  </conditionalFormatting>
  <conditionalFormatting sqref="Q7">
    <cfRule type="expression" dxfId="737" priority="35">
      <formula>Q7&gt;0</formula>
    </cfRule>
    <cfRule type="expression" dxfId="736" priority="36">
      <formula>Q7&lt;0</formula>
    </cfRule>
  </conditionalFormatting>
  <conditionalFormatting sqref="F34">
    <cfRule type="expression" dxfId="735" priority="31">
      <formula>F34&gt;0</formula>
    </cfRule>
    <cfRule type="expression" dxfId="734" priority="32">
      <formula>F34&lt;0</formula>
    </cfRule>
  </conditionalFormatting>
  <conditionalFormatting sqref="H34">
    <cfRule type="expression" dxfId="733" priority="29">
      <formula>H34&gt;0</formula>
    </cfRule>
    <cfRule type="expression" dxfId="732" priority="30">
      <formula>H34&lt;0</formula>
    </cfRule>
  </conditionalFormatting>
  <conditionalFormatting sqref="M36">
    <cfRule type="expression" dxfId="731" priority="19">
      <formula>M36&gt;0</formula>
    </cfRule>
    <cfRule type="expression" dxfId="730" priority="20">
      <formula>M36&lt;0</formula>
    </cfRule>
  </conditionalFormatting>
  <conditionalFormatting sqref="Q10">
    <cfRule type="expression" dxfId="729" priority="15">
      <formula>Q10&gt;0</formula>
    </cfRule>
    <cfRule type="expression" dxfId="728" priority="16">
      <formula>Q10&lt;0</formula>
    </cfRule>
  </conditionalFormatting>
  <conditionalFormatting sqref="F23">
    <cfRule type="expression" dxfId="727" priority="13">
      <formula>F23&gt;0</formula>
    </cfRule>
    <cfRule type="expression" dxfId="726" priority="14">
      <formula>F23&lt;0</formula>
    </cfRule>
  </conditionalFormatting>
  <conditionalFormatting sqref="I25:J25">
    <cfRule type="expression" dxfId="725" priority="9">
      <formula>I25&gt;0</formula>
    </cfRule>
    <cfRule type="expression" dxfId="724" priority="10">
      <formula>I25&lt;0</formula>
    </cfRule>
  </conditionalFormatting>
  <conditionalFormatting sqref="I26:J27">
    <cfRule type="expression" dxfId="723" priority="7">
      <formula>I26&gt;0</formula>
    </cfRule>
    <cfRule type="expression" dxfId="722" priority="8">
      <formula>I26&lt;0</formula>
    </cfRule>
  </conditionalFormatting>
  <conditionalFormatting sqref="K25:K27">
    <cfRule type="expression" dxfId="721" priority="5">
      <formula>K25&gt;0</formula>
    </cfRule>
    <cfRule type="expression" dxfId="720" priority="6">
      <formula>K25&lt;0</formula>
    </cfRule>
  </conditionalFormatting>
  <conditionalFormatting sqref="I23:J23">
    <cfRule type="expression" dxfId="719" priority="3">
      <formula>I23&gt;0</formula>
    </cfRule>
    <cfRule type="expression" dxfId="7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8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25.146116666666668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22.83</v>
      </c>
      <c r="R4" s="498">
        <v>9.7000000000000003E-3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13697.999999999998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15087.67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62.589999999996508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97">
        <v>42900</v>
      </c>
      <c r="C8" s="4">
        <v>200</v>
      </c>
      <c r="D8" s="3">
        <v>23.18</v>
      </c>
      <c r="E8" s="3">
        <v>0</v>
      </c>
      <c r="F8" s="3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-1389.6700000000019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-9.2106335835818384E-2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SUM(C2:C8)</f>
        <v>900</v>
      </c>
      <c r="D18" s="18"/>
      <c r="E18" s="18"/>
      <c r="F18" s="18">
        <f>SUM(F2:F8)</f>
        <v>22932</v>
      </c>
      <c r="G18" s="14"/>
      <c r="H18" s="14">
        <f>SUM(H2:H5)</f>
        <v>300</v>
      </c>
      <c r="I18" s="18"/>
      <c r="J18" s="18"/>
      <c r="K18" s="18">
        <f>SUM(K2:K5)</f>
        <v>7726.83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300</v>
      </c>
      <c r="D19" s="354"/>
      <c r="E19" s="354"/>
      <c r="F19" s="355">
        <f>SumByColor($A$19,F2:F17)</f>
        <v>7444</v>
      </c>
      <c r="G19" s="354"/>
      <c r="H19" s="354">
        <f>SumByColor($A$19,H2:H17)</f>
        <v>300</v>
      </c>
      <c r="I19" s="354"/>
      <c r="J19" s="354"/>
      <c r="K19" s="355">
        <f>SumByColor($A$19,K2:K17)</f>
        <v>7727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8" si="9">C30*(E30-D30)</f>
        <v>-130.55999999999983</v>
      </c>
      <c r="G30" s="40">
        <f t="shared" ref="G30:G38" si="10">D30*C30</f>
        <v>3047.56</v>
      </c>
      <c r="H30" s="229">
        <f t="shared" ref="H30:H38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O41" s="82">
        <v>1.1000000000000001</v>
      </c>
      <c r="P41" s="82">
        <f>O41*$Q$4</f>
        <v>25.113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O42" s="82">
        <v>1.0900000000000001</v>
      </c>
      <c r="P42" s="82">
        <f t="shared" ref="P42:P61" si="12">O42*$Q$4</f>
        <v>24.884699999999999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O43" s="82">
        <v>1.08</v>
      </c>
      <c r="P43" s="82">
        <f t="shared" si="12"/>
        <v>24.656400000000001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O44" s="82">
        <v>1.07</v>
      </c>
      <c r="P44" s="82">
        <f t="shared" si="12"/>
        <v>24.428100000000001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O45" s="82">
        <v>1.06</v>
      </c>
      <c r="P45" s="82">
        <f t="shared" si="12"/>
        <v>24.1998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O46" s="82">
        <v>1.05</v>
      </c>
      <c r="P46" s="82">
        <f t="shared" si="12"/>
        <v>23.971499999999999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O47" s="82">
        <v>1.04</v>
      </c>
      <c r="P47" s="82">
        <f t="shared" si="12"/>
        <v>23.743199999999998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O48" s="82">
        <v>1.03</v>
      </c>
      <c r="P48" s="82">
        <f t="shared" si="12"/>
        <v>23.514899999999997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23.2866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23.058299999999999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10" t="s">
        <v>113</v>
      </c>
      <c r="C51" s="510" t="s">
        <v>146</v>
      </c>
      <c r="D51" s="511" t="s">
        <v>145</v>
      </c>
      <c r="E51" s="512" t="s">
        <v>147</v>
      </c>
      <c r="F51" s="512" t="s">
        <v>65</v>
      </c>
      <c r="G51" s="514" t="s">
        <v>151</v>
      </c>
      <c r="H51" s="514" t="s">
        <v>88</v>
      </c>
      <c r="I51" s="514" t="s">
        <v>154</v>
      </c>
      <c r="O51" s="82">
        <v>1</v>
      </c>
      <c r="P51" s="82">
        <f t="shared" si="12"/>
        <v>22.83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22.601699999999997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22.373399999999997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22.145099999999999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21.916799999999999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21.688499999999998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21.460199999999997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21.2319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21.003599999999999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20.775299999999998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20.547000000000001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2">
        <v>42723</v>
      </c>
      <c r="C102" s="523">
        <v>100</v>
      </c>
      <c r="D102" s="525">
        <v>27.98</v>
      </c>
      <c r="E102" s="525">
        <v>0</v>
      </c>
      <c r="F102" s="525">
        <f>D102*C102+E102</f>
        <v>2798</v>
      </c>
      <c r="G102" s="522">
        <v>42724</v>
      </c>
      <c r="H102" s="523">
        <v>100</v>
      </c>
      <c r="I102" s="525">
        <v>27.94</v>
      </c>
      <c r="J102" s="525">
        <v>0.06</v>
      </c>
      <c r="K102" s="525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3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7" priority="39">
      <formula>F65&gt;0</formula>
    </cfRule>
    <cfRule type="expression" dxfId="716" priority="40">
      <formula>F65&lt;0</formula>
    </cfRule>
  </conditionalFormatting>
  <conditionalFormatting sqref="Q7">
    <cfRule type="expression" dxfId="715" priority="27">
      <formula>Q7&gt;0</formula>
    </cfRule>
    <cfRule type="expression" dxfId="714" priority="28">
      <formula>Q7&lt;0</formula>
    </cfRule>
  </conditionalFormatting>
  <conditionalFormatting sqref="Q8">
    <cfRule type="expression" dxfId="713" priority="25">
      <formula>Q8&gt;0</formula>
    </cfRule>
    <cfRule type="expression" dxfId="712" priority="26">
      <formula>Q8&lt;0</formula>
    </cfRule>
  </conditionalFormatting>
  <conditionalFormatting sqref="F52:F64">
    <cfRule type="expression" dxfId="711" priority="23">
      <formula>F52&gt;0</formula>
    </cfRule>
    <cfRule type="expression" dxfId="710" priority="24">
      <formula>F52&lt;0</formula>
    </cfRule>
  </conditionalFormatting>
  <conditionalFormatting sqref="H52:H64">
    <cfRule type="expression" dxfId="709" priority="21">
      <formula>H52&gt;0</formula>
    </cfRule>
    <cfRule type="expression" dxfId="708" priority="22">
      <formula>H52&lt;0</formula>
    </cfRule>
  </conditionalFormatting>
  <conditionalFormatting sqref="H68:H71">
    <cfRule type="expression" dxfId="707" priority="17">
      <formula>H68&gt;0</formula>
    </cfRule>
    <cfRule type="expression" dxfId="706" priority="18">
      <formula>H68&lt;0</formula>
    </cfRule>
  </conditionalFormatting>
  <conditionalFormatting sqref="F68:F71">
    <cfRule type="expression" dxfId="705" priority="19">
      <formula>F68&gt;0</formula>
    </cfRule>
    <cfRule type="expression" dxfId="704" priority="20">
      <formula>F68&lt;0</formula>
    </cfRule>
  </conditionalFormatting>
  <conditionalFormatting sqref="M94">
    <cfRule type="expression" dxfId="703" priority="15">
      <formula>M94&gt;0</formula>
    </cfRule>
    <cfRule type="expression" dxfId="702" priority="16">
      <formula>M94&lt;0</formula>
    </cfRule>
  </conditionalFormatting>
  <conditionalFormatting sqref="F23:F24 F31:F42">
    <cfRule type="expression" dxfId="701" priority="13">
      <formula>F23&gt;0</formula>
    </cfRule>
    <cfRule type="expression" dxfId="700" priority="14">
      <formula>F23&lt;0</formula>
    </cfRule>
  </conditionalFormatting>
  <conditionalFormatting sqref="H23:H24 H31:H42">
    <cfRule type="expression" dxfId="699" priority="11">
      <formula>H23&gt;0</formula>
    </cfRule>
    <cfRule type="expression" dxfId="698" priority="12">
      <formula>H23&lt;0</formula>
    </cfRule>
  </conditionalFormatting>
  <conditionalFormatting sqref="Q10">
    <cfRule type="expression" dxfId="697" priority="9">
      <formula>Q10&gt;0</formula>
    </cfRule>
    <cfRule type="expression" dxfId="696" priority="10">
      <formula>Q10&lt;0</formula>
    </cfRule>
  </conditionalFormatting>
  <conditionalFormatting sqref="F25:F30">
    <cfRule type="expression" dxfId="695" priority="7">
      <formula>F25&gt;0</formula>
    </cfRule>
    <cfRule type="expression" dxfId="694" priority="8">
      <formula>F25&lt;0</formula>
    </cfRule>
  </conditionalFormatting>
  <conditionalFormatting sqref="H25:H30">
    <cfRule type="expression" dxfId="693" priority="5">
      <formula>H25&gt;0</formula>
    </cfRule>
    <cfRule type="expression" dxfId="692" priority="6">
      <formula>H25&lt;0</formula>
    </cfRule>
  </conditionalFormatting>
  <conditionalFormatting sqref="K28:K35">
    <cfRule type="expression" dxfId="691" priority="3">
      <formula>K28&gt;0</formula>
    </cfRule>
    <cfRule type="expression" dxfId="690" priority="4">
      <formula>K28&lt;0</formula>
    </cfRule>
  </conditionalFormatting>
  <conditionalFormatting sqref="K36:K42">
    <cfRule type="expression" dxfId="689" priority="1">
      <formula>K36&gt;0</formula>
    </cfRule>
    <cfRule type="expression" dxfId="688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55.14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55.14</v>
      </c>
      <c r="R4" s="498">
        <v>1.2999999999999999E-3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60.654000000000003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60.102600000000002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59.551200000000001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58.999800000000008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58.448400000000007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57.897000000000006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57.345600000000005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56.794200000000004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56.242800000000003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55.691400000000002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55.14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54.5886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54.037199999999999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53.485799999999998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52.934399999999997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52.382999999999996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51.831599999999995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51.280200000000001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50.7288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50.177400000000006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49.626000000000005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7" priority="9">
      <formula>F39&gt;0</formula>
    </cfRule>
    <cfRule type="expression" dxfId="686" priority="10">
      <formula>F39&lt;0</formula>
    </cfRule>
  </conditionalFormatting>
  <conditionalFormatting sqref="F25:F38">
    <cfRule type="expression" dxfId="685" priority="7">
      <formula>F25&gt;0</formula>
    </cfRule>
    <cfRule type="expression" dxfId="684" priority="8">
      <formula>F25&lt;0</formula>
    </cfRule>
  </conditionalFormatting>
  <conditionalFormatting sqref="H25:H38">
    <cfRule type="expression" dxfId="683" priority="5">
      <formula>H25&gt;0</formula>
    </cfRule>
    <cfRule type="expression" dxfId="682" priority="6">
      <formula>H25&lt;0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29.86</v>
      </c>
      <c r="R4" s="498">
        <v>-5.1200000000000002E-2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11944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19978.796999999846</v>
      </c>
      <c r="R7">
        <v>400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4482.929999999993</v>
      </c>
      <c r="T8" t="s">
        <v>558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0.60084277456182411</v>
      </c>
    </row>
    <row r="10" spans="1:33" x14ac:dyDescent="0.25">
      <c r="B10" s="500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0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7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32.846000000000004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32.547400000000003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32.248800000000003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31.950200000000002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3"/>
        <v>31.651600000000002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31.353000000000002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31.054400000000001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30.755800000000001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30.4572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30.1586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29.86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29.561399999999999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29.262799999999999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28.964199999999998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28.665599999999998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28.366999999999997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28.068399999999997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27.7698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27.4712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27.172599999999999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26.873999999999999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9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9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9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9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9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9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5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5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5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5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8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8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8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8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B281:B282"/>
    <mergeCell ref="G281:G282"/>
    <mergeCell ref="B283:B286"/>
    <mergeCell ref="A322:A324"/>
    <mergeCell ref="M356:M359"/>
    <mergeCell ref="G243:G244"/>
    <mergeCell ref="G267:G269"/>
    <mergeCell ref="G13:G14"/>
    <mergeCell ref="G375:G378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7" priority="93">
      <formula>F70&gt;0</formula>
    </cfRule>
    <cfRule type="expression" dxfId="676" priority="94">
      <formula>F70&lt;0</formula>
    </cfRule>
  </conditionalFormatting>
  <conditionalFormatting sqref="H70:H81">
    <cfRule type="expression" dxfId="675" priority="85">
      <formula>H70&gt;0</formula>
    </cfRule>
    <cfRule type="expression" dxfId="674" priority="86">
      <formula>H70&lt;0</formula>
    </cfRule>
  </conditionalFormatting>
  <conditionalFormatting sqref="H82">
    <cfRule type="expression" dxfId="673" priority="75">
      <formula>H82&gt;0</formula>
    </cfRule>
    <cfRule type="expression" dxfId="672" priority="76">
      <formula>H82&lt;0</formula>
    </cfRule>
  </conditionalFormatting>
  <conditionalFormatting sqref="H83">
    <cfRule type="expression" dxfId="671" priority="71">
      <formula>H83&gt;0</formula>
    </cfRule>
    <cfRule type="expression" dxfId="670" priority="72">
      <formula>H83&lt;0</formula>
    </cfRule>
  </conditionalFormatting>
  <conditionalFormatting sqref="H84:H89">
    <cfRule type="expression" dxfId="669" priority="67">
      <formula>H84&gt;0</formula>
    </cfRule>
    <cfRule type="expression" dxfId="668" priority="68">
      <formula>H84&lt;0</formula>
    </cfRule>
  </conditionalFormatting>
  <conditionalFormatting sqref="Q8">
    <cfRule type="expression" dxfId="667" priority="51">
      <formula>Q8&gt;0</formula>
    </cfRule>
    <cfRule type="expression" dxfId="666" priority="52">
      <formula>Q8&lt;0</formula>
    </cfRule>
  </conditionalFormatting>
  <conditionalFormatting sqref="Q7">
    <cfRule type="expression" dxfId="665" priority="53">
      <formula>Q7&gt;0</formula>
    </cfRule>
    <cfRule type="expression" dxfId="664" priority="54">
      <formula>Q7&lt;0</formula>
    </cfRule>
  </conditionalFormatting>
  <conditionalFormatting sqref="F201 H201">
    <cfRule type="expression" dxfId="663" priority="49">
      <formula>F201&gt;0</formula>
    </cfRule>
    <cfRule type="expression" dxfId="662" priority="50">
      <formula>F201&lt;0</formula>
    </cfRule>
  </conditionalFormatting>
  <conditionalFormatting sqref="F30:F67">
    <cfRule type="expression" dxfId="661" priority="47">
      <formula>F30&gt;0</formula>
    </cfRule>
    <cfRule type="expression" dxfId="660" priority="48">
      <formula>F30&lt;0</formula>
    </cfRule>
  </conditionalFormatting>
  <conditionalFormatting sqref="H30:H67">
    <cfRule type="expression" dxfId="659" priority="45">
      <formula>H30&gt;0</formula>
    </cfRule>
    <cfRule type="expression" dxfId="658" priority="46">
      <formula>H30&lt;0</formula>
    </cfRule>
  </conditionalFormatting>
  <conditionalFormatting sqref="Q10">
    <cfRule type="expression" dxfId="657" priority="43">
      <formula>Q10&gt;0</formula>
    </cfRule>
    <cfRule type="expression" dxfId="656" priority="44">
      <formula>Q10&lt;0</formula>
    </cfRule>
  </conditionalFormatting>
  <conditionalFormatting sqref="J37">
    <cfRule type="expression" dxfId="655" priority="41">
      <formula>J37&gt;0</formula>
    </cfRule>
    <cfRule type="expression" dxfId="654" priority="42">
      <formula>J37&lt;0</formula>
    </cfRule>
  </conditionalFormatting>
  <conditionalFormatting sqref="J43:J44">
    <cfRule type="expression" dxfId="653" priority="39">
      <formula>J43&gt;0</formula>
    </cfRule>
    <cfRule type="expression" dxfId="652" priority="40">
      <formula>J43&lt;0</formula>
    </cfRule>
  </conditionalFormatting>
  <conditionalFormatting sqref="Q9">
    <cfRule type="expression" dxfId="651" priority="37">
      <formula>Q9&gt;0</formula>
    </cfRule>
    <cfRule type="expression" dxfId="650" priority="38">
      <formula>Q9&lt;0</formula>
    </cfRule>
  </conditionalFormatting>
  <conditionalFormatting sqref="J45">
    <cfRule type="expression" dxfId="649" priority="35">
      <formula>J45&gt;0</formula>
    </cfRule>
    <cfRule type="expression" dxfId="648" priority="36">
      <formula>J45&lt;0</formula>
    </cfRule>
  </conditionalFormatting>
  <conditionalFormatting sqref="J46:J48 J50:J53">
    <cfRule type="expression" dxfId="647" priority="33">
      <formula>J46&gt;0</formula>
    </cfRule>
    <cfRule type="expression" dxfId="646" priority="34">
      <formula>J46&lt;0</formula>
    </cfRule>
  </conditionalFormatting>
  <conditionalFormatting sqref="K37">
    <cfRule type="expression" dxfId="645" priority="31">
      <formula>K37&gt;0</formula>
    </cfRule>
    <cfRule type="expression" dxfId="644" priority="32">
      <formula>K37&lt;0</formula>
    </cfRule>
  </conditionalFormatting>
  <conditionalFormatting sqref="K43:K44">
    <cfRule type="expression" dxfId="643" priority="29">
      <formula>K43&gt;0</formula>
    </cfRule>
    <cfRule type="expression" dxfId="642" priority="30">
      <formula>K43&lt;0</formula>
    </cfRule>
  </conditionalFormatting>
  <conditionalFormatting sqref="K45">
    <cfRule type="expression" dxfId="641" priority="27">
      <formula>K45&gt;0</formula>
    </cfRule>
    <cfRule type="expression" dxfId="640" priority="28">
      <formula>K45&lt;0</formula>
    </cfRule>
  </conditionalFormatting>
  <conditionalFormatting sqref="K46:K53">
    <cfRule type="expression" dxfId="639" priority="25">
      <formula>K46&gt;0</formula>
    </cfRule>
    <cfRule type="expression" dxfId="638" priority="26">
      <formula>K46&lt;0</formula>
    </cfRule>
  </conditionalFormatting>
  <conditionalFormatting sqref="L37">
    <cfRule type="expression" dxfId="637" priority="23">
      <formula>L37&gt;0</formula>
    </cfRule>
    <cfRule type="expression" dxfId="636" priority="24">
      <formula>L37&lt;0</formula>
    </cfRule>
  </conditionalFormatting>
  <conditionalFormatting sqref="L43:L44">
    <cfRule type="expression" dxfId="635" priority="21">
      <formula>L43&gt;0</formula>
    </cfRule>
    <cfRule type="expression" dxfId="634" priority="22">
      <formula>L43&lt;0</formula>
    </cfRule>
  </conditionalFormatting>
  <conditionalFormatting sqref="L45">
    <cfRule type="expression" dxfId="633" priority="19">
      <formula>L45&gt;0</formula>
    </cfRule>
    <cfRule type="expression" dxfId="632" priority="20">
      <formula>L45&lt;0</formula>
    </cfRule>
  </conditionalFormatting>
  <conditionalFormatting sqref="L46:L53">
    <cfRule type="expression" dxfId="631" priority="17">
      <formula>L46&gt;0</formula>
    </cfRule>
    <cfRule type="expression" dxfId="630" priority="18">
      <formula>L46&lt;0</formula>
    </cfRule>
  </conditionalFormatting>
  <conditionalFormatting sqref="K54">
    <cfRule type="expression" dxfId="629" priority="15">
      <formula>K54&gt;0</formula>
    </cfRule>
    <cfRule type="expression" dxfId="628" priority="16">
      <formula>K54&lt;0</formula>
    </cfRule>
  </conditionalFormatting>
  <conditionalFormatting sqref="L54:L61">
    <cfRule type="expression" dxfId="627" priority="13">
      <formula>L54&gt;0</formula>
    </cfRule>
    <cfRule type="expression" dxfId="626" priority="14">
      <formula>L54&lt;0</formula>
    </cfRule>
  </conditionalFormatting>
  <conditionalFormatting sqref="K55">
    <cfRule type="expression" dxfId="625" priority="11">
      <formula>K55&gt;0</formula>
    </cfRule>
    <cfRule type="expression" dxfId="624" priority="12">
      <formula>K55&lt;0</formula>
    </cfRule>
  </conditionalFormatting>
  <conditionalFormatting sqref="K56">
    <cfRule type="expression" dxfId="623" priority="5">
      <formula>K56&gt;0</formula>
    </cfRule>
    <cfRule type="expression" dxfId="622" priority="6">
      <formula>K56&lt;0</formula>
    </cfRule>
  </conditionalFormatting>
  <conditionalFormatting sqref="K57:K67">
    <cfRule type="expression" dxfId="621" priority="3">
      <formula>K57&gt;0</formula>
    </cfRule>
    <cfRule type="expression" dxfId="620" priority="4">
      <formula>K57&lt;0</formula>
    </cfRule>
  </conditionalFormatting>
  <conditionalFormatting sqref="L62:L66">
    <cfRule type="expression" dxfId="619" priority="1">
      <formula>L62&gt;0</formula>
    </cfRule>
    <cfRule type="expression" dxfId="618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56.61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56.61</v>
      </c>
      <c r="R4" s="516">
        <v>1.67E-2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62.271000000000008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61.704900000000002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61.138800000000003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60.572700000000005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60.006600000000006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59.4405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58.874400000000001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58.308300000000003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57.742200000000004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57.176099999999998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56.61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56.043900000000001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55.477799999999995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54.911699999999996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54.345599999999997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53.779499999999999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53.213399999999993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52.647300000000001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52.081200000000003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51.515100000000004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50.948999999999998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7" priority="11">
      <formula>F27&gt;0</formula>
    </cfRule>
    <cfRule type="expression" dxfId="616" priority="12">
      <formula>F27&lt;0</formula>
    </cfRule>
  </conditionalFormatting>
  <conditionalFormatting sqref="H27:H29">
    <cfRule type="expression" dxfId="615" priority="9">
      <formula>H27&gt;0</formula>
    </cfRule>
    <cfRule type="expression" dxfId="614" priority="10">
      <formula>H27&lt;0</formula>
    </cfRule>
  </conditionalFormatting>
  <conditionalFormatting sqref="F23:F26">
    <cfRule type="expression" dxfId="613" priority="7">
      <formula>F23&gt;0</formula>
    </cfRule>
    <cfRule type="expression" dxfId="612" priority="8">
      <formula>F23&lt;0</formula>
    </cfRule>
  </conditionalFormatting>
  <conditionalFormatting sqref="H23:H26">
    <cfRule type="expression" dxfId="611" priority="5">
      <formula>H23&gt;0</formula>
    </cfRule>
    <cfRule type="expression" dxfId="610" priority="6">
      <formula>H23&lt;0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33.74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33.74</v>
      </c>
      <c r="R4" s="516">
        <v>6.0000000000000001E-3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37.114000000000004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36.776600000000002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36.439200000000007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36.101800000000004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35.764400000000002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35.427000000000007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35.089600000000004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34.752200000000002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34.4148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34.077400000000004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33.74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33.4026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33.065200000000004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32.727800000000002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32.3904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32.052999999999997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31.715599999999998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31.378200000000003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31.040800000000004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30.703400000000002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30.366000000000003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5" priority="7">
      <formula>F21&gt;0</formula>
    </cfRule>
    <cfRule type="expression" dxfId="604" priority="8">
      <formula>F21&lt;0</formula>
    </cfRule>
  </conditionalFormatting>
  <conditionalFormatting sqref="F22">
    <cfRule type="expression" dxfId="603" priority="5">
      <formula>F22&gt;0</formula>
    </cfRule>
    <cfRule type="expression" dxfId="602" priority="6">
      <formula>F22&lt;0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43.87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43.87</v>
      </c>
      <c r="R4" s="498">
        <v>2.0199999999999999E-2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48.256999999999998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47.818300000000001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47.379600000000003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46.940899999999999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46.502200000000002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46.063499999999998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45.6248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45.186099999999996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44.747399999999999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44.308699999999995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43.87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43.4313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42.992599999999996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42.553899999999999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42.115199999999994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41.676499999999997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41.237799999999993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40.799100000000003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40.360399999999998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39.921700000000001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39.482999999999997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7" priority="17">
      <formula>F38&gt;0</formula>
    </cfRule>
    <cfRule type="expression" dxfId="596" priority="18">
      <formula>F38&lt;0</formula>
    </cfRule>
  </conditionalFormatting>
  <conditionalFormatting sqref="H38:H72">
    <cfRule type="expression" dxfId="595" priority="9">
      <formula>H38&gt;0</formula>
    </cfRule>
    <cfRule type="expression" dxfId="594" priority="10">
      <formula>H38&lt;0</formula>
    </cfRule>
  </conditionalFormatting>
  <conditionalFormatting sqref="F21:F37">
    <cfRule type="expression" dxfId="593" priority="7">
      <formula>F21&gt;0</formula>
    </cfRule>
    <cfRule type="expression" dxfId="592" priority="8">
      <formula>F21&lt;0</formula>
    </cfRule>
  </conditionalFormatting>
  <conditionalFormatting sqref="H21:H37">
    <cfRule type="expression" dxfId="591" priority="5">
      <formula>H21&gt;0</formula>
    </cfRule>
    <cfRule type="expression" dxfId="590" priority="6">
      <formula>H21&lt;0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108.91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108.91</v>
      </c>
      <c r="R4" s="516">
        <v>9.4999999999999998E-3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119.801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118.7119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117.6228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116.5337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115.44460000000001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114.35550000000001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113.2664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112.1773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111.0882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109.9991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108.91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107.82089999999999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106.73179999999999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105.64269999999999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104.55359999999999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103.46449999999999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102.37539999999998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101.2863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100.1972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99.108099999999993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98.019000000000005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5" priority="11">
      <formula>F24&gt;0</formula>
    </cfRule>
    <cfRule type="expression" dxfId="584" priority="12">
      <formula>F24&lt;0</formula>
    </cfRule>
  </conditionalFormatting>
  <conditionalFormatting sqref="H27:H30">
    <cfRule type="expression" dxfId="583" priority="9">
      <formula>H27&gt;0</formula>
    </cfRule>
    <cfRule type="expression" dxfId="582" priority="10">
      <formula>H27&lt;0</formula>
    </cfRule>
  </conditionalFormatting>
  <conditionalFormatting sqref="F25">
    <cfRule type="expression" dxfId="581" priority="7">
      <formula>F25&gt;0</formula>
    </cfRule>
    <cfRule type="expression" dxfId="580" priority="8">
      <formula>F25&lt;0</formula>
    </cfRule>
  </conditionalFormatting>
  <conditionalFormatting sqref="H24:H26">
    <cfRule type="expression" dxfId="579" priority="5">
      <formula>H24&gt;0</formula>
    </cfRule>
    <cfRule type="expression" dxfId="578" priority="6">
      <formula>H24&lt;0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54.29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54.29</v>
      </c>
      <c r="R4" s="517">
        <v>-2.3999999999999998E-3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59.719000000000001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59.176100000000005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58.633200000000002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58.090299999999999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57.547400000000003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57.0045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56.461600000000004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55.918700000000001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55.375799999999998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54.832900000000002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54.29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53.747099999999996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53.2042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52.661299999999997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52.118399999999994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51.575499999999998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51.032599999999995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50.489699999999999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49.946800000000003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49.4039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48.860999999999997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3" priority="17">
      <formula>F28&gt;0</formula>
    </cfRule>
    <cfRule type="expression" dxfId="572" priority="18">
      <formula>F28&lt;0</formula>
    </cfRule>
  </conditionalFormatting>
  <conditionalFormatting sqref="F28 F33:F35">
    <cfRule type="expression" dxfId="571" priority="19">
      <formula>F28&gt;0</formula>
    </cfRule>
    <cfRule type="expression" dxfId="570" priority="20">
      <formula>F28&lt;0</formula>
    </cfRule>
  </conditionalFormatting>
  <conditionalFormatting sqref="H28 H33:H35">
    <cfRule type="expression" dxfId="569" priority="15">
      <formula>H28&gt;0</formula>
    </cfRule>
    <cfRule type="expression" dxfId="568" priority="16">
      <formula>H28&lt;0</formula>
    </cfRule>
  </conditionalFormatting>
  <conditionalFormatting sqref="F21:F27">
    <cfRule type="expression" dxfId="567" priority="13">
      <formula>F21&gt;0</formula>
    </cfRule>
    <cfRule type="expression" dxfId="566" priority="14">
      <formula>F21&lt;0</formula>
    </cfRule>
  </conditionalFormatting>
  <conditionalFormatting sqref="H21:H27">
    <cfRule type="expression" dxfId="565" priority="11">
      <formula>H21&gt;0</formula>
    </cfRule>
    <cfRule type="expression" dxfId="564" priority="12">
      <formula>H21&lt;0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Q7">
    <cfRule type="expression" dxfId="561" priority="9">
      <formula>Q7&gt;0</formula>
    </cfRule>
    <cfRule type="expression" dxfId="560" priority="10">
      <formula>Q7&lt;0</formula>
    </cfRule>
  </conditionalFormatting>
  <conditionalFormatting sqref="F29:F32">
    <cfRule type="expression" dxfId="559" priority="5">
      <formula>F29&gt;0</formula>
    </cfRule>
    <cfRule type="expression" dxfId="558" priority="6">
      <formula>F29&lt;0</formula>
    </cfRule>
  </conditionalFormatting>
  <conditionalFormatting sqref="H29:H32">
    <cfRule type="expression" dxfId="557" priority="3">
      <formula>H29&gt;0</formula>
    </cfRule>
    <cfRule type="expression" dxfId="556" priority="4">
      <formula>H29&lt;0</formula>
    </cfRule>
  </conditionalFormatting>
  <conditionalFormatting sqref="M37">
    <cfRule type="expression" dxfId="555" priority="1">
      <formula>M37&gt;0</formula>
    </cfRule>
    <cfRule type="expression" dxfId="5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241.8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241.8</v>
      </c>
      <c r="R4" s="498">
        <v>1.9E-3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265.98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263.56200000000001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261.14400000000001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258.726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256.30800000000005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253.89000000000001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251.47200000000001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249.05400000000003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246.63600000000002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244.21800000000002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241.8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239.38200000000001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236.964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234.54599999999999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232.12800000000001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229.71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227.292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224.87400000000002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222.45600000000002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220.03800000000001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217.62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3" priority="19">
      <formula>F25&gt;0</formula>
    </cfRule>
    <cfRule type="expression" dxfId="55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1" priority="11">
      <formula>F28&gt;0</formula>
    </cfRule>
    <cfRule type="expression" dxfId="550" priority="12">
      <formula>F28&lt;0</formula>
    </cfRule>
  </conditionalFormatting>
  <conditionalFormatting sqref="F28:F35">
    <cfRule type="expression" dxfId="549" priority="13">
      <formula>F28&gt;0</formula>
    </cfRule>
    <cfRule type="expression" dxfId="548" priority="14">
      <formula>F28&lt;0</formula>
    </cfRule>
  </conditionalFormatting>
  <conditionalFormatting sqref="H25:H35">
    <cfRule type="expression" dxfId="547" priority="9">
      <formula>H25&gt;0</formula>
    </cfRule>
    <cfRule type="expression" dxfId="546" priority="10">
      <formula>H25&lt;0</formula>
    </cfRule>
  </conditionalFormatting>
  <conditionalFormatting sqref="F21:F24">
    <cfRule type="expression" dxfId="545" priority="7">
      <formula>F21&gt;0</formula>
    </cfRule>
    <cfRule type="expression" dxfId="544" priority="8">
      <formula>F21&lt;0</formula>
    </cfRule>
  </conditionalFormatting>
  <conditionalFormatting sqref="H21:H24">
    <cfRule type="expression" dxfId="543" priority="5">
      <formula>H21&gt;0</formula>
    </cfRule>
    <cfRule type="expression" dxfId="542" priority="6">
      <formula>H21&lt;0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95.95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95.95</v>
      </c>
      <c r="R4" s="498">
        <v>-1.9E-3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105.54500000000002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104.58550000000001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103.626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102.66650000000001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101.70700000000001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100.7475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99.788000000000011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98.828500000000005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97.869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96.909500000000008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95.95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94.990499999999997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94.031000000000006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93.0715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92.111999999999995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91.152500000000003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90.192999999999998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89.233500000000006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88.274000000000001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87.31450000000001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86.355000000000004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7" priority="29">
      <formula>F40&gt;0</formula>
    </cfRule>
    <cfRule type="expression" dxfId="536" priority="30">
      <formula>F40&lt;0</formula>
    </cfRule>
  </conditionalFormatting>
  <conditionalFormatting sqref="F40:F45">
    <cfRule type="expression" dxfId="535" priority="31">
      <formula>F40&gt;0</formula>
    </cfRule>
    <cfRule type="expression" dxfId="534" priority="32">
      <formula>F40&lt;0</formula>
    </cfRule>
  </conditionalFormatting>
  <conditionalFormatting sqref="H40:H45">
    <cfRule type="expression" dxfId="533" priority="27">
      <formula>H40&gt;0</formula>
    </cfRule>
    <cfRule type="expression" dxfId="532" priority="28">
      <formula>H40&lt;0</formula>
    </cfRule>
  </conditionalFormatting>
  <conditionalFormatting sqref="F23:F39">
    <cfRule type="expression" dxfId="531" priority="13">
      <formula>F23&gt;0</formula>
    </cfRule>
    <cfRule type="expression" dxfId="530" priority="14">
      <formula>F23&lt;0</formula>
    </cfRule>
  </conditionalFormatting>
  <conditionalFormatting sqref="H23:H39">
    <cfRule type="expression" dxfId="529" priority="11">
      <formula>H23&gt;0</formula>
    </cfRule>
    <cfRule type="expression" dxfId="528" priority="12">
      <formula>H23&lt;0</formula>
    </cfRule>
  </conditionalFormatting>
  <conditionalFormatting sqref="Q7">
    <cfRule type="expression" dxfId="527" priority="9">
      <formula>Q7&gt;0</formula>
    </cfRule>
    <cfRule type="expression" dxfId="526" priority="10">
      <formula>Q7&lt;0</formula>
    </cfRule>
  </conditionalFormatting>
  <conditionalFormatting sqref="Q8">
    <cfRule type="expression" dxfId="525" priority="7">
      <formula>Q8&gt;0</formula>
    </cfRule>
    <cfRule type="expression" dxfId="524" priority="8">
      <formula>Q8&lt;0</formula>
    </cfRule>
  </conditionalFormatting>
  <conditionalFormatting sqref="Q10">
    <cfRule type="expression" dxfId="523" priority="1">
      <formula>Q10&gt;0</formula>
    </cfRule>
    <cfRule type="expression" dxfId="52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81.05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81.05</v>
      </c>
      <c r="R4" s="498">
        <v>-5.0000000000000001E-4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89.155000000000001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88.344499999999996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87.534000000000006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86.723500000000001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85.912999999999997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85.102500000000006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84.292000000000002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83.481499999999997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82.670999999999992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81.860500000000002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81.05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80.239499999999992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79.429000000000002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78.618499999999997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77.807999999999993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76.997499999999988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76.186999999999998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75.376500000000007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74.566000000000003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73.755499999999998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72.944999999999993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1" priority="39">
      <formula>Q12&gt;0</formula>
    </cfRule>
    <cfRule type="expression" dxfId="52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9" priority="33">
      <formula>F25&gt;0</formula>
    </cfRule>
    <cfRule type="expression" dxfId="518" priority="34">
      <formula>F25&lt;0</formula>
    </cfRule>
  </conditionalFormatting>
  <conditionalFormatting sqref="F30">
    <cfRule type="expression" dxfId="517" priority="31">
      <formula>F30&gt;0</formula>
    </cfRule>
    <cfRule type="expression" dxfId="516" priority="32">
      <formula>F30&lt;0</formula>
    </cfRule>
  </conditionalFormatting>
  <conditionalFormatting sqref="F31">
    <cfRule type="expression" dxfId="515" priority="29">
      <formula>F31&gt;0</formula>
    </cfRule>
    <cfRule type="expression" dxfId="514" priority="30">
      <formula>F31&lt;0</formula>
    </cfRule>
  </conditionalFormatting>
  <conditionalFormatting sqref="F32:F34">
    <cfRule type="expression" dxfId="513" priority="27">
      <formula>F32&gt;0</formula>
    </cfRule>
    <cfRule type="expression" dxfId="512" priority="28">
      <formula>F32&lt;0</formula>
    </cfRule>
  </conditionalFormatting>
  <conditionalFormatting sqref="H25:H29">
    <cfRule type="expression" dxfId="511" priority="25">
      <formula>H25&gt;0</formula>
    </cfRule>
    <cfRule type="expression" dxfId="510" priority="26">
      <formula>H25&lt;0</formula>
    </cfRule>
  </conditionalFormatting>
  <conditionalFormatting sqref="H30">
    <cfRule type="expression" dxfId="509" priority="23">
      <formula>H30&gt;0</formula>
    </cfRule>
    <cfRule type="expression" dxfId="508" priority="24">
      <formula>H30&lt;0</formula>
    </cfRule>
  </conditionalFormatting>
  <conditionalFormatting sqref="H31">
    <cfRule type="expression" dxfId="507" priority="21">
      <formula>H31&gt;0</formula>
    </cfRule>
    <cfRule type="expression" dxfId="506" priority="22">
      <formula>H31&lt;0</formula>
    </cfRule>
  </conditionalFormatting>
  <conditionalFormatting sqref="H32:H34">
    <cfRule type="expression" dxfId="505" priority="19">
      <formula>H32&gt;0</formula>
    </cfRule>
    <cfRule type="expression" dxfId="504" priority="20">
      <formula>H32&lt;0</formula>
    </cfRule>
  </conditionalFormatting>
  <conditionalFormatting sqref="F35">
    <cfRule type="expression" dxfId="503" priority="17">
      <formula>F35&gt;0</formula>
    </cfRule>
    <cfRule type="expression" dxfId="502" priority="18">
      <formula>F35&lt;0</formula>
    </cfRule>
  </conditionalFormatting>
  <conditionalFormatting sqref="H35">
    <cfRule type="expression" dxfId="501" priority="15">
      <formula>H35&gt;0</formula>
    </cfRule>
    <cfRule type="expression" dxfId="500" priority="16">
      <formula>H35&lt;0</formula>
    </cfRule>
  </conditionalFormatting>
  <conditionalFormatting sqref="F36">
    <cfRule type="expression" dxfId="499" priority="13">
      <formula>F36&gt;0</formula>
    </cfRule>
    <cfRule type="expression" dxfId="498" priority="14">
      <formula>F36&lt;0</formula>
    </cfRule>
  </conditionalFormatting>
  <conditionalFormatting sqref="H36">
    <cfRule type="expression" dxfId="497" priority="11">
      <formula>H36&gt;0</formula>
    </cfRule>
    <cfRule type="expression" dxfId="496" priority="12">
      <formula>H36&lt;0</formula>
    </cfRule>
  </conditionalFormatting>
  <conditionalFormatting sqref="H23:H24">
    <cfRule type="expression" dxfId="495" priority="5">
      <formula>H23&gt;0</formula>
    </cfRule>
    <cfRule type="expression" dxfId="494" priority="6">
      <formula>H23&lt;0</formula>
    </cfRule>
  </conditionalFormatting>
  <conditionalFormatting sqref="F23:F24">
    <cfRule type="expression" dxfId="493" priority="7">
      <formula>F23&gt;0</formula>
    </cfRule>
    <cfRule type="expression" dxfId="492" priority="8">
      <formula>F23&lt;0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52.584166666666668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55.41</v>
      </c>
      <c r="R4" s="498">
        <v>-6.6E-3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6649.2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6310.1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1543.9800000000005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339.09999999999945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5.3739243435127725E-2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1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1" si="15">C38*(E38-D38)</f>
        <v>-249.99600000000015</v>
      </c>
      <c r="G38" s="40">
        <f t="shared" ref="G38:G41" si="16">D38*C38</f>
        <v>6749.1959999999999</v>
      </c>
      <c r="H38" s="229">
        <f t="shared" ref="H38:H41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60.951000000000001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5"/>
        <v>339.5999999999998</v>
      </c>
      <c r="G41" s="40">
        <f t="shared" si="16"/>
        <v>6309.5999999999995</v>
      </c>
      <c r="H41" s="229">
        <f t="shared" si="17"/>
        <v>5.3822746291365506E-2</v>
      </c>
      <c r="I41" s="40"/>
      <c r="J41" s="40">
        <v>1544</v>
      </c>
      <c r="K41" s="40">
        <f t="shared" si="11"/>
        <v>39.713333333333331</v>
      </c>
      <c r="O41" s="2"/>
      <c r="P41" s="82">
        <v>1.0900000000000001</v>
      </c>
      <c r="Q41" s="82">
        <f t="shared" ref="Q41:Q60" si="18">P41*$Q$4</f>
        <v>60.396900000000002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59.842799999999997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59.288699999999999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58.7346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58.180500000000002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57.626399999999997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57.072299999999998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56.5182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55.964099999999995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55.41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54.855899999999998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54.301799999999993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53.747699999999995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53.193599999999996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52.639499999999991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52.085399999999993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51.531300000000002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50.977199999999996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50.423099999999998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49.869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7" priority="79">
      <formula>F61&gt;0</formula>
    </cfRule>
    <cfRule type="expression" dxfId="486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5" priority="71">
      <formula>F64&gt;0</formula>
    </cfRule>
    <cfRule type="expression" dxfId="484" priority="72">
      <formula>F64&lt;0</formula>
    </cfRule>
  </conditionalFormatting>
  <conditionalFormatting sqref="F64:F92 F99:F101 F108:F119">
    <cfRule type="expression" dxfId="483" priority="73">
      <formula>F64&gt;0</formula>
    </cfRule>
    <cfRule type="expression" dxfId="482" priority="74">
      <formula>F64&lt;0</formula>
    </cfRule>
  </conditionalFormatting>
  <conditionalFormatting sqref="H61:H92 H99:H101 H108:H119">
    <cfRule type="expression" dxfId="481" priority="69">
      <formula>H61&gt;0</formula>
    </cfRule>
    <cfRule type="expression" dxfId="480" priority="70">
      <formula>H61&lt;0</formula>
    </cfRule>
  </conditionalFormatting>
  <conditionalFormatting sqref="F57:F60">
    <cfRule type="expression" dxfId="479" priority="55">
      <formula>F57&gt;0</formula>
    </cfRule>
    <cfRule type="expression" dxfId="478" priority="56">
      <formula>F57&lt;0</formula>
    </cfRule>
  </conditionalFormatting>
  <conditionalFormatting sqref="H57:H60">
    <cfRule type="expression" dxfId="477" priority="53">
      <formula>H57&gt;0</formula>
    </cfRule>
    <cfRule type="expression" dxfId="476" priority="54">
      <formula>H57&lt;0</formula>
    </cfRule>
  </conditionalFormatting>
  <conditionalFormatting sqref="Q8">
    <cfRule type="expression" dxfId="475" priority="49">
      <formula>Q8&gt;0</formula>
    </cfRule>
    <cfRule type="expression" dxfId="474" priority="50">
      <formula>Q8&lt;0</formula>
    </cfRule>
  </conditionalFormatting>
  <conditionalFormatting sqref="Q7">
    <cfRule type="expression" dxfId="473" priority="51">
      <formula>Q7&gt;0</formula>
    </cfRule>
    <cfRule type="expression" dxfId="472" priority="52">
      <formula>Q7&lt;0</formula>
    </cfRule>
  </conditionalFormatting>
  <conditionalFormatting sqref="F93:F98">
    <cfRule type="expression" dxfId="471" priority="45">
      <formula>F93&gt;0</formula>
    </cfRule>
    <cfRule type="expression" dxfId="470" priority="46">
      <formula>F93&lt;0</formula>
    </cfRule>
  </conditionalFormatting>
  <conditionalFormatting sqref="F93:F98">
    <cfRule type="expression" dxfId="469" priority="47">
      <formula>F93&gt;0</formula>
    </cfRule>
    <cfRule type="expression" dxfId="468" priority="48">
      <formula>F93&lt;0</formula>
    </cfRule>
  </conditionalFormatting>
  <conditionalFormatting sqref="H93:H98">
    <cfRule type="expression" dxfId="467" priority="43">
      <formula>H93&gt;0</formula>
    </cfRule>
    <cfRule type="expression" dxfId="466" priority="44">
      <formula>H93&lt;0</formula>
    </cfRule>
  </conditionalFormatting>
  <conditionalFormatting sqref="M122">
    <cfRule type="expression" dxfId="465" priority="39">
      <formula>M122&gt;0</formula>
    </cfRule>
    <cfRule type="expression" dxfId="464" priority="40">
      <formula>M122&lt;0</formula>
    </cfRule>
  </conditionalFormatting>
  <conditionalFormatting sqref="M122">
    <cfRule type="expression" dxfId="463" priority="41">
      <formula>M122&gt;0</formula>
    </cfRule>
    <cfRule type="expression" dxfId="462" priority="42">
      <formula>M122&lt;0</formula>
    </cfRule>
  </conditionalFormatting>
  <conditionalFormatting sqref="F103:F107">
    <cfRule type="expression" dxfId="461" priority="37">
      <formula>F103&gt;0</formula>
    </cfRule>
    <cfRule type="expression" dxfId="460" priority="38">
      <formula>F103&lt;0</formula>
    </cfRule>
  </conditionalFormatting>
  <conditionalFormatting sqref="H103:H107">
    <cfRule type="expression" dxfId="459" priority="35">
      <formula>H103&gt;0</formula>
    </cfRule>
    <cfRule type="expression" dxfId="458" priority="36">
      <formula>H103&lt;0</formula>
    </cfRule>
  </conditionalFormatting>
  <conditionalFormatting sqref="F24:F51">
    <cfRule type="expression" dxfId="457" priority="27">
      <formula>F24&gt;0</formula>
    </cfRule>
    <cfRule type="expression" dxfId="456" priority="28">
      <formula>F24&lt;0</formula>
    </cfRule>
  </conditionalFormatting>
  <conditionalFormatting sqref="F24:F51">
    <cfRule type="expression" dxfId="455" priority="29">
      <formula>F24&gt;0</formula>
    </cfRule>
    <cfRule type="expression" dxfId="454" priority="30">
      <formula>F24&lt;0</formula>
    </cfRule>
  </conditionalFormatting>
  <conditionalFormatting sqref="H24:H51">
    <cfRule type="expression" dxfId="453" priority="25">
      <formula>H24&gt;0</formula>
    </cfRule>
    <cfRule type="expression" dxfId="452" priority="26">
      <formula>H24&lt;0</formula>
    </cfRule>
  </conditionalFormatting>
  <conditionalFormatting sqref="J34">
    <cfRule type="expression" dxfId="451" priority="23">
      <formula>J34&gt;0</formula>
    </cfRule>
    <cfRule type="expression" dxfId="450" priority="24">
      <formula>J34&lt;0</formula>
    </cfRule>
  </conditionalFormatting>
  <conditionalFormatting sqref="J35">
    <cfRule type="expression" dxfId="449" priority="21">
      <formula>J35&gt;0</formula>
    </cfRule>
    <cfRule type="expression" dxfId="448" priority="22">
      <formula>J35&lt;0</formula>
    </cfRule>
  </conditionalFormatting>
  <conditionalFormatting sqref="J36:J47">
    <cfRule type="expression" dxfId="447" priority="19">
      <formula>J36&gt;0</formula>
    </cfRule>
    <cfRule type="expression" dxfId="446" priority="20">
      <formula>J36&lt;0</formula>
    </cfRule>
  </conditionalFormatting>
  <conditionalFormatting sqref="K34">
    <cfRule type="expression" dxfId="445" priority="5">
      <formula>K34&gt;0</formula>
    </cfRule>
    <cfRule type="expression" dxfId="444" priority="6">
      <formula>K34&lt;0</formula>
    </cfRule>
  </conditionalFormatting>
  <conditionalFormatting sqref="K35">
    <cfRule type="expression" dxfId="443" priority="3">
      <formula>K35&gt;0</formula>
    </cfRule>
    <cfRule type="expression" dxfId="442" priority="4">
      <formula>K35&lt;0</formula>
    </cfRule>
  </conditionalFormatting>
  <conditionalFormatting sqref="K36:K47">
    <cfRule type="expression" dxfId="441" priority="1">
      <formula>K36&gt;0</formula>
    </cfRule>
    <cfRule type="expression" dxfId="440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32.65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32.65</v>
      </c>
      <c r="R4" s="498">
        <v>-1.6E-2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35.914999999999999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35.588500000000003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35.262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34.935499999999998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34.609000000000002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34.282499999999999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33.956000000000003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33.6295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33.302999999999997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32.976500000000001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32.65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32.323499999999996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31.996999999999996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31.670499999999997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31.343999999999998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31.017499999999998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30.690999999999995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30.3645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30.038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29.711500000000001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29.384999999999998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9" priority="66">
      <formula>F22&gt;0</formula>
    </cfRule>
    <cfRule type="expression" dxfId="43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7" priority="53">
      <formula>F41&gt;0</formula>
    </cfRule>
    <cfRule type="expression" dxfId="436" priority="54">
      <formula>F41&lt;0</formula>
    </cfRule>
  </conditionalFormatting>
  <conditionalFormatting sqref="F41">
    <cfRule type="expression" dxfId="435" priority="57">
      <formula>F41&gt;0</formula>
    </cfRule>
    <cfRule type="expression" dxfId="434" priority="58">
      <formula>F41&lt;0</formula>
    </cfRule>
  </conditionalFormatting>
  <conditionalFormatting sqref="H41">
    <cfRule type="expression" dxfId="433" priority="35">
      <formula>H41&gt;0</formula>
    </cfRule>
    <cfRule type="expression" dxfId="432" priority="36">
      <formula>H41&lt;0</formula>
    </cfRule>
  </conditionalFormatting>
  <conditionalFormatting sqref="F89:F95">
    <cfRule type="expression" dxfId="431" priority="29">
      <formula>F89&gt;0</formula>
    </cfRule>
    <cfRule type="expression" dxfId="430" priority="30">
      <formula>F89&lt;0</formula>
    </cfRule>
  </conditionalFormatting>
  <conditionalFormatting sqref="F96:F110">
    <cfRule type="expression" dxfId="429" priority="25">
      <formula>F96&gt;0</formula>
    </cfRule>
    <cfRule type="expression" dxfId="428" priority="26">
      <formula>F96&lt;0</formula>
    </cfRule>
  </conditionalFormatting>
  <conditionalFormatting sqref="F96:F110">
    <cfRule type="expression" dxfId="427" priority="27">
      <formula>F96&gt;0</formula>
    </cfRule>
    <cfRule type="expression" dxfId="426" priority="28">
      <formula>F96&lt;0</formula>
    </cfRule>
  </conditionalFormatting>
  <conditionalFormatting sqref="H89:H100">
    <cfRule type="expression" dxfId="425" priority="23">
      <formula>H89&gt;0</formula>
    </cfRule>
    <cfRule type="expression" dxfId="424" priority="24">
      <formula>H89&lt;0</formula>
    </cfRule>
  </conditionalFormatting>
  <conditionalFormatting sqref="H101">
    <cfRule type="expression" dxfId="423" priority="21">
      <formula>H101&gt;0</formula>
    </cfRule>
    <cfRule type="expression" dxfId="422" priority="22">
      <formula>H101&lt;0</formula>
    </cfRule>
  </conditionalFormatting>
  <conditionalFormatting sqref="F111:F116">
    <cfRule type="expression" dxfId="421" priority="19">
      <formula>F111&gt;0</formula>
    </cfRule>
    <cfRule type="expression" dxfId="420" priority="20">
      <formula>F111&lt;0</formula>
    </cfRule>
  </conditionalFormatting>
  <conditionalFormatting sqref="H103:H116">
    <cfRule type="expression" dxfId="419" priority="17">
      <formula>H103&gt;0</formula>
    </cfRule>
    <cfRule type="expression" dxfId="418" priority="18">
      <formula>H103&lt;0</formula>
    </cfRule>
  </conditionalFormatting>
  <conditionalFormatting sqref="H102">
    <cfRule type="expression" dxfId="417" priority="15">
      <formula>H102&gt;0</formula>
    </cfRule>
    <cfRule type="expression" dxfId="416" priority="16">
      <formula>H102&lt;0</formula>
    </cfRule>
  </conditionalFormatting>
  <conditionalFormatting sqref="M42">
    <cfRule type="expression" dxfId="415" priority="13">
      <formula>M42&gt;0</formula>
    </cfRule>
    <cfRule type="expression" dxfId="414" priority="14">
      <formula>M42&lt;0</formula>
    </cfRule>
  </conditionalFormatting>
  <conditionalFormatting sqref="Q7">
    <cfRule type="expression" dxfId="413" priority="9">
      <formula>Q7&gt;0</formula>
    </cfRule>
    <cfRule type="expression" dxfId="412" priority="10">
      <formula>Q7&lt;0</formula>
    </cfRule>
  </conditionalFormatting>
  <conditionalFormatting sqref="Q8">
    <cfRule type="expression" dxfId="411" priority="7">
      <formula>Q8&gt;0</formula>
    </cfRule>
    <cfRule type="expression" dxfId="410" priority="8">
      <formula>Q8&lt;0</formula>
    </cfRule>
  </conditionalFormatting>
  <conditionalFormatting sqref="F117:F130 H117:H130">
    <cfRule type="expression" dxfId="409" priority="1">
      <formula>F117&gt;0</formula>
    </cfRule>
    <cfRule type="expression" dxfId="40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27.96</v>
      </c>
      <c r="R4" s="519">
        <v>1.9300000000000001E-2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6990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2605.8799999999937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-704.59000000000015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-9.1569531320057351E-2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752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753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757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30.756000000000004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30.476400000000002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30.196800000000003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29.917200000000001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29.637600000000003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29.358000000000001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29.078400000000002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28.7988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28.519200000000001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28.239599999999999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27.96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27.680400000000002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27.4008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27.121200000000002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26.8416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26.562000000000001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26.282399999999999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26.002800000000001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25.723200000000002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25.4436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25.164000000000001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7" priority="62">
      <formula>Q7&gt;0</formula>
    </cfRule>
    <cfRule type="expression" dxfId="406" priority="63">
      <formula>Q7&lt;0</formula>
    </cfRule>
  </conditionalFormatting>
  <conditionalFormatting sqref="Q8">
    <cfRule type="expression" dxfId="405" priority="60">
      <formula>Q8&gt;0</formula>
    </cfRule>
    <cfRule type="expression" dxfId="404" priority="61">
      <formula>Q8&lt;0</formula>
    </cfRule>
  </conditionalFormatting>
  <conditionalFormatting sqref="F24">
    <cfRule type="expression" dxfId="403" priority="42">
      <formula>F24&gt;0</formula>
    </cfRule>
    <cfRule type="expression" dxfId="402" priority="43">
      <formula>F24&lt;0</formula>
    </cfRule>
  </conditionalFormatting>
  <conditionalFormatting sqref="F25:F36">
    <cfRule type="expression" dxfId="401" priority="40">
      <formula>F25&gt;0</formula>
    </cfRule>
    <cfRule type="expression" dxfId="400" priority="41">
      <formula>F25&lt;0</formula>
    </cfRule>
  </conditionalFormatting>
  <conditionalFormatting sqref="H24:H36">
    <cfRule type="expression" dxfId="399" priority="38">
      <formula>H24&gt;0</formula>
    </cfRule>
    <cfRule type="expression" dxfId="398" priority="39">
      <formula>H24&lt;0</formula>
    </cfRule>
  </conditionalFormatting>
  <conditionalFormatting sqref="J32:J53">
    <cfRule type="expression" dxfId="397" priority="35">
      <formula>J32&gt;0</formula>
    </cfRule>
    <cfRule type="expression" dxfId="396" priority="36">
      <formula>J32&lt;0</formula>
    </cfRule>
  </conditionalFormatting>
  <conditionalFormatting sqref="M56">
    <cfRule type="expression" dxfId="395" priority="33">
      <formula>M56&gt;0</formula>
    </cfRule>
    <cfRule type="expression" dxfId="394" priority="34">
      <formula>M56&lt;0</formula>
    </cfRule>
  </conditionalFormatting>
  <conditionalFormatting sqref="F101:F137 H101:H137 H140:H145 F140:F145 F147:F156 H147:H156">
    <cfRule type="expression" dxfId="393" priority="31">
      <formula>F101&gt;0</formula>
    </cfRule>
    <cfRule type="expression" dxfId="392" priority="32">
      <formula>F101&lt;0</formula>
    </cfRule>
  </conditionalFormatting>
  <conditionalFormatting sqref="F93:F100">
    <cfRule type="expression" dxfId="391" priority="29">
      <formula>F93&gt;0</formula>
    </cfRule>
    <cfRule type="expression" dxfId="390" priority="30">
      <formula>F93&lt;0</formula>
    </cfRule>
  </conditionalFormatting>
  <conditionalFormatting sqref="H93:H100">
    <cfRule type="expression" dxfId="389" priority="27">
      <formula>H93&gt;0</formula>
    </cfRule>
    <cfRule type="expression" dxfId="388" priority="28">
      <formula>H93&lt;0</formula>
    </cfRule>
  </conditionalFormatting>
  <conditionalFormatting sqref="F138:F139 H138:H139">
    <cfRule type="expression" dxfId="387" priority="25">
      <formula>F138&gt;0</formula>
    </cfRule>
    <cfRule type="expression" dxfId="386" priority="26">
      <formula>F138&lt;0</formula>
    </cfRule>
  </conditionalFormatting>
  <conditionalFormatting sqref="H146 F146">
    <cfRule type="expression" dxfId="385" priority="23">
      <formula>F146&gt;0</formula>
    </cfRule>
    <cfRule type="expression" dxfId="384" priority="24">
      <formula>F146&lt;0</formula>
    </cfRule>
  </conditionalFormatting>
  <conditionalFormatting sqref="F157:F164">
    <cfRule type="expression" dxfId="383" priority="9">
      <formula>F157&gt;0</formula>
    </cfRule>
    <cfRule type="expression" dxfId="382" priority="10">
      <formula>F157&lt;0</formula>
    </cfRule>
  </conditionalFormatting>
  <conditionalFormatting sqref="H157:H164">
    <cfRule type="expression" dxfId="381" priority="7">
      <formula>H157&gt;0</formula>
    </cfRule>
    <cfRule type="expression" dxfId="380" priority="8">
      <formula>H157&lt;0</formula>
    </cfRule>
  </conditionalFormatting>
  <conditionalFormatting sqref="Q10">
    <cfRule type="expression" dxfId="379" priority="5">
      <formula>Q10&gt;0</formula>
    </cfRule>
    <cfRule type="expression" dxfId="378" priority="6">
      <formula>Q10&lt;0</formula>
    </cfRule>
  </conditionalFormatting>
  <conditionalFormatting sqref="F37:F43">
    <cfRule type="expression" dxfId="377" priority="3">
      <formula>F37&gt;0</formula>
    </cfRule>
    <cfRule type="expression" dxfId="376" priority="4">
      <formula>F37&lt;0</formula>
    </cfRule>
  </conditionalFormatting>
  <conditionalFormatting sqref="H37:H43">
    <cfRule type="expression" dxfId="375" priority="1">
      <formula>H37&gt;0</formula>
    </cfRule>
    <cfRule type="expression" dxfId="374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52.29</v>
      </c>
      <c r="R4" s="519">
        <v>3.8E-3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9412.2000000000007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1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-271.89999999999964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-271.89999999999964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-2.8076950878243679E-2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2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3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57.519000000000005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7">O42*$Q$4</f>
        <v>56.996100000000006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7"/>
        <v>56.473200000000006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7"/>
        <v>55.950300000000006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7"/>
        <v>55.427399999999999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7"/>
        <v>54.904499999999999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7"/>
        <v>54.381599999999999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37"/>
        <v>53.858699999999999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37"/>
        <v>53.335799999999999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37"/>
        <v>52.812899999999999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37"/>
        <v>52.29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37"/>
        <v>51.767099999999999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37"/>
        <v>51.244199999999999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37"/>
        <v>50.721299999999999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37"/>
        <v>50.198399999999999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37"/>
        <v>49.6755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37"/>
        <v>49.1526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37"/>
        <v>48.6297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37"/>
        <v>48.1068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37"/>
        <v>47.5839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37"/>
        <v>47.061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3" priority="29">
      <formula>Q7&gt;0</formula>
    </cfRule>
    <cfRule type="expression" dxfId="372" priority="30">
      <formula>Q7&lt;0</formula>
    </cfRule>
  </conditionalFormatting>
  <conditionalFormatting sqref="Q8">
    <cfRule type="expression" dxfId="371" priority="27">
      <formula>Q8&gt;0</formula>
    </cfRule>
    <cfRule type="expression" dxfId="370" priority="28">
      <formula>Q8&lt;0</formula>
    </cfRule>
  </conditionalFormatting>
  <conditionalFormatting sqref="F24:F39">
    <cfRule type="expression" dxfId="369" priority="11">
      <formula>F24&gt;0</formula>
    </cfRule>
    <cfRule type="expression" dxfId="368" priority="12">
      <formula>F24&lt;0</formula>
    </cfRule>
  </conditionalFormatting>
  <conditionalFormatting sqref="H41 H43 H45 H47 H24:H39">
    <cfRule type="expression" dxfId="367" priority="9">
      <formula>H24&gt;0</formula>
    </cfRule>
    <cfRule type="expression" dxfId="366" priority="10">
      <formula>H24&lt;0</formula>
    </cfRule>
  </conditionalFormatting>
  <conditionalFormatting sqref="J29">
    <cfRule type="expression" dxfId="365" priority="7">
      <formula>J29&gt;0</formula>
    </cfRule>
    <cfRule type="expression" dxfId="364" priority="8">
      <formula>J29&lt;0</formula>
    </cfRule>
  </conditionalFormatting>
  <conditionalFormatting sqref="J30:J35">
    <cfRule type="expression" dxfId="363" priority="5">
      <formula>J30&gt;0</formula>
    </cfRule>
    <cfRule type="expression" dxfId="362" priority="6">
      <formula>J30&lt;0</formula>
    </cfRule>
  </conditionalFormatting>
  <conditionalFormatting sqref="J36:J37">
    <cfRule type="expression" dxfId="361" priority="3">
      <formula>J36&gt;0</formula>
    </cfRule>
    <cfRule type="expression" dxfId="360" priority="4">
      <formula>J36&lt;0</formula>
    </cfRule>
  </conditionalFormatting>
  <conditionalFormatting sqref="J38:J45">
    <cfRule type="expression" dxfId="359" priority="1">
      <formula>J38&gt;0</formula>
    </cfRule>
    <cfRule type="expression" dxfId="35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53.62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53.62</v>
      </c>
      <c r="R4" s="498">
        <v>1.1299999999999999E-2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58.981999999999999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58.445799999999998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57.909599999999998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57.373400000000004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56.837200000000003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56.301000000000002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55.764800000000001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55.2286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54.692399999999999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54.156199999999998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53.62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53.083799999999997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52.547599999999996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52.011399999999995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51.475199999999994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50.938999999999993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50.402799999999992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49.866599999999998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49.330399999999997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48.794199999999996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48.257999999999996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7" priority="33">
      <formula>F25&gt;0</formula>
    </cfRule>
    <cfRule type="expression" dxfId="356" priority="34">
      <formula>F25&lt;0</formula>
    </cfRule>
  </conditionalFormatting>
  <conditionalFormatting sqref="H25:H27">
    <cfRule type="expression" dxfId="355" priority="31">
      <formula>H25&gt;0</formula>
    </cfRule>
    <cfRule type="expression" dxfId="354" priority="32">
      <formula>H25&lt;0</formula>
    </cfRule>
  </conditionalFormatting>
  <conditionalFormatting sqref="H28">
    <cfRule type="expression" dxfId="353" priority="29">
      <formula>H28&gt;0</formula>
    </cfRule>
    <cfRule type="expression" dxfId="352" priority="30">
      <formula>H28&lt;0</formula>
    </cfRule>
  </conditionalFormatting>
  <conditionalFormatting sqref="H29">
    <cfRule type="expression" dxfId="351" priority="27">
      <formula>H29&gt;0</formula>
    </cfRule>
    <cfRule type="expression" dxfId="350" priority="28">
      <formula>H29&lt;0</formula>
    </cfRule>
  </conditionalFormatting>
  <conditionalFormatting sqref="H30:H34">
    <cfRule type="expression" dxfId="349" priority="25">
      <formula>H30&gt;0</formula>
    </cfRule>
    <cfRule type="expression" dxfId="348" priority="26">
      <formula>H30&lt;0</formula>
    </cfRule>
  </conditionalFormatting>
  <conditionalFormatting sqref="F21:F24">
    <cfRule type="expression" dxfId="347" priority="23">
      <formula>F21&gt;0</formula>
    </cfRule>
    <cfRule type="expression" dxfId="346" priority="24">
      <formula>F21&lt;0</formula>
    </cfRule>
  </conditionalFormatting>
  <conditionalFormatting sqref="H21:H24">
    <cfRule type="expression" dxfId="345" priority="21">
      <formula>H21&gt;0</formula>
    </cfRule>
    <cfRule type="expression" dxfId="344" priority="22">
      <formula>H21&lt;0</formula>
    </cfRule>
  </conditionalFormatting>
  <conditionalFormatting sqref="F30:F31">
    <cfRule type="expression" dxfId="343" priority="17">
      <formula>F30&gt;0</formula>
    </cfRule>
    <cfRule type="expression" dxfId="342" priority="18">
      <formula>F30&lt;0</formula>
    </cfRule>
  </conditionalFormatting>
  <conditionalFormatting sqref="I25:I27">
    <cfRule type="expression" dxfId="341" priority="15">
      <formula>I25&gt;0</formula>
    </cfRule>
    <cfRule type="expression" dxfId="340" priority="16">
      <formula>I25&lt;0</formula>
    </cfRule>
  </conditionalFormatting>
  <conditionalFormatting sqref="I28">
    <cfRule type="expression" dxfId="339" priority="13">
      <formula>I28&gt;0</formula>
    </cfRule>
    <cfRule type="expression" dxfId="338" priority="14">
      <formula>I28&lt;0</formula>
    </cfRule>
  </conditionalFormatting>
  <conditionalFormatting sqref="I29">
    <cfRule type="expression" dxfId="337" priority="11">
      <formula>I29&gt;0</formula>
    </cfRule>
    <cfRule type="expression" dxfId="336" priority="12">
      <formula>I29&lt;0</formula>
    </cfRule>
  </conditionalFormatting>
  <conditionalFormatting sqref="I30:I34">
    <cfRule type="expression" dxfId="335" priority="9">
      <formula>I30&gt;0</formula>
    </cfRule>
    <cfRule type="expression" dxfId="334" priority="10">
      <formula>I30&lt;0</formula>
    </cfRule>
  </conditionalFormatting>
  <conditionalFormatting sqref="I21:I24">
    <cfRule type="expression" dxfId="333" priority="7">
      <formula>I21&gt;0</formula>
    </cfRule>
    <cfRule type="expression" dxfId="332" priority="8">
      <formula>I21&lt;0</formula>
    </cfRule>
  </conditionalFormatting>
  <conditionalFormatting sqref="F32">
    <cfRule type="expression" dxfId="331" priority="5">
      <formula>F32&gt;0</formula>
    </cfRule>
    <cfRule type="expression" dxfId="330" priority="6">
      <formula>F32&lt;0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36.25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36.25</v>
      </c>
      <c r="R4" s="498">
        <v>1.54E-2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39.875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39.512500000000003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39.150000000000006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38.787500000000001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38.425000000000004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38.0625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37.700000000000003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37.337499999999999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36.975000000000001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36.612499999999997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36.25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35.887500000000003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35.524999999999999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35.162500000000001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34.799999999999997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34.4375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34.074999999999996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33.712499999999999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33.35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32.987500000000004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32.625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5" priority="11">
      <formula>Q8&gt;0</formula>
    </cfRule>
    <cfRule type="expression" dxfId="324" priority="12">
      <formula>Q8&lt;0</formula>
    </cfRule>
  </conditionalFormatting>
  <conditionalFormatting sqref="Q7">
    <cfRule type="expression" dxfId="323" priority="13">
      <formula>Q7&gt;0</formula>
    </cfRule>
    <cfRule type="expression" dxfId="322" priority="14">
      <formula>Q7&lt;0</formula>
    </cfRule>
  </conditionalFormatting>
  <conditionalFormatting sqref="F22">
    <cfRule type="expression" dxfId="321" priority="9">
      <formula>F22&gt;0</formula>
    </cfRule>
    <cfRule type="expression" dxfId="320" priority="10">
      <formula>F22&lt;0</formula>
    </cfRule>
  </conditionalFormatting>
  <conditionalFormatting sqref="H22">
    <cfRule type="expression" dxfId="319" priority="7">
      <formula>H22&gt;0</formula>
    </cfRule>
    <cfRule type="expression" dxfId="318" priority="8">
      <formula>H22&lt;0</formula>
    </cfRule>
  </conditionalFormatting>
  <conditionalFormatting sqref="F59">
    <cfRule type="expression" dxfId="317" priority="5">
      <formula>F59&gt;0</formula>
    </cfRule>
    <cfRule type="expression" dxfId="316" priority="6">
      <formula>F59&lt;0</formula>
    </cfRule>
  </conditionalFormatting>
  <conditionalFormatting sqref="H59">
    <cfRule type="expression" dxfId="315" priority="3">
      <formula>H59&gt;0</formula>
    </cfRule>
    <cfRule type="expression" dxfId="314" priority="4">
      <formula>H59&lt;0</formula>
    </cfRule>
  </conditionalFormatting>
  <conditionalFormatting sqref="M30">
    <cfRule type="expression" dxfId="313" priority="1">
      <formula>M30&gt;0</formula>
    </cfRule>
    <cfRule type="expression" dxfId="3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88.44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88.44</v>
      </c>
      <c r="R4" s="498">
        <v>3.5000000000000001E-3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97.284000000000006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96.399600000000007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95.515200000000007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94.630800000000008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93.746400000000008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92.861999999999995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91.977599999999995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91.093199999999996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90.208799999999997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89.324399999999997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88.44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87.555599999999998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86.671199999999999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85.786799999999999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84.9024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84.018000000000001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83.133599999999987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82.249200000000002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81.364800000000002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80.480400000000003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79.596000000000004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1" priority="19">
      <formula>F27&gt;0</formula>
    </cfRule>
    <cfRule type="expression" dxfId="310" priority="20">
      <formula>F27&lt;0</formula>
    </cfRule>
  </conditionalFormatting>
  <conditionalFormatting sqref="F37:F38">
    <cfRule type="expression" dxfId="309" priority="17">
      <formula>F37&gt;0</formula>
    </cfRule>
    <cfRule type="expression" dxfId="308" priority="18">
      <formula>F37&lt;0</formula>
    </cfRule>
  </conditionalFormatting>
  <conditionalFormatting sqref="H27:H32">
    <cfRule type="expression" dxfId="307" priority="15">
      <formula>H27&gt;0</formula>
    </cfRule>
    <cfRule type="expression" dxfId="306" priority="16">
      <formula>H27&lt;0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121.7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121.7</v>
      </c>
      <c r="R4" s="498">
        <v>1.8200000000000001E-2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133.87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132.65300000000002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131.43600000000001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130.21900000000002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129.00200000000001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127.78500000000001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126.56800000000001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125.351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124.134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122.917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121.7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120.483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119.26600000000001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118.04900000000001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116.83199999999999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115.61499999999999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114.398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113.18100000000001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111.96400000000001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110.747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109.53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1" priority="25">
      <formula>F24&gt;0</formula>
    </cfRule>
    <cfRule type="expression" dxfId="300" priority="26">
      <formula>F24&lt;0</formula>
    </cfRule>
  </conditionalFormatting>
  <conditionalFormatting sqref="H21:H27">
    <cfRule type="expression" dxfId="299" priority="19">
      <formula>H21&gt;0</formula>
    </cfRule>
    <cfRule type="expression" dxfId="298" priority="20">
      <formula>H21&lt;0</formula>
    </cfRule>
  </conditionalFormatting>
  <conditionalFormatting sqref="F21:F23">
    <cfRule type="expression" dxfId="297" priority="5">
      <formula>F21&gt;0</formula>
    </cfRule>
    <cfRule type="expression" dxfId="296" priority="6">
      <formula>F21&lt;0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233.05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233.05</v>
      </c>
      <c r="R4" s="498">
        <v>-4.1999999999999997E-3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256.35500000000002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254.02450000000002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251.69400000000002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249.36350000000002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247.03300000000002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244.70250000000001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242.37200000000001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240.04150000000001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237.71100000000001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235.38050000000001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233.05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230.71950000000001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228.38900000000001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226.05850000000001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223.72800000000001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221.39750000000001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219.06700000000001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216.73650000000004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214.40600000000001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212.07550000000001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209.745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1" priority="11">
      <formula>F21&gt;0</formula>
    </cfRule>
    <cfRule type="expression" dxfId="290" priority="12">
      <formula>F21&lt;0</formula>
    </cfRule>
  </conditionalFormatting>
  <conditionalFormatting sqref="H21:H23">
    <cfRule type="expression" dxfId="289" priority="9">
      <formula>H21&gt;0</formula>
    </cfRule>
    <cfRule type="expression" dxfId="288" priority="10">
      <formula>H21&lt;0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75.25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75.25</v>
      </c>
      <c r="R4" s="498">
        <v>-2.5000000000000001E-3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82.775000000000006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82.022500000000008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81.27000000000001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80.517499999999998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79.765000000000001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79.012500000000003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78.260000000000005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77.507500000000007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76.754999999999995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76.002499999999998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75.25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74.497500000000002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73.745000000000005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72.992499999999993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72.239999999999995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71.487499999999997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70.734999999999999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69.982500000000002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69.23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68.477500000000006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67.725000000000009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3" priority="15">
      <formula>F29&gt;0</formula>
    </cfRule>
    <cfRule type="expression" dxfId="282" priority="16">
      <formula>F29&lt;0</formula>
    </cfRule>
  </conditionalFormatting>
  <conditionalFormatting sqref="F34:F62">
    <cfRule type="expression" dxfId="281" priority="11">
      <formula>F34&gt;0</formula>
    </cfRule>
    <cfRule type="expression" dxfId="280" priority="12">
      <formula>F34&lt;0</formula>
    </cfRule>
  </conditionalFormatting>
  <conditionalFormatting sqref="F34:F62">
    <cfRule type="expression" dxfId="279" priority="13">
      <formula>F34&gt;0</formula>
    </cfRule>
    <cfRule type="expression" dxfId="278" priority="14">
      <formula>F34&lt;0</formula>
    </cfRule>
  </conditionalFormatting>
  <conditionalFormatting sqref="H29:H62">
    <cfRule type="expression" dxfId="277" priority="9">
      <formula>H29&gt;0</formula>
    </cfRule>
    <cfRule type="expression" dxfId="276" priority="10">
      <formula>H29&lt;0</formula>
    </cfRule>
  </conditionalFormatting>
  <conditionalFormatting sqref="F25:F28">
    <cfRule type="expression" dxfId="275" priority="7">
      <formula>F25&gt;0</formula>
    </cfRule>
    <cfRule type="expression" dxfId="274" priority="8">
      <formula>F25&lt;0</formula>
    </cfRule>
  </conditionalFormatting>
  <conditionalFormatting sqref="H25:H28">
    <cfRule type="expression" dxfId="273" priority="5">
      <formula>H25&gt;0</formula>
    </cfRule>
    <cfRule type="expression" dxfId="272" priority="6">
      <formula>H25&lt;0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77.92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77.92</v>
      </c>
      <c r="R4" s="518">
        <v>-4.1999999999999997E-3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85.712000000000003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84.932800000000015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84.153600000000012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83.374400000000009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82.595200000000006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81.816000000000003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81.036799999999999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80.257600000000011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79.478400000000008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78.699200000000005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77.92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77.140799999999999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76.361599999999996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75.582399999999993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74.803200000000004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74.024000000000001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73.244799999999998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72.465600000000009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71.686400000000006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70.907200000000003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70.128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7" priority="73">
      <formula>F25&gt;0</formula>
    </cfRule>
    <cfRule type="expression" dxfId="266" priority="74">
      <formula>F25&lt;0</formula>
    </cfRule>
  </conditionalFormatting>
  <conditionalFormatting sqref="F57:F64 F66">
    <cfRule type="expression" dxfId="265" priority="69">
      <formula>F57&gt;0</formula>
    </cfRule>
    <cfRule type="expression" dxfId="264" priority="70">
      <formula>F57&lt;0</formula>
    </cfRule>
  </conditionalFormatting>
  <conditionalFormatting sqref="F57:F64 F66">
    <cfRule type="expression" dxfId="263" priority="71">
      <formula>F57&gt;0</formula>
    </cfRule>
    <cfRule type="expression" dxfId="262" priority="72">
      <formula>F57&lt;0</formula>
    </cfRule>
  </conditionalFormatting>
  <conditionalFormatting sqref="H57:H64 H66">
    <cfRule type="expression" dxfId="261" priority="67">
      <formula>H57&gt;0</formula>
    </cfRule>
    <cfRule type="expression" dxfId="260" priority="68">
      <formula>H57&lt;0</formula>
    </cfRule>
  </conditionalFormatting>
  <conditionalFormatting sqref="Q7">
    <cfRule type="expression" dxfId="259" priority="49">
      <formula>Q7&gt;0</formula>
    </cfRule>
    <cfRule type="expression" dxfId="258" priority="50">
      <formula>Q7&lt;0</formula>
    </cfRule>
  </conditionalFormatting>
  <conditionalFormatting sqref="Q8">
    <cfRule type="expression" dxfId="257" priority="47">
      <formula>Q8&gt;0</formula>
    </cfRule>
    <cfRule type="expression" dxfId="256" priority="48">
      <formula>Q8&lt;0</formula>
    </cfRule>
  </conditionalFormatting>
  <conditionalFormatting sqref="F24">
    <cfRule type="expression" dxfId="255" priority="33">
      <formula>F24&gt;0</formula>
    </cfRule>
    <cfRule type="expression" dxfId="254" priority="34">
      <formula>F24&lt;0</formula>
    </cfRule>
  </conditionalFormatting>
  <conditionalFormatting sqref="H24">
    <cfRule type="expression" dxfId="253" priority="31">
      <formula>H24&gt;0</formula>
    </cfRule>
    <cfRule type="expression" dxfId="252" priority="32">
      <formula>H24&lt;0</formula>
    </cfRule>
  </conditionalFormatting>
  <conditionalFormatting sqref="M67">
    <cfRule type="expression" dxfId="251" priority="29">
      <formula>M67&gt;0</formula>
    </cfRule>
    <cfRule type="expression" dxfId="250" priority="30">
      <formula>M67&lt;0</formula>
    </cfRule>
  </conditionalFormatting>
  <conditionalFormatting sqref="F65">
    <cfRule type="expression" dxfId="249" priority="25">
      <formula>F65&gt;0</formula>
    </cfRule>
    <cfRule type="expression" dxfId="248" priority="26">
      <formula>F65&lt;0</formula>
    </cfRule>
  </conditionalFormatting>
  <conditionalFormatting sqref="F65">
    <cfRule type="expression" dxfId="247" priority="27">
      <formula>F65&gt;0</formula>
    </cfRule>
    <cfRule type="expression" dxfId="246" priority="28">
      <formula>F65&lt;0</formula>
    </cfRule>
  </conditionalFormatting>
  <conditionalFormatting sqref="H65">
    <cfRule type="expression" dxfId="245" priority="23">
      <formula>H65&gt;0</formula>
    </cfRule>
    <cfRule type="expression" dxfId="244" priority="24">
      <formula>H65&lt;0</formula>
    </cfRule>
  </conditionalFormatting>
  <conditionalFormatting sqref="F93:F97 H93:H97 H99:H124 F99:F124">
    <cfRule type="expression" dxfId="243" priority="19">
      <formula>F93&gt;0</formula>
    </cfRule>
    <cfRule type="expression" dxfId="242" priority="20">
      <formula>F93&lt;0</formula>
    </cfRule>
  </conditionalFormatting>
  <conditionalFormatting sqref="F125:F132 F134">
    <cfRule type="expression" dxfId="241" priority="15">
      <formula>F125&gt;0</formula>
    </cfRule>
    <cfRule type="expression" dxfId="240" priority="16">
      <formula>F125&lt;0</formula>
    </cfRule>
  </conditionalFormatting>
  <conditionalFormatting sqref="F125:F132 F134">
    <cfRule type="expression" dxfId="239" priority="17">
      <formula>F125&gt;0</formula>
    </cfRule>
    <cfRule type="expression" dxfId="238" priority="18">
      <formula>F125&lt;0</formula>
    </cfRule>
  </conditionalFormatting>
  <conditionalFormatting sqref="H125:H132 H134">
    <cfRule type="expression" dxfId="237" priority="13">
      <formula>H125&gt;0</formula>
    </cfRule>
    <cfRule type="expression" dxfId="236" priority="14">
      <formula>H125&lt;0</formula>
    </cfRule>
  </conditionalFormatting>
  <conditionalFormatting sqref="F92">
    <cfRule type="expression" dxfId="235" priority="11">
      <formula>F92&gt;0</formula>
    </cfRule>
    <cfRule type="expression" dxfId="234" priority="12">
      <formula>F92&lt;0</formula>
    </cfRule>
  </conditionalFormatting>
  <conditionalFormatting sqref="H92">
    <cfRule type="expression" dxfId="233" priority="9">
      <formula>H92&gt;0</formula>
    </cfRule>
    <cfRule type="expression" dxfId="232" priority="10">
      <formula>H92&lt;0</formula>
    </cfRule>
  </conditionalFormatting>
  <conditionalFormatting sqref="F133">
    <cfRule type="expression" dxfId="231" priority="5">
      <formula>F133&gt;0</formula>
    </cfRule>
    <cfRule type="expression" dxfId="230" priority="6">
      <formula>F133&lt;0</formula>
    </cfRule>
  </conditionalFormatting>
  <conditionalFormatting sqref="F133">
    <cfRule type="expression" dxfId="229" priority="7">
      <formula>F133&gt;0</formula>
    </cfRule>
    <cfRule type="expression" dxfId="228" priority="8">
      <formula>F133&lt;0</formula>
    </cfRule>
  </conditionalFormatting>
  <conditionalFormatting sqref="H133">
    <cfRule type="expression" dxfId="227" priority="3">
      <formula>H133&gt;0</formula>
    </cfRule>
    <cfRule type="expression" dxfId="226" priority="4">
      <formula>H133&lt;0</formula>
    </cfRule>
  </conditionalFormatting>
  <conditionalFormatting sqref="F98 H98">
    <cfRule type="expression" dxfId="225" priority="1">
      <formula>F98&gt;0</formula>
    </cfRule>
    <cfRule type="expression" dxfId="22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53.74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53.74</v>
      </c>
      <c r="R4" s="520">
        <v>-2.3999999999999998E-3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59.114000000000004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58.576600000000006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58.039200000000008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57.501800000000003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56.964400000000005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56.427000000000007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55.889600000000002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55.352200000000003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54.814800000000005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54.2774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53.74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53.202600000000004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52.665199999999999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52.127800000000001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51.590400000000002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51.052999999999997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50.515599999999999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49.978200000000001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49.440800000000003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48.903400000000005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48.366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3" priority="31">
      <formula>F45&gt;0</formula>
    </cfRule>
    <cfRule type="expression" dxfId="22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1" priority="33">
      <formula>F40&gt;0</formula>
    </cfRule>
    <cfRule type="expression" dxfId="220" priority="34">
      <formula>F40&lt;0</formula>
    </cfRule>
  </conditionalFormatting>
  <conditionalFormatting sqref="F45:F59 F61:F91 F93:F102">
    <cfRule type="expression" dxfId="219" priority="29">
      <formula>F45&gt;0</formula>
    </cfRule>
    <cfRule type="expression" dxfId="218" priority="30">
      <formula>F45&lt;0</formula>
    </cfRule>
  </conditionalFormatting>
  <conditionalFormatting sqref="H40:H59 H61:H91 H93:H102">
    <cfRule type="expression" dxfId="217" priority="27">
      <formula>H40&gt;0</formula>
    </cfRule>
    <cfRule type="expression" dxfId="216" priority="28">
      <formula>H40&lt;0</formula>
    </cfRule>
  </conditionalFormatting>
  <conditionalFormatting sqref="F36:F39">
    <cfRule type="expression" dxfId="215" priority="25">
      <formula>F36&gt;0</formula>
    </cfRule>
    <cfRule type="expression" dxfId="214" priority="26">
      <formula>F36&lt;0</formula>
    </cfRule>
  </conditionalFormatting>
  <conditionalFormatting sqref="H36:H39">
    <cfRule type="expression" dxfId="213" priority="23">
      <formula>H36&gt;0</formula>
    </cfRule>
    <cfRule type="expression" dxfId="212" priority="24">
      <formula>H36&lt;0</formula>
    </cfRule>
  </conditionalFormatting>
  <conditionalFormatting sqref="Q7">
    <cfRule type="expression" dxfId="211" priority="17">
      <formula>Q7&gt;0</formula>
    </cfRule>
    <cfRule type="expression" dxfId="210" priority="18">
      <formula>Q7&lt;0</formula>
    </cfRule>
  </conditionalFormatting>
  <conditionalFormatting sqref="Q8">
    <cfRule type="expression" dxfId="209" priority="15">
      <formula>Q8&gt;0</formula>
    </cfRule>
    <cfRule type="expression" dxfId="208" priority="16">
      <formula>Q8&lt;0</formula>
    </cfRule>
  </conditionalFormatting>
  <conditionalFormatting sqref="Q10">
    <cfRule type="expression" dxfId="207" priority="13">
      <formula>Q10&gt;0</formula>
    </cfRule>
    <cfRule type="expression" dxfId="206" priority="14">
      <formula>Q10&lt;0</formula>
    </cfRule>
  </conditionalFormatting>
  <conditionalFormatting sqref="F60">
    <cfRule type="expression" dxfId="205" priority="11">
      <formula>F60&gt;0</formula>
    </cfRule>
    <cfRule type="expression" dxfId="204" priority="12">
      <formula>F60&lt;0</formula>
    </cfRule>
  </conditionalFormatting>
  <conditionalFormatting sqref="F60">
    <cfRule type="expression" dxfId="203" priority="9">
      <formula>F60&gt;0</formula>
    </cfRule>
    <cfRule type="expression" dxfId="202" priority="10">
      <formula>F60&lt;0</formula>
    </cfRule>
  </conditionalFormatting>
  <conditionalFormatting sqref="H60">
    <cfRule type="expression" dxfId="201" priority="7">
      <formula>H60&gt;0</formula>
    </cfRule>
    <cfRule type="expression" dxfId="200" priority="8">
      <formula>H60&lt;0</formula>
    </cfRule>
  </conditionalFormatting>
  <conditionalFormatting sqref="F92">
    <cfRule type="expression" dxfId="199" priority="5">
      <formula>F92&gt;0</formula>
    </cfRule>
    <cfRule type="expression" dxfId="198" priority="6">
      <formula>F92&lt;0</formula>
    </cfRule>
  </conditionalFormatting>
  <conditionalFormatting sqref="F92">
    <cfRule type="expression" dxfId="197" priority="3">
      <formula>F92&gt;0</formula>
    </cfRule>
    <cfRule type="expression" dxfId="196" priority="4">
      <formula>F92&lt;0</formula>
    </cfRule>
  </conditionalFormatting>
  <conditionalFormatting sqref="H92">
    <cfRule type="expression" dxfId="195" priority="1">
      <formula>H92&gt;0</formula>
    </cfRule>
    <cfRule type="expression" dxfId="19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33.22</v>
      </c>
      <c r="R4" s="498">
        <v>1.1900000000000001E-2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2657.6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300.49999999999955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300.49999999999955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0.12748716643332889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36.542000000000002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36.209800000000001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35.877600000000001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35.545400000000001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35.213200000000001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34.881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34.5488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34.2166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33.884399999999999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33.552199999999999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33.22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32.887799999999999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32.555599999999998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32.223399999999998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31.891199999999998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31.558999999999997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31.226799999999997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30.894600000000001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30.5624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30.2302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29.898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3" priority="63">
      <formula>F26&gt;0</formula>
    </cfRule>
    <cfRule type="expression" dxfId="192" priority="64">
      <formula>F26&lt;0</formula>
    </cfRule>
  </conditionalFormatting>
  <conditionalFormatting sqref="H26:H28">
    <cfRule type="expression" dxfId="191" priority="61">
      <formula>H26&gt;0</formula>
    </cfRule>
    <cfRule type="expression" dxfId="190" priority="62">
      <formula>H26&lt;0</formula>
    </cfRule>
  </conditionalFormatting>
  <conditionalFormatting sqref="H29">
    <cfRule type="expression" dxfId="187" priority="57">
      <formula>H29&gt;0</formula>
    </cfRule>
    <cfRule type="expression" dxfId="186" priority="58">
      <formula>H29&lt;0</formula>
    </cfRule>
  </conditionalFormatting>
  <conditionalFormatting sqref="H30:H34">
    <cfRule type="expression" dxfId="185" priority="55">
      <formula>H30&gt;0</formula>
    </cfRule>
    <cfRule type="expression" dxfId="184" priority="56">
      <formula>H30&lt;0</formula>
    </cfRule>
  </conditionalFormatting>
  <conditionalFormatting sqref="F21:F24">
    <cfRule type="expression" dxfId="183" priority="53">
      <formula>F21&gt;0</formula>
    </cfRule>
    <cfRule type="expression" dxfId="182" priority="54">
      <formula>F21&lt;0</formula>
    </cfRule>
  </conditionalFormatting>
  <conditionalFormatting sqref="H21:H24">
    <cfRule type="expression" dxfId="181" priority="51">
      <formula>H21&gt;0</formula>
    </cfRule>
    <cfRule type="expression" dxfId="180" priority="52">
      <formula>H21&lt;0</formula>
    </cfRule>
  </conditionalFormatting>
  <conditionalFormatting sqref="F30:F31">
    <cfRule type="expression" dxfId="179" priority="49">
      <formula>F30&gt;0</formula>
    </cfRule>
    <cfRule type="expression" dxfId="178" priority="50">
      <formula>F30&lt;0</formula>
    </cfRule>
  </conditionalFormatting>
  <conditionalFormatting sqref="I25:I27">
    <cfRule type="expression" dxfId="177" priority="47">
      <formula>I25&gt;0</formula>
    </cfRule>
    <cfRule type="expression" dxfId="176" priority="48">
      <formula>I25&lt;0</formula>
    </cfRule>
  </conditionalFormatting>
  <conditionalFormatting sqref="I28">
    <cfRule type="expression" dxfId="175" priority="45">
      <formula>I28&gt;0</formula>
    </cfRule>
    <cfRule type="expression" dxfId="174" priority="46">
      <formula>I28&lt;0</formula>
    </cfRule>
  </conditionalFormatting>
  <conditionalFormatting sqref="I29">
    <cfRule type="expression" dxfId="173" priority="43">
      <formula>I29&gt;0</formula>
    </cfRule>
    <cfRule type="expression" dxfId="172" priority="44">
      <formula>I29&lt;0</formula>
    </cfRule>
  </conditionalFormatting>
  <conditionalFormatting sqref="I30:I34">
    <cfRule type="expression" dxfId="171" priority="41">
      <formula>I30&gt;0</formula>
    </cfRule>
    <cfRule type="expression" dxfId="170" priority="42">
      <formula>I30&lt;0</formula>
    </cfRule>
  </conditionalFormatting>
  <conditionalFormatting sqref="I21:I24">
    <cfRule type="expression" dxfId="169" priority="39">
      <formula>I21&gt;0</formula>
    </cfRule>
    <cfRule type="expression" dxfId="168" priority="40">
      <formula>I21&lt;0</formula>
    </cfRule>
  </conditionalFormatting>
  <conditionalFormatting sqref="F32">
    <cfRule type="expression" dxfId="167" priority="37">
      <formula>F32&gt;0</formula>
    </cfRule>
    <cfRule type="expression" dxfId="166" priority="38">
      <formula>F32&lt;0</formula>
    </cfRule>
  </conditionalFormatting>
  <conditionalFormatting sqref="Q8">
    <cfRule type="expression" dxfId="165" priority="33">
      <formula>Q8&gt;0</formula>
    </cfRule>
    <cfRule type="expression" dxfId="164" priority="34">
      <formula>Q8&lt;0</formula>
    </cfRule>
  </conditionalFormatting>
  <conditionalFormatting sqref="Q7">
    <cfRule type="expression" dxfId="163" priority="35">
      <formula>Q7&gt;0</formula>
    </cfRule>
    <cfRule type="expression" dxfId="162" priority="36">
      <formula>Q7&lt;0</formula>
    </cfRule>
  </conditionalFormatting>
  <conditionalFormatting sqref="F60:F64">
    <cfRule type="expression" dxfId="161" priority="31">
      <formula>F60&gt;0</formula>
    </cfRule>
    <cfRule type="expression" dxfId="160" priority="32">
      <formula>F60&lt;0</formula>
    </cfRule>
  </conditionalFormatting>
  <conditionalFormatting sqref="H60:H62">
    <cfRule type="expression" dxfId="159" priority="29">
      <formula>H60&gt;0</formula>
    </cfRule>
    <cfRule type="expression" dxfId="158" priority="30">
      <formula>H60&lt;0</formula>
    </cfRule>
  </conditionalFormatting>
  <conditionalFormatting sqref="H63">
    <cfRule type="expression" dxfId="157" priority="27">
      <formula>H63&gt;0</formula>
    </cfRule>
    <cfRule type="expression" dxfId="156" priority="28">
      <formula>H63&lt;0</formula>
    </cfRule>
  </conditionalFormatting>
  <conditionalFormatting sqref="H64">
    <cfRule type="expression" dxfId="155" priority="25">
      <formula>H64&gt;0</formula>
    </cfRule>
    <cfRule type="expression" dxfId="154" priority="26">
      <formula>H64&lt;0</formula>
    </cfRule>
  </conditionalFormatting>
  <conditionalFormatting sqref="H65:H69">
    <cfRule type="expression" dxfId="153" priority="23">
      <formula>H65&gt;0</formula>
    </cfRule>
    <cfRule type="expression" dxfId="152" priority="24">
      <formula>H65&lt;0</formula>
    </cfRule>
  </conditionalFormatting>
  <conditionalFormatting sqref="F56:F59">
    <cfRule type="expression" dxfId="151" priority="21">
      <formula>F56&gt;0</formula>
    </cfRule>
    <cfRule type="expression" dxfId="150" priority="22">
      <formula>F56&lt;0</formula>
    </cfRule>
  </conditionalFormatting>
  <conditionalFormatting sqref="H56:H59">
    <cfRule type="expression" dxfId="149" priority="19">
      <formula>H56&gt;0</formula>
    </cfRule>
    <cfRule type="expression" dxfId="148" priority="20">
      <formula>H56&lt;0</formula>
    </cfRule>
  </conditionalFormatting>
  <conditionalFormatting sqref="F65:F66">
    <cfRule type="expression" dxfId="147" priority="17">
      <formula>F65&gt;0</formula>
    </cfRule>
    <cfRule type="expression" dxfId="146" priority="18">
      <formula>F65&lt;0</formula>
    </cfRule>
  </conditionalFormatting>
  <conditionalFormatting sqref="I60:I62">
    <cfRule type="expression" dxfId="145" priority="15">
      <formula>I60&gt;0</formula>
    </cfRule>
    <cfRule type="expression" dxfId="144" priority="16">
      <formula>I60&lt;0</formula>
    </cfRule>
  </conditionalFormatting>
  <conditionalFormatting sqref="I63">
    <cfRule type="expression" dxfId="143" priority="13">
      <formula>I63&gt;0</formula>
    </cfRule>
    <cfRule type="expression" dxfId="142" priority="14">
      <formula>I63&lt;0</formula>
    </cfRule>
  </conditionalFormatting>
  <conditionalFormatting sqref="I64">
    <cfRule type="expression" dxfId="141" priority="11">
      <formula>I64&gt;0</formula>
    </cfRule>
    <cfRule type="expression" dxfId="140" priority="12">
      <formula>I64&lt;0</formula>
    </cfRule>
  </conditionalFormatting>
  <conditionalFormatting sqref="I65:I69">
    <cfRule type="expression" dxfId="139" priority="9">
      <formula>I65&gt;0</formula>
    </cfRule>
    <cfRule type="expression" dxfId="138" priority="10">
      <formula>I65&lt;0</formula>
    </cfRule>
  </conditionalFormatting>
  <conditionalFormatting sqref="I56:I59">
    <cfRule type="expression" dxfId="137" priority="7">
      <formula>I56&gt;0</formula>
    </cfRule>
    <cfRule type="expression" dxfId="136" priority="8">
      <formula>I56&lt;0</formula>
    </cfRule>
  </conditionalFormatting>
  <conditionalFormatting sqref="F67">
    <cfRule type="expression" dxfId="135" priority="5">
      <formula>F67&gt;0</formula>
    </cfRule>
    <cfRule type="expression" dxfId="134" priority="6">
      <formula>F67&lt;0</formula>
    </cfRule>
  </conditionalFormatting>
  <conditionalFormatting sqref="F25">
    <cfRule type="expression" dxfId="133" priority="3">
      <formula>F25&gt;0</formula>
    </cfRule>
    <cfRule type="expression" dxfId="132" priority="4">
      <formula>F25&lt;0</formula>
    </cfRule>
  </conditionalFormatting>
  <conditionalFormatting sqref="H25">
    <cfRule type="expression" dxfId="131" priority="1">
      <formula>H25&gt;0</formula>
    </cfRule>
    <cfRule type="expression" dxfId="130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106.25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106.25</v>
      </c>
      <c r="R4" s="498">
        <v>5.1000000000000004E-3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116.87500000000001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115.81250000000001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114.75000000000001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113.6875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112.625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111.5625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110.5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109.4375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108.375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107.3125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106.25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105.1875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104.125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103.0625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100.9375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99.875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98.8125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97.75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96.6875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95.625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9" priority="15">
      <formula>F25&gt;0</formula>
    </cfRule>
    <cfRule type="expression" dxfId="128" priority="16">
      <formula>F25&lt;0</formula>
    </cfRule>
  </conditionalFormatting>
  <conditionalFormatting sqref="F32:F70">
    <cfRule type="expression" dxfId="127" priority="11">
      <formula>F32&gt;0</formula>
    </cfRule>
    <cfRule type="expression" dxfId="126" priority="12">
      <formula>F32&lt;0</formula>
    </cfRule>
  </conditionalFormatting>
  <conditionalFormatting sqref="F32:F70">
    <cfRule type="expression" dxfId="125" priority="13">
      <formula>F32&gt;0</formula>
    </cfRule>
    <cfRule type="expression" dxfId="124" priority="14">
      <formula>F32&lt;0</formula>
    </cfRule>
  </conditionalFormatting>
  <conditionalFormatting sqref="H25 H30:H70">
    <cfRule type="expression" dxfId="123" priority="9">
      <formula>H25&gt;0</formula>
    </cfRule>
    <cfRule type="expression" dxfId="122" priority="10">
      <formula>H25&lt;0</formula>
    </cfRule>
  </conditionalFormatting>
  <conditionalFormatting sqref="F26:F29">
    <cfRule type="expression" dxfId="121" priority="7">
      <formula>F26&gt;0</formula>
    </cfRule>
    <cfRule type="expression" dxfId="120" priority="8">
      <formula>F26&lt;0</formula>
    </cfRule>
  </conditionalFormatting>
  <conditionalFormatting sqref="H26:H29">
    <cfRule type="expression" dxfId="119" priority="5">
      <formula>H26&gt;0</formula>
    </cfRule>
    <cfRule type="expression" dxfId="118" priority="6">
      <formula>H26&lt;0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2.6236025000000001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1.1599999999999999</v>
      </c>
      <c r="R4" s="498">
        <v>-2.1100000000000001E-2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4640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10494.41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-5419.48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-5854.41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-0.55785985110168179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485.5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1.276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1.2644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1.2527999999999999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1.2412000000000001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1.2296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1.218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1.2063999999999999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1.1947999999999999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1.1832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1.1716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1.1599999999999999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1.1483999999999999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1.1367999999999998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1.1252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1.1135999999999999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1.1019999999999999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1.0903999999999998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1.0788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1.0671999999999999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1.0555999999999999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1.044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3" priority="25">
      <formula>F28&gt;0</formula>
    </cfRule>
    <cfRule type="expression" dxfId="112" priority="26">
      <formula>F28&lt;0</formula>
    </cfRule>
  </conditionalFormatting>
  <conditionalFormatting sqref="H118:H125">
    <cfRule type="expression" dxfId="111" priority="23">
      <formula>H118&gt;0</formula>
    </cfRule>
    <cfRule type="expression" dxfId="110" priority="24">
      <formula>H118&lt;0</formula>
    </cfRule>
  </conditionalFormatting>
  <conditionalFormatting sqref="H126">
    <cfRule type="expression" dxfId="109" priority="21">
      <formula>H126&gt;0</formula>
    </cfRule>
    <cfRule type="expression" dxfId="108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" priority="11">
      <formula>Q8&gt;0</formula>
    </cfRule>
    <cfRule type="expression" dxfId="106" priority="12">
      <formula>Q8&lt;0</formula>
    </cfRule>
  </conditionalFormatting>
  <conditionalFormatting sqref="Q7">
    <cfRule type="expression" dxfId="105" priority="13">
      <formula>Q7&gt;0</formula>
    </cfRule>
    <cfRule type="expression" dxfId="104" priority="14">
      <formula>Q7&lt;0</formula>
    </cfRule>
  </conditionalFormatting>
  <conditionalFormatting sqref="F30:F33">
    <cfRule type="expression" dxfId="103" priority="9">
      <formula>F30&gt;0</formula>
    </cfRule>
    <cfRule type="expression" dxfId="102" priority="10">
      <formula>F30&lt;0</formula>
    </cfRule>
  </conditionalFormatting>
  <conditionalFormatting sqref="H30:H33">
    <cfRule type="expression" dxfId="101" priority="7">
      <formula>H30&gt;0</formula>
    </cfRule>
    <cfRule type="expression" dxfId="100" priority="8">
      <formula>H30&lt;0</formula>
    </cfRule>
  </conditionalFormatting>
  <conditionalFormatting sqref="K59:K93">
    <cfRule type="expression" dxfId="99" priority="5">
      <formula>K59&gt;0</formula>
    </cfRule>
    <cfRule type="expression" dxfId="98" priority="6">
      <formula>K59&lt;0</formula>
    </cfRule>
  </conditionalFormatting>
  <conditionalFormatting sqref="K66">
    <cfRule type="expression" dxfId="97" priority="3">
      <formula>K66&gt;0</formula>
    </cfRule>
    <cfRule type="expression" dxfId="96" priority="4">
      <formula>K66&lt;0</formula>
    </cfRule>
  </conditionalFormatting>
  <conditionalFormatting sqref="M63">
    <cfRule type="expression" dxfId="95" priority="1">
      <formula>M63&gt;0</formula>
    </cfRule>
    <cfRule type="expression" dxfId="9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77.643960000000035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70.78</v>
      </c>
      <c r="R4" s="498">
        <v>-1.1000000000000001E-3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17695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19410.990000000009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-1715.9900000000052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-1715.9900000000052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-8.8403012932364827E-2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77.858000000000004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77.150200000000012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76.442400000000006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75.7346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75.026800000000009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74.319000000000003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73.611199999999997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72.903400000000005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72.195599999999999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71.487800000000007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70.78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70.072199999999995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69.364400000000003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68.656599999999997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67.948800000000006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67.241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66.533199999999994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65.825400000000002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65.11760000000001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64.409800000000004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63.702000000000005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2" si="41">C131*(E131-D131)</f>
        <v>-2591.0000000000009</v>
      </c>
      <c r="G131" s="40">
        <f t="shared" ref="G131:G132" si="42">D131*C131</f>
        <v>19541</v>
      </c>
      <c r="H131" s="230">
        <f t="shared" ref="H131:H132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31 H124:H131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67.58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67.58</v>
      </c>
      <c r="R4" s="498">
        <v>3.8999999999999998E-3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74.338000000000008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73.662199999999999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72.986400000000003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72.310600000000008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71.634799999999998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70.959000000000003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70.283199999999994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69.607399999999998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68.931600000000003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68.255799999999994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67.58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66.904200000000003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66.228399999999993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65.552599999999998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64.876800000000003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64.200999999999993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63.525199999999998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62.849400000000003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62.1736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61.497799999999998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60.822000000000003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759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55.4</v>
      </c>
      <c r="R4" s="498">
        <v>7.7999999999999996E-3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11080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-579.47000000000207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497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-629.42000000000189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-5.3753302896300738E-2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60.940000000000005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60.386000000000003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59.832000000000001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59.277999999999999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58.724000000000004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58.17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57.616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57.061999999999998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56.508000000000003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55.954000000000001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55.4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54.845999999999997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54.291999999999994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53.738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53.183999999999997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52.629999999999995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52.075999999999993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51.521999999999998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50.968000000000004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50.414000000000001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49.86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5" priority="15">
      <formula>F22&gt;0</formula>
    </cfRule>
    <cfRule type="expression" dxfId="64" priority="16">
      <formula>F22&lt;0</formula>
    </cfRule>
  </conditionalFormatting>
  <conditionalFormatting sqref="H22:H53">
    <cfRule type="expression" dxfId="63" priority="13">
      <formula>H22&gt;0</formula>
    </cfRule>
    <cfRule type="expression" dxfId="62" priority="14">
      <formula>H22&lt;0</formula>
    </cfRule>
  </conditionalFormatting>
  <conditionalFormatting sqref="Q8">
    <cfRule type="expression" dxfId="61" priority="9">
      <formula>Q8&gt;0</formula>
    </cfRule>
    <cfRule type="expression" dxfId="60" priority="10">
      <formula>Q8&lt;0</formula>
    </cfRule>
  </conditionalFormatting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M56">
    <cfRule type="expression" dxfId="57" priority="7">
      <formula>M56&gt;0</formula>
    </cfRule>
    <cfRule type="expression" dxfId="56" priority="8">
      <formula>M56&lt;0</formula>
    </cfRule>
  </conditionalFormatting>
  <conditionalFormatting sqref="J36">
    <cfRule type="expression" dxfId="55" priority="5">
      <formula>J36&gt;0</formula>
    </cfRule>
    <cfRule type="expression" dxfId="54" priority="6">
      <formula>J36&lt;0</formula>
    </cfRule>
  </conditionalFormatting>
  <conditionalFormatting sqref="J37:J52">
    <cfRule type="expression" dxfId="53" priority="3">
      <formula>J37&gt;0</formula>
    </cfRule>
    <cfRule type="expression" dxfId="52" priority="4">
      <formula>J37&lt;0</formula>
    </cfRule>
  </conditionalFormatting>
  <conditionalFormatting sqref="Q10">
    <cfRule type="expression" dxfId="51" priority="1">
      <formula>Q10&gt;0</formula>
    </cfRule>
    <cfRule type="expression" dxfId="5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34.93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34.93</v>
      </c>
      <c r="R4" s="498">
        <v>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38.423000000000002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38.073700000000002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37.724400000000003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37.375100000000003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37.025800000000004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36.676500000000004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36.327199999999998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35.977899999999998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35.628599999999999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35.279299999999999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34.93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34.5807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34.231400000000001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33.882100000000001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33.532800000000002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33.183499999999995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32.834199999999996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32.484900000000003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32.135600000000004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31.786300000000001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31.437000000000001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174.47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174.47</v>
      </c>
      <c r="R4" s="498">
        <v>3.3E-3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191.917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190.17230000000001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188.42760000000001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186.68290000000002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184.93819999999999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183.1935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181.44880000000001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179.70410000000001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177.95939999999999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176.21469999999999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174.47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172.7253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170.98060000000001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169.23589999999999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167.49119999999999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165.7465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164.0018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162.25710000000001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160.51240000000001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158.76769999999999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157.023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46.25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46.25</v>
      </c>
      <c r="R4" s="498">
        <v>1.8700000000000001E-2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50.875000000000007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50.412500000000001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49.95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49.487500000000004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49.025000000000006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48.5625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48.1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47.637500000000003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47.175000000000004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46.712499999999999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46.25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45.787500000000001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45.324999999999996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44.862499999999997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44.4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43.9375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43.474999999999994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43.012500000000003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42.550000000000004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42.087499999999999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41.625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122.11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122.11</v>
      </c>
      <c r="R4" s="498">
        <v>3.8E-3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134.321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133.09990000000002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131.87880000000001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130.65770000000001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129.4366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128.21549999999999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126.9944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125.77330000000001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124.5522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123.33110000000001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122.11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120.88889999999999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119.6678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118.44669999999999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117.2256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116.00449999999999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114.78339999999999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113.56230000000001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112.3412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111.12010000000001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109.899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185.42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185.42</v>
      </c>
      <c r="R4" s="498">
        <v>8.0000000000000004E-4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203.96199999999999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202.1078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200.25360000000001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198.39939999999999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196.54519999999999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194.691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192.83679999999998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190.98259999999999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189.1284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187.27419999999998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185.42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183.5658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181.71159999999998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179.85739999999998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178.00319999999999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176.14899999999997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174.29479999999998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172.44059999999999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170.5864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168.73220000000001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166.87799999999999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2017-07-01T23:57:33Z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