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7" i="38" l="1"/>
  <c r="D857" i="38"/>
  <c r="E857" i="38"/>
  <c r="G857" i="38"/>
  <c r="H857" i="38"/>
  <c r="K857" i="38"/>
  <c r="L857" i="38"/>
  <c r="P857" i="38" s="1"/>
  <c r="Q857" i="38" s="1"/>
  <c r="M857" i="38"/>
  <c r="N857" i="38" s="1"/>
  <c r="S857" i="38"/>
  <c r="V857" i="38"/>
  <c r="W857" i="38"/>
  <c r="X857" i="38" l="1"/>
  <c r="O857" i="38"/>
  <c r="Y857" i="38" s="1"/>
  <c r="Z857" i="38"/>
  <c r="U857" i="38"/>
  <c r="A856" i="38"/>
  <c r="D856" i="38"/>
  <c r="E856" i="38"/>
  <c r="G856" i="38"/>
  <c r="H856" i="38"/>
  <c r="K856" i="38"/>
  <c r="L856" i="38" s="1"/>
  <c r="P856" i="38" s="1"/>
  <c r="M856" i="38"/>
  <c r="N856" i="38" s="1"/>
  <c r="S856" i="38"/>
  <c r="O856" i="38" l="1"/>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M85" i="127"/>
  <c r="H85" i="127"/>
  <c r="F19" i="127"/>
  <c r="C19" i="127"/>
  <c r="C85" i="127"/>
  <c r="M19" i="127"/>
  <c r="K85" i="127"/>
  <c r="H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F19" i="126"/>
  <c r="C85" i="126"/>
  <c r="H19" i="126"/>
  <c r="K19" i="126"/>
  <c r="H85" i="126"/>
  <c r="M85" i="126"/>
  <c r="C19" i="126"/>
  <c r="K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C19" i="125"/>
  <c r="H19" i="125"/>
  <c r="M19" i="125"/>
  <c r="F19" i="125"/>
  <c r="M85" i="125"/>
  <c r="C85" i="125"/>
  <c r="H85" i="125"/>
  <c r="K19" i="125"/>
  <c r="F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F19" i="123"/>
  <c r="K85" i="123"/>
  <c r="C19" i="123"/>
  <c r="M85" i="124"/>
  <c r="C85" i="124"/>
  <c r="F19" i="124"/>
  <c r="C19" i="124"/>
  <c r="F85" i="123"/>
  <c r="H19" i="123"/>
  <c r="F85" i="124"/>
  <c r="M19" i="124"/>
  <c r="H19" i="124"/>
  <c r="H85" i="124"/>
  <c r="C85" i="123"/>
  <c r="K85" i="124"/>
  <c r="K19" i="124"/>
  <c r="M19" i="123"/>
  <c r="M85"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85" i="122"/>
  <c r="K19" i="122"/>
  <c r="M85" i="122"/>
  <c r="C85" i="122"/>
  <c r="H19" i="122"/>
  <c r="M19" i="122"/>
  <c r="F19" i="122"/>
  <c r="C19" i="122"/>
  <c r="F85"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1"/>
  <c r="C85" i="120"/>
  <c r="C19" i="120"/>
  <c r="C85" i="121"/>
  <c r="H85" i="121"/>
  <c r="K19" i="120"/>
  <c r="F85" i="120"/>
  <c r="F19" i="121"/>
  <c r="M85" i="120"/>
  <c r="F19" i="120"/>
  <c r="M85" i="121"/>
  <c r="H85" i="120"/>
  <c r="K85" i="120"/>
  <c r="M19" i="120"/>
  <c r="M19" i="121"/>
  <c r="K85" i="121"/>
  <c r="C19" i="121"/>
  <c r="F85" i="121"/>
  <c r="H19" i="121"/>
  <c r="H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C85" i="119"/>
  <c r="K85" i="119"/>
  <c r="H19" i="119"/>
  <c r="M19" i="119"/>
  <c r="H85" i="119"/>
  <c r="F85" i="119"/>
  <c r="F19" i="119"/>
  <c r="K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F85" i="118"/>
  <c r="H85" i="118"/>
  <c r="H19" i="118"/>
  <c r="C85" i="118"/>
  <c r="K85" i="118"/>
  <c r="F19" i="118"/>
  <c r="M85" i="118"/>
  <c r="C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F19" i="117"/>
  <c r="F85" i="117"/>
  <c r="C85" i="117"/>
  <c r="C19" i="116"/>
  <c r="H85" i="116"/>
  <c r="K85" i="117"/>
  <c r="F85" i="116"/>
  <c r="H85" i="117"/>
  <c r="M85" i="116"/>
  <c r="F19" i="116"/>
  <c r="C19" i="117"/>
  <c r="M19" i="117"/>
  <c r="M85" i="117"/>
  <c r="K19" i="117"/>
  <c r="H19" i="117"/>
  <c r="K19" i="116"/>
  <c r="K85" i="116"/>
  <c r="H19" i="116"/>
  <c r="M19" i="116"/>
  <c r="C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85" i="115"/>
  <c r="H19" i="115"/>
  <c r="F85" i="115"/>
  <c r="K19" i="115"/>
  <c r="C19" i="115"/>
  <c r="K85" i="115"/>
  <c r="F19" i="115"/>
  <c r="M19"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H19" i="114"/>
  <c r="K19" i="114"/>
  <c r="C85" i="114"/>
  <c r="F19" i="114"/>
  <c r="K85" i="114"/>
  <c r="M19" i="114"/>
  <c r="C19" i="114"/>
  <c r="H85" i="114"/>
  <c r="M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M19" i="112"/>
  <c r="F85" i="112"/>
  <c r="H19" i="112"/>
  <c r="M19" i="113"/>
  <c r="H85" i="113"/>
  <c r="F19" i="113"/>
  <c r="K85" i="113"/>
  <c r="C85" i="113"/>
  <c r="F85" i="113"/>
  <c r="K19" i="112"/>
  <c r="K85" i="112"/>
  <c r="H19" i="113"/>
  <c r="F19" i="112"/>
  <c r="M85" i="113"/>
  <c r="C85" i="112"/>
  <c r="M85" i="112"/>
  <c r="C19" i="113"/>
  <c r="H85" i="112"/>
  <c r="C19" i="112"/>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K19" i="111"/>
  <c r="K19" i="110"/>
  <c r="C19" i="111"/>
  <c r="C85" i="110"/>
  <c r="F85" i="110"/>
  <c r="M19" i="111"/>
  <c r="H19" i="111"/>
  <c r="K85" i="110"/>
  <c r="C19" i="110"/>
  <c r="F19" i="111"/>
  <c r="M85" i="110"/>
  <c r="H85" i="111"/>
  <c r="F85" i="111"/>
  <c r="C85" i="111"/>
  <c r="H19" i="110"/>
  <c r="M19" i="110"/>
  <c r="H85" i="110"/>
  <c r="F19" i="110"/>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K85" i="109"/>
  <c r="M85" i="109"/>
  <c r="C85" i="109"/>
  <c r="C19" i="109"/>
  <c r="M19" i="109"/>
  <c r="H85" i="109"/>
  <c r="K19" i="109"/>
  <c r="F19" i="109"/>
  <c r="F85" i="109"/>
  <c r="H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19" i="108"/>
  <c r="C19" i="108"/>
  <c r="M19" i="108"/>
  <c r="H19" i="108"/>
  <c r="K85" i="108"/>
  <c r="F85" i="108"/>
  <c r="H85" i="108"/>
  <c r="C85" i="108"/>
  <c r="M85" i="108"/>
  <c r="K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F85" i="107"/>
  <c r="H19" i="107"/>
  <c r="K19" i="107"/>
  <c r="C85" i="107"/>
  <c r="H85" i="107"/>
  <c r="M19" i="107"/>
  <c r="M85" i="107"/>
  <c r="F19" i="107"/>
  <c r="C19" i="107"/>
  <c r="K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C85" i="106"/>
  <c r="M19" i="106"/>
  <c r="C19" i="106"/>
  <c r="K85" i="106"/>
  <c r="F85" i="106"/>
  <c r="H85" i="106"/>
  <c r="F19" i="106"/>
  <c r="M85" i="106"/>
  <c r="K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M19" i="47"/>
  <c r="C39" i="46"/>
  <c r="H19" i="47"/>
  <c r="C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M19" i="105"/>
  <c r="K19" i="105"/>
  <c r="M85" i="105"/>
  <c r="C19" i="105"/>
  <c r="K85" i="105"/>
  <c r="F19" i="105"/>
  <c r="H19" i="105"/>
  <c r="F85" i="105"/>
  <c r="H85"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K85" i="104"/>
  <c r="F85" i="104"/>
  <c r="H19" i="104"/>
  <c r="C19" i="104"/>
  <c r="K19" i="104"/>
  <c r="F19" i="104"/>
  <c r="C85" i="104"/>
  <c r="H85" i="104"/>
  <c r="M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H91" i="103"/>
  <c r="K19" i="103"/>
  <c r="F91" i="103"/>
  <c r="K91" i="103"/>
  <c r="K19" i="89"/>
  <c r="M19" i="103"/>
  <c r="M91" i="103"/>
  <c r="H19" i="103"/>
  <c r="C91" i="103"/>
  <c r="F19"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C19" i="102"/>
  <c r="K87" i="102"/>
  <c r="C87" i="102"/>
  <c r="M87" i="102"/>
  <c r="F87" i="102"/>
  <c r="K19" i="102"/>
  <c r="H87" i="102"/>
  <c r="F19" i="102"/>
  <c r="M19" i="102"/>
  <c r="H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19" i="100"/>
  <c r="K85" i="99"/>
  <c r="C85" i="99"/>
  <c r="M19" i="99"/>
  <c r="H22" i="101"/>
  <c r="M85" i="100"/>
  <c r="M90" i="101"/>
  <c r="F85" i="100"/>
  <c r="K19" i="100"/>
  <c r="H19" i="100"/>
  <c r="C22" i="101"/>
  <c r="K19" i="99"/>
  <c r="K85" i="100"/>
  <c r="F19" i="99"/>
  <c r="H90" i="101"/>
  <c r="M85" i="99"/>
  <c r="C90" i="101"/>
  <c r="H85" i="100"/>
  <c r="H19" i="99"/>
  <c r="C85" i="100"/>
  <c r="C19" i="99"/>
  <c r="K90" i="101"/>
  <c r="F85" i="99"/>
  <c r="F19" i="100"/>
  <c r="M22" i="101"/>
  <c r="F22" i="101"/>
  <c r="K22" i="101"/>
  <c r="C19" i="100"/>
  <c r="F90" i="101"/>
  <c r="H85"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F19" i="98"/>
  <c r="M19" i="98"/>
  <c r="M85" i="98"/>
  <c r="K19" i="97"/>
  <c r="M85" i="97"/>
  <c r="F85" i="97"/>
  <c r="H19" i="97"/>
  <c r="H19" i="98"/>
  <c r="C19" i="97"/>
  <c r="K85" i="98"/>
  <c r="K19" i="98"/>
  <c r="K85" i="97"/>
  <c r="K25" i="88"/>
  <c r="F19" i="97"/>
  <c r="F85" i="98"/>
  <c r="C85" i="98"/>
  <c r="H85" i="97"/>
  <c r="M19" i="97"/>
  <c r="H85" i="98"/>
  <c r="C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C94" i="96"/>
  <c r="C19" i="96"/>
  <c r="F19" i="96"/>
  <c r="M19" i="96"/>
  <c r="H94" i="96"/>
  <c r="K94" i="96"/>
  <c r="F94" i="96"/>
  <c r="M94" i="96"/>
  <c r="K19" i="96"/>
  <c r="H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C19" i="95"/>
  <c r="H19" i="95"/>
  <c r="M85" i="95"/>
  <c r="C85" i="95"/>
  <c r="F19" i="95"/>
  <c r="K19" i="95"/>
  <c r="H85" i="95"/>
  <c r="F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19" i="94"/>
  <c r="H85" i="94"/>
  <c r="F19" i="94"/>
  <c r="F85" i="94"/>
  <c r="K85" i="94"/>
  <c r="M19" i="94"/>
  <c r="K19" i="94"/>
  <c r="M85" i="94"/>
  <c r="C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113" i="93"/>
  <c r="C113" i="93"/>
  <c r="K113" i="93"/>
  <c r="F26" i="93"/>
  <c r="H113" i="93"/>
  <c r="M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28" i="92"/>
  <c r="M28" i="92"/>
  <c r="H19" i="91"/>
  <c r="M114" i="92"/>
  <c r="K85" i="91"/>
  <c r="C114" i="92"/>
  <c r="H28" i="92"/>
  <c r="C85" i="91"/>
  <c r="H114" i="92"/>
  <c r="C28" i="92"/>
  <c r="M19" i="91"/>
  <c r="F28" i="92"/>
  <c r="F19" i="91"/>
  <c r="M85" i="91"/>
  <c r="K19" i="91"/>
  <c r="K114" i="92"/>
  <c r="C19" i="91"/>
  <c r="H85" i="91"/>
  <c r="F114" i="92"/>
  <c r="F85" i="91"/>
  <c r="F19" i="47"/>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K19" i="90"/>
  <c r="H85" i="90"/>
  <c r="M85" i="90"/>
  <c r="K85" i="90"/>
  <c r="C19" i="90"/>
  <c r="M19" i="90"/>
  <c r="C85" i="90"/>
  <c r="F19" i="90"/>
  <c r="H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19" i="89"/>
  <c r="M19" i="89"/>
  <c r="H85" i="89"/>
  <c r="H60" i="51"/>
  <c r="K85"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07" i="88"/>
  <c r="F19" i="87"/>
  <c r="K19" i="87"/>
  <c r="H107" i="88"/>
  <c r="H19" i="87"/>
  <c r="K85" i="87"/>
  <c r="C85" i="87"/>
  <c r="M25" i="88"/>
  <c r="M107" i="88"/>
  <c r="C107" i="88"/>
  <c r="F25" i="88"/>
  <c r="M85" i="87"/>
  <c r="C19" i="87"/>
  <c r="F85" i="87"/>
  <c r="M19" i="87"/>
  <c r="H85" i="87"/>
  <c r="K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C85" i="86"/>
  <c r="F19" i="86"/>
  <c r="C19" i="86"/>
  <c r="F85" i="86"/>
  <c r="M85" i="86"/>
  <c r="M19" i="86"/>
  <c r="H19"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19" i="85"/>
  <c r="M19" i="85"/>
  <c r="C85" i="85"/>
  <c r="K85" i="85"/>
  <c r="F85" i="85"/>
  <c r="H19" i="85"/>
  <c r="M85" i="85"/>
  <c r="C19"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C110" i="84"/>
  <c r="F19" i="83"/>
  <c r="C25" i="84"/>
  <c r="F25" i="84"/>
  <c r="M19" i="83"/>
  <c r="C19" i="83"/>
  <c r="M25" i="84"/>
  <c r="C85" i="83"/>
  <c r="H19" i="83"/>
  <c r="H110" i="84"/>
  <c r="F110" i="84"/>
  <c r="K110" i="84"/>
  <c r="F85" i="83"/>
  <c r="M110" i="84"/>
  <c r="K19" i="83"/>
  <c r="H25" i="84"/>
  <c r="M85" i="83"/>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F19" i="82"/>
  <c r="H60" i="82"/>
  <c r="C18" i="74"/>
  <c r="C60" i="82"/>
  <c r="M19" i="82"/>
  <c r="C19" i="82"/>
  <c r="M18" i="74"/>
  <c r="M60" i="82"/>
  <c r="H18" i="74"/>
  <c r="H19" i="82"/>
  <c r="F60"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K78" i="75"/>
  <c r="H96" i="31"/>
  <c r="M78" i="75"/>
  <c r="K96" i="31"/>
  <c r="C96" i="31"/>
  <c r="H78" i="75"/>
  <c r="F78" i="75"/>
  <c r="M96" i="31"/>
  <c r="C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19" i="64"/>
  <c r="K85" i="64"/>
  <c r="H85" i="64"/>
  <c r="M85" i="64"/>
  <c r="M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110" i="81"/>
  <c r="M110" i="81"/>
  <c r="H110" i="81"/>
  <c r="C110" i="81"/>
  <c r="K110" i="81"/>
  <c r="F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H19" i="80"/>
  <c r="M85" i="80"/>
  <c r="C85" i="80"/>
  <c r="M19" i="80"/>
  <c r="F85" i="80"/>
  <c r="K19" i="80"/>
  <c r="K85" i="80"/>
  <c r="H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65" i="79"/>
  <c r="M19" i="79"/>
  <c r="C65" i="79"/>
  <c r="F19" i="79"/>
  <c r="C19" i="79"/>
  <c r="K65" i="79"/>
  <c r="K19" i="79"/>
  <c r="M65" i="79"/>
  <c r="F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19" i="78"/>
  <c r="C85" i="78"/>
  <c r="F85" i="78"/>
  <c r="K19" i="78"/>
  <c r="M19" i="78"/>
  <c r="K85" i="78"/>
  <c r="C19" i="78"/>
  <c r="H85" i="78"/>
  <c r="F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19" i="77"/>
  <c r="K89" i="77"/>
  <c r="H89" i="77"/>
  <c r="F19" i="77"/>
  <c r="F89" i="77"/>
  <c r="C89" i="77"/>
  <c r="C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M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H889" i="25"/>
  <c r="F889" i="25"/>
  <c r="C889" i="25"/>
  <c r="K889" i="25"/>
  <c r="M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6" i="46"/>
  <c r="H136" i="46"/>
  <c r="C136" i="46"/>
  <c r="P25" i="46"/>
  <c r="P24" i="46"/>
  <c r="P23" i="46"/>
  <c r="P22" i="46"/>
  <c r="P21" i="46"/>
  <c r="P20" i="46"/>
  <c r="P19" i="46"/>
  <c r="K126" i="46"/>
  <c r="K125" i="46"/>
  <c r="F125" i="46"/>
  <c r="K124" i="46"/>
  <c r="F124"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228" i="58"/>
  <c r="H19" i="72"/>
  <c r="K81" i="61"/>
  <c r="F81" i="61"/>
  <c r="C19" i="45"/>
  <c r="F85" i="64"/>
  <c r="F19" i="60"/>
  <c r="K67" i="60"/>
  <c r="K23" i="57"/>
  <c r="H81" i="61"/>
  <c r="F19" i="54"/>
  <c r="C86" i="53"/>
  <c r="M86" i="53"/>
  <c r="H72" i="59"/>
  <c r="C47" i="58"/>
  <c r="M94" i="52"/>
  <c r="C451" i="17"/>
  <c r="K65" i="63"/>
  <c r="F19" i="53"/>
  <c r="K86" i="53"/>
  <c r="K94" i="52"/>
  <c r="F111" i="45"/>
  <c r="H19" i="61"/>
  <c r="K19" i="52"/>
  <c r="F19" i="73"/>
  <c r="H19" i="66"/>
  <c r="M19" i="71"/>
  <c r="C19" i="34"/>
  <c r="F30" i="40"/>
  <c r="K75" i="41"/>
  <c r="M19" i="41"/>
  <c r="K90" i="72"/>
  <c r="M65" i="63"/>
  <c r="F18" i="74"/>
  <c r="C128" i="25"/>
  <c r="F55" i="50"/>
  <c r="C19" i="62"/>
  <c r="M19" i="70"/>
  <c r="M55" i="50"/>
  <c r="F19" i="62"/>
  <c r="C85" i="64"/>
  <c r="F75" i="41"/>
  <c r="M19" i="62"/>
  <c r="C19" i="73"/>
  <c r="H30" i="40"/>
  <c r="C100" i="34"/>
  <c r="K47" i="58"/>
  <c r="C65" i="63"/>
  <c r="C19" i="68"/>
  <c r="F19" i="41"/>
  <c r="M81" i="61"/>
  <c r="C111" i="45"/>
  <c r="H19" i="59"/>
  <c r="K19" i="63"/>
  <c r="H19" i="68"/>
  <c r="C30" i="49"/>
  <c r="K19" i="54"/>
  <c r="M77" i="70"/>
  <c r="C19" i="63"/>
  <c r="C19" i="54"/>
  <c r="M19" i="52"/>
  <c r="M19" i="55"/>
  <c r="F19" i="72"/>
  <c r="K19" i="62"/>
  <c r="H90" i="72"/>
  <c r="K156" i="49"/>
  <c r="C19" i="72"/>
  <c r="M19" i="75"/>
  <c r="M63" i="66"/>
  <c r="H19" i="3"/>
  <c r="M19" i="34"/>
  <c r="C65" i="71"/>
  <c r="H19" i="60"/>
  <c r="M111" i="45"/>
  <c r="H65" i="71"/>
  <c r="H19" i="70"/>
  <c r="M19" i="69"/>
  <c r="M23" i="57"/>
  <c r="M51" i="54"/>
  <c r="H128" i="25"/>
  <c r="C77" i="70"/>
  <c r="C51" i="54"/>
  <c r="K65" i="71"/>
  <c r="C63" i="66"/>
  <c r="H19" i="50"/>
  <c r="M30" i="49"/>
  <c r="F67" i="60"/>
  <c r="K111" i="45"/>
  <c r="C19" i="64"/>
  <c r="K100" i="34"/>
  <c r="K19" i="59"/>
  <c r="F19" i="71"/>
  <c r="M156" i="49"/>
  <c r="C19" i="60"/>
  <c r="M19" i="61"/>
  <c r="C30" i="40"/>
  <c r="K119" i="7"/>
  <c r="F19" i="45"/>
  <c r="K19" i="68"/>
  <c r="H228" i="58"/>
  <c r="K19" i="61"/>
  <c r="H19" i="52"/>
  <c r="F119" i="7"/>
  <c r="F19" i="55"/>
  <c r="H47" i="58"/>
  <c r="H100" i="34"/>
  <c r="K19" i="66"/>
  <c r="C75" i="41"/>
  <c r="H75" i="41"/>
  <c r="F213" i="57"/>
  <c r="H156" i="49"/>
  <c r="C19" i="55"/>
  <c r="F23" i="17"/>
  <c r="F19" i="3"/>
  <c r="C81" i="61"/>
  <c r="H19" i="73"/>
  <c r="K19" i="3"/>
  <c r="C19" i="75"/>
  <c r="C19" i="70"/>
  <c r="C19" i="66"/>
  <c r="H25" i="31"/>
  <c r="C72" i="59"/>
  <c r="F63" i="66"/>
  <c r="M19" i="68"/>
  <c r="C213" i="57"/>
  <c r="C228" i="58"/>
  <c r="M451" i="17"/>
  <c r="F72" i="59"/>
  <c r="F451" i="17"/>
  <c r="F19" i="61"/>
  <c r="H94" i="52"/>
  <c r="F77" i="70"/>
  <c r="F19" i="52"/>
  <c r="H19" i="69"/>
  <c r="F47" i="58"/>
  <c r="H111" i="45"/>
  <c r="C94" i="52"/>
  <c r="H67" i="60"/>
  <c r="F23" i="57"/>
  <c r="H19" i="62"/>
  <c r="F228" i="58"/>
  <c r="M100" i="34"/>
  <c r="K23" i="17"/>
  <c r="C19" i="61"/>
  <c r="F30" i="49"/>
  <c r="K77" i="70"/>
  <c r="M67" i="60"/>
  <c r="M213" i="57"/>
  <c r="M65" i="71"/>
  <c r="F19" i="50"/>
  <c r="C90" i="72"/>
  <c r="H77" i="70"/>
  <c r="C25" i="31"/>
  <c r="K19" i="70"/>
  <c r="M47" i="58"/>
  <c r="M119" i="7"/>
  <c r="C119" i="7"/>
  <c r="F19" i="66"/>
  <c r="K19" i="34"/>
  <c r="C19" i="69"/>
  <c r="H86" i="53"/>
  <c r="K213" i="57"/>
  <c r="H63" i="66"/>
  <c r="H19" i="54"/>
  <c r="K51" i="54"/>
  <c r="K30" i="40"/>
  <c r="H23" i="17"/>
  <c r="F19" i="34"/>
  <c r="F19" i="68"/>
  <c r="M19" i="63"/>
  <c r="M90" i="72"/>
  <c r="H213" i="57"/>
  <c r="K19" i="69"/>
  <c r="K25" i="31"/>
  <c r="M19" i="60"/>
  <c r="M19" i="45"/>
  <c r="H19" i="75"/>
  <c r="C19" i="59"/>
  <c r="H65" i="63"/>
  <c r="C19" i="52"/>
  <c r="M60" i="51"/>
  <c r="H51" i="54"/>
  <c r="F65" i="71"/>
  <c r="F28" i="43"/>
  <c r="F128" i="25"/>
  <c r="H19" i="55"/>
  <c r="H119" i="7"/>
  <c r="K18" i="74"/>
  <c r="F25" i="31"/>
  <c r="F94" i="52"/>
  <c r="K72" i="59"/>
  <c r="H19" i="34"/>
  <c r="K19" i="72"/>
  <c r="C23" i="17"/>
  <c r="K19" i="71"/>
  <c r="F19" i="64"/>
  <c r="H55" i="50"/>
  <c r="K19" i="60"/>
  <c r="C19" i="41"/>
  <c r="F86" i="53"/>
  <c r="H19" i="53"/>
  <c r="M19" i="53"/>
  <c r="H19" i="71"/>
  <c r="F19" i="69"/>
  <c r="M30" i="40"/>
  <c r="F19" i="70"/>
  <c r="K19" i="55"/>
  <c r="M19" i="73"/>
  <c r="M19" i="66"/>
  <c r="C19" i="71"/>
  <c r="M19" i="72"/>
  <c r="H19" i="41"/>
  <c r="C23" i="57"/>
  <c r="K19" i="50"/>
  <c r="M75" i="41"/>
  <c r="K19" i="41"/>
  <c r="M19" i="50"/>
  <c r="K451" i="17"/>
  <c r="F90" i="72"/>
  <c r="C156" i="49"/>
  <c r="F19" i="63"/>
  <c r="C55" i="50"/>
  <c r="M72" i="59"/>
  <c r="C19" i="53"/>
  <c r="F60" i="51"/>
  <c r="H19" i="63"/>
  <c r="C19" i="50"/>
  <c r="M25" i="31"/>
  <c r="F100" i="34"/>
  <c r="F19" i="59"/>
  <c r="F19" i="75"/>
  <c r="C19" i="3"/>
  <c r="K19" i="53"/>
  <c r="M19" i="59"/>
  <c r="K60" i="51"/>
  <c r="M19" i="3"/>
  <c r="F65" i="63"/>
  <c r="H451" i="17"/>
  <c r="F156" i="49"/>
  <c r="M23" i="17"/>
  <c r="K19" i="75"/>
  <c r="M19" i="54"/>
  <c r="K19" i="73"/>
  <c r="F51" i="54"/>
  <c r="K228" i="58"/>
  <c r="K63" i="66"/>
  <c r="K55" i="50"/>
  <c r="C67" i="60"/>
  <c r="V856" i="38" l="1"/>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6"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6" i="46"/>
  <c r="F51" i="24"/>
  <c r="F120" i="40"/>
  <c r="M101" i="43"/>
  <c r="Q10" i="43" s="1"/>
  <c r="F308" i="51"/>
  <c r="K308" i="51"/>
  <c r="Q2" i="44"/>
  <c r="Q3" i="44" s="1"/>
  <c r="Q6" i="44" s="1"/>
  <c r="Q2" i="32"/>
  <c r="Q8" i="32" s="1"/>
  <c r="F44" i="26"/>
  <c r="K44" i="26"/>
  <c r="Q2" i="71"/>
  <c r="M104" i="49"/>
  <c r="Q2" i="25"/>
  <c r="W855" i="38" l="1"/>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5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2" i="46"/>
  <c r="Q10" i="46" s="1"/>
  <c r="K117"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6" i="38" l="1"/>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<sst xmlns="http://schemas.openxmlformats.org/spreadsheetml/2006/main" count="9459" uniqueCount="1392">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</sst>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86"/>
      <tableStyleElement type="headerRow" dxfId="398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numCache>
            </c:numRef>
          </c:yVal>
          <c:smooth val="1"/>
        </c:ser>
        <c:dLbls>
          <c:showLegendKey val="0"/>
          <c:showVal val="0"/>
          <c:showCatName val="0"/>
          <c:showSerName val="0"/>
          <c:showPercent val="0"/>
          <c:showBubbleSize val="0"/>
        </c:dLbls>
        <c:axId val="359792968"/>
        <c:axId val="359793360"/>
      </c:scatterChart>
      <c:valAx>
        <c:axId val="359792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93360"/>
        <c:crosses val="autoZero"/>
        <c:crossBetween val="midCat"/>
      </c:valAx>
      <c:valAx>
        <c:axId val="3597933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92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numCache>
            </c:numRef>
          </c:yVal>
          <c:smooth val="1"/>
        </c:ser>
        <c:dLbls>
          <c:showLegendKey val="0"/>
          <c:showVal val="0"/>
          <c:showCatName val="0"/>
          <c:showSerName val="0"/>
          <c:showPercent val="0"/>
          <c:showBubbleSize val="0"/>
        </c:dLbls>
        <c:axId val="359786696"/>
        <c:axId val="359787088"/>
      </c:scatterChart>
      <c:valAx>
        <c:axId val="359786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87088"/>
        <c:crosses val="autoZero"/>
        <c:crossBetween val="midCat"/>
      </c:valAx>
      <c:valAx>
        <c:axId val="359787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7866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numCache>
            </c:numRef>
          </c:yVal>
          <c:smooth val="1"/>
        </c:ser>
        <c:dLbls>
          <c:showLegendKey val="0"/>
          <c:showVal val="0"/>
          <c:showCatName val="0"/>
          <c:showSerName val="0"/>
          <c:showPercent val="0"/>
          <c:showBubbleSize val="0"/>
        </c:dLbls>
        <c:axId val="468984920"/>
        <c:axId val="468989232"/>
      </c:scatterChart>
      <c:valAx>
        <c:axId val="468984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9232"/>
        <c:crosses val="autoZero"/>
        <c:crossBetween val="midCat"/>
      </c:valAx>
      <c:valAx>
        <c:axId val="4689892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4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numCache>
            </c:numRef>
          </c:yVal>
          <c:smooth val="1"/>
        </c:ser>
        <c:dLbls>
          <c:showLegendKey val="0"/>
          <c:showVal val="0"/>
          <c:showCatName val="0"/>
          <c:showSerName val="0"/>
          <c:showPercent val="0"/>
          <c:showBubbleSize val="0"/>
        </c:dLbls>
        <c:axId val="468985312"/>
        <c:axId val="468986880"/>
      </c:scatterChart>
      <c:valAx>
        <c:axId val="468985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6880"/>
        <c:crosses val="autoZero"/>
        <c:crossBetween val="midCat"/>
      </c:valAx>
      <c:valAx>
        <c:axId val="4689868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5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numCache>
            </c:numRef>
          </c:yVal>
          <c:smooth val="1"/>
        </c:ser>
        <c:dLbls>
          <c:showLegendKey val="0"/>
          <c:showVal val="0"/>
          <c:showCatName val="0"/>
          <c:showSerName val="0"/>
          <c:showPercent val="0"/>
          <c:showBubbleSize val="0"/>
        </c:dLbls>
        <c:axId val="468988840"/>
        <c:axId val="468984528"/>
      </c:scatterChart>
      <c:valAx>
        <c:axId val="468988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4528"/>
        <c:crosses val="autoZero"/>
        <c:crossBetween val="midCat"/>
      </c:valAx>
      <c:valAx>
        <c:axId val="4689845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8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numCache>
            </c:numRef>
          </c:yVal>
          <c:smooth val="1"/>
        </c:ser>
        <c:dLbls>
          <c:showLegendKey val="0"/>
          <c:showVal val="0"/>
          <c:showCatName val="0"/>
          <c:showSerName val="0"/>
          <c:showPercent val="0"/>
          <c:showBubbleSize val="0"/>
        </c:dLbls>
        <c:axId val="468990016"/>
        <c:axId val="468989624"/>
      </c:scatterChart>
      <c:valAx>
        <c:axId val="468990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9624"/>
        <c:crosses val="autoZero"/>
        <c:crossBetween val="midCat"/>
      </c:valAx>
      <c:valAx>
        <c:axId val="46898962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90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numCache>
            </c:numRef>
          </c:yVal>
          <c:smooth val="1"/>
        </c:ser>
        <c:dLbls>
          <c:showLegendKey val="0"/>
          <c:showVal val="0"/>
          <c:showCatName val="0"/>
          <c:showSerName val="0"/>
          <c:showPercent val="0"/>
          <c:showBubbleSize val="0"/>
        </c:dLbls>
        <c:axId val="468990800"/>
        <c:axId val="468986488"/>
      </c:scatterChart>
      <c:valAx>
        <c:axId val="468990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6488"/>
        <c:crosses val="autoZero"/>
        <c:crossBetween val="midCat"/>
      </c:valAx>
      <c:valAx>
        <c:axId val="4689864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908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numCache>
            </c:numRef>
          </c:yVal>
          <c:smooth val="1"/>
        </c:ser>
        <c:dLbls>
          <c:showLegendKey val="0"/>
          <c:showVal val="0"/>
          <c:showCatName val="0"/>
          <c:showSerName val="0"/>
          <c:showPercent val="0"/>
          <c:showBubbleSize val="0"/>
        </c:dLbls>
        <c:axId val="468991192"/>
        <c:axId val="468988056"/>
      </c:scatterChart>
      <c:valAx>
        <c:axId val="468991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88056"/>
        <c:crosses val="autoZero"/>
        <c:crossBetween val="midCat"/>
      </c:valAx>
      <c:valAx>
        <c:axId val="4689880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991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62631856"/>
        <c:axId val="362635776"/>
      </c:lineChart>
      <c:dateAx>
        <c:axId val="362631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2635776"/>
        <c:crosses val="autoZero"/>
        <c:auto val="1"/>
        <c:lblOffset val="100"/>
        <c:baseTimeUnit val="days"/>
      </c:dateAx>
      <c:valAx>
        <c:axId val="3626357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2631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62634992"/>
        <c:axId val="362635384"/>
      </c:lineChart>
      <c:dateAx>
        <c:axId val="3626349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635384"/>
        <c:crosses val="autoZero"/>
        <c:auto val="1"/>
        <c:lblOffset val="100"/>
        <c:baseTimeUnit val="days"/>
      </c:dateAx>
      <c:valAx>
        <c:axId val="3626353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63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2451488"/>
        <c:axId val="472454232"/>
      </c:lineChart>
      <c:dateAx>
        <c:axId val="47245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4232"/>
        <c:crosses val="autoZero"/>
        <c:auto val="1"/>
        <c:lblOffset val="100"/>
        <c:baseTimeUnit val="days"/>
      </c:dateAx>
      <c:valAx>
        <c:axId val="47245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2455800"/>
        <c:axId val="472454624"/>
      </c:lineChart>
      <c:dateAx>
        <c:axId val="47245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4624"/>
        <c:crosses val="autoZero"/>
        <c:auto val="1"/>
        <c:lblOffset val="100"/>
        <c:baseTimeUnit val="days"/>
      </c:dateAx>
      <c:valAx>
        <c:axId val="472454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2455016"/>
        <c:axId val="472455408"/>
      </c:lineChart>
      <c:dateAx>
        <c:axId val="472455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408"/>
        <c:crosses val="autoZero"/>
        <c:auto val="1"/>
        <c:lblOffset val="100"/>
        <c:baseTimeUnit val="days"/>
      </c:dateAx>
      <c:valAx>
        <c:axId val="4724554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72453448"/>
        <c:axId val="472452664"/>
      </c:lineChart>
      <c:dateAx>
        <c:axId val="47245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2664"/>
        <c:crosses val="autoZero"/>
        <c:auto val="1"/>
        <c:lblOffset val="100"/>
        <c:baseTimeUnit val="days"/>
      </c:dateAx>
      <c:valAx>
        <c:axId val="472452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72449136"/>
        <c:axId val="472449528"/>
      </c:lineChart>
      <c:dateAx>
        <c:axId val="472449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49528"/>
        <c:crosses val="autoZero"/>
        <c:auto val="1"/>
        <c:lblOffset val="100"/>
        <c:baseTimeUnit val="days"/>
      </c:dateAx>
      <c:valAx>
        <c:axId val="472449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4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74766720"/>
        <c:axId val="474768288"/>
      </c:lineChart>
      <c:dateAx>
        <c:axId val="474766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8288"/>
        <c:crosses val="autoZero"/>
        <c:auto val="1"/>
        <c:lblOffset val="100"/>
        <c:baseTimeUnit val="days"/>
      </c:dateAx>
      <c:valAx>
        <c:axId val="47476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6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74765152"/>
        <c:axId val="474767504"/>
      </c:lineChart>
      <c:dateAx>
        <c:axId val="474765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7504"/>
        <c:crosses val="autoZero"/>
        <c:auto val="1"/>
        <c:lblOffset val="100"/>
        <c:baseTimeUnit val="days"/>
      </c:dateAx>
      <c:valAx>
        <c:axId val="47476750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74771816"/>
        <c:axId val="474769856"/>
      </c:lineChart>
      <c:dateAx>
        <c:axId val="474771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9856"/>
        <c:crosses val="autoZero"/>
        <c:auto val="1"/>
        <c:lblOffset val="100"/>
        <c:baseTimeUnit val="days"/>
      </c:dateAx>
      <c:valAx>
        <c:axId val="474769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71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4770640"/>
        <c:axId val="474769072"/>
      </c:lineChart>
      <c:dateAx>
        <c:axId val="474770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9072"/>
        <c:crosses val="autoZero"/>
        <c:auto val="1"/>
        <c:lblOffset val="100"/>
        <c:baseTimeUnit val="days"/>
      </c:dateAx>
      <c:valAx>
        <c:axId val="47476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70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4765936"/>
        <c:axId val="474771032"/>
      </c:lineChart>
      <c:dateAx>
        <c:axId val="47476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71032"/>
        <c:crosses val="autoZero"/>
        <c:auto val="1"/>
        <c:lblOffset val="100"/>
        <c:baseTimeUnit val="days"/>
      </c:dateAx>
      <c:valAx>
        <c:axId val="474771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5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765544"/>
        <c:axId val="474766328"/>
      </c:lineChart>
      <c:dateAx>
        <c:axId val="47476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6328"/>
        <c:crosses val="autoZero"/>
        <c:auto val="1"/>
        <c:lblOffset val="100"/>
        <c:baseTimeUnit val="days"/>
      </c:dateAx>
      <c:valAx>
        <c:axId val="4747663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6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6616432"/>
        <c:axId val="486615256"/>
      </c:lineChart>
      <c:dateAx>
        <c:axId val="486616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5256"/>
        <c:crosses val="autoZero"/>
        <c:auto val="1"/>
        <c:lblOffset val="100"/>
        <c:baseTimeUnit val="days"/>
      </c:dateAx>
      <c:valAx>
        <c:axId val="486615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6608984"/>
        <c:axId val="486611728"/>
      </c:lineChart>
      <c:dateAx>
        <c:axId val="486608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1728"/>
        <c:crosses val="autoZero"/>
        <c:auto val="1"/>
        <c:lblOffset val="100"/>
        <c:baseTimeUnit val="days"/>
      </c:dateAx>
      <c:valAx>
        <c:axId val="48661172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08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6612120"/>
        <c:axId val="486612512"/>
      </c:lineChart>
      <c:dateAx>
        <c:axId val="48661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2512"/>
        <c:crosses val="autoZero"/>
        <c:auto val="1"/>
        <c:lblOffset val="100"/>
        <c:baseTimeUnit val="days"/>
      </c:dateAx>
      <c:valAx>
        <c:axId val="48661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21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6610552"/>
        <c:axId val="486611336"/>
      </c:lineChart>
      <c:dateAx>
        <c:axId val="486610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1336"/>
        <c:crosses val="autoZero"/>
        <c:auto val="1"/>
        <c:lblOffset val="100"/>
        <c:baseTimeUnit val="days"/>
      </c:dateAx>
      <c:valAx>
        <c:axId val="486611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0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6612904"/>
        <c:axId val="486614080"/>
      </c:lineChart>
      <c:dateAx>
        <c:axId val="48661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4080"/>
        <c:crosses val="autoZero"/>
        <c:auto val="1"/>
        <c:lblOffset val="100"/>
        <c:baseTimeUnit val="days"/>
      </c:dateAx>
      <c:valAx>
        <c:axId val="48661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6614864"/>
        <c:axId val="491502320"/>
      </c:lineChart>
      <c:dateAx>
        <c:axId val="48661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2320"/>
        <c:crosses val="autoZero"/>
        <c:auto val="1"/>
        <c:lblOffset val="100"/>
        <c:baseTimeUnit val="days"/>
      </c:dateAx>
      <c:valAx>
        <c:axId val="49150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1503104"/>
        <c:axId val="491499968"/>
      </c:lineChart>
      <c:dateAx>
        <c:axId val="49150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499968"/>
        <c:crosses val="autoZero"/>
        <c:auto val="1"/>
        <c:lblOffset val="100"/>
        <c:baseTimeUnit val="days"/>
      </c:dateAx>
      <c:valAx>
        <c:axId val="49149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91503496"/>
        <c:axId val="491503888"/>
      </c:lineChart>
      <c:dateAx>
        <c:axId val="491503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3888"/>
        <c:crosses val="autoZero"/>
        <c:auto val="1"/>
        <c:lblOffset val="100"/>
        <c:baseTimeUnit val="days"/>
      </c:dateAx>
      <c:valAx>
        <c:axId val="49150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91504280"/>
        <c:axId val="491506632"/>
      </c:lineChart>
      <c:dateAx>
        <c:axId val="491504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6632"/>
        <c:crosses val="autoZero"/>
        <c:auto val="1"/>
        <c:lblOffset val="100"/>
        <c:baseTimeUnit val="days"/>
      </c:dateAx>
      <c:valAx>
        <c:axId val="49150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4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1504672"/>
        <c:axId val="491505064"/>
      </c:lineChart>
      <c:dateAx>
        <c:axId val="49150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5064"/>
        <c:crosses val="autoZero"/>
        <c:auto val="1"/>
        <c:lblOffset val="100"/>
        <c:baseTimeUnit val="days"/>
      </c:dateAx>
      <c:valAx>
        <c:axId val="4915050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1505456"/>
        <c:axId val="491507024"/>
      </c:lineChart>
      <c:dateAx>
        <c:axId val="49150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7024"/>
        <c:crosses val="autoZero"/>
        <c:auto val="1"/>
        <c:lblOffset val="100"/>
        <c:baseTimeUnit val="days"/>
      </c:dateAx>
      <c:valAx>
        <c:axId val="491507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491506240"/>
        <c:axId val="491501536"/>
      </c:lineChart>
      <c:dateAx>
        <c:axId val="491506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1536"/>
        <c:crosses val="autoZero"/>
        <c:auto val="1"/>
        <c:lblOffset val="100"/>
        <c:baseTimeUnit val="days"/>
      </c:dateAx>
      <c:valAx>
        <c:axId val="49150153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506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491900328"/>
        <c:axId val="491894840"/>
      </c:lineChart>
      <c:dateAx>
        <c:axId val="491900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4840"/>
        <c:crosses val="autoZero"/>
        <c:auto val="1"/>
        <c:lblOffset val="100"/>
        <c:baseTimeUnit val="days"/>
      </c:dateAx>
      <c:valAx>
        <c:axId val="49189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90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1896016"/>
        <c:axId val="491899544"/>
      </c:lineChart>
      <c:dateAx>
        <c:axId val="491896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9544"/>
        <c:crosses val="autoZero"/>
        <c:auto val="1"/>
        <c:lblOffset val="100"/>
        <c:baseTimeUnit val="days"/>
      </c:dateAx>
      <c:valAx>
        <c:axId val="4918995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896800"/>
        <c:axId val="491898368"/>
      </c:lineChart>
      <c:dateAx>
        <c:axId val="491896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8368"/>
        <c:crosses val="autoZero"/>
        <c:auto val="1"/>
        <c:lblOffset val="100"/>
        <c:baseTimeUnit val="days"/>
      </c:dateAx>
      <c:valAx>
        <c:axId val="491898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6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1892880"/>
        <c:axId val="491893272"/>
      </c:lineChart>
      <c:dateAx>
        <c:axId val="49189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3272"/>
        <c:crosses val="autoZero"/>
        <c:auto val="1"/>
        <c:lblOffset val="100"/>
        <c:baseTimeUnit val="days"/>
      </c:dateAx>
      <c:valAx>
        <c:axId val="49189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9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490936968"/>
        <c:axId val="490935008"/>
      </c:lineChart>
      <c:dateAx>
        <c:axId val="49093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5008"/>
        <c:crosses val="autoZero"/>
        <c:auto val="1"/>
        <c:lblOffset val="100"/>
        <c:baseTimeUnit val="days"/>
      </c:dateAx>
      <c:valAx>
        <c:axId val="490935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490937752"/>
        <c:axId val="490934616"/>
      </c:lineChart>
      <c:dateAx>
        <c:axId val="490937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4616"/>
        <c:crosses val="autoZero"/>
        <c:auto val="1"/>
        <c:lblOffset val="100"/>
        <c:baseTimeUnit val="days"/>
      </c:dateAx>
      <c:valAx>
        <c:axId val="49093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7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490928736"/>
        <c:axId val="490931480"/>
      </c:lineChart>
      <c:dateAx>
        <c:axId val="49092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1480"/>
        <c:crosses val="autoZero"/>
        <c:auto val="1"/>
        <c:lblOffset val="100"/>
        <c:baseTimeUnit val="days"/>
      </c:dateAx>
      <c:valAx>
        <c:axId val="49093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8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490925600"/>
        <c:axId val="490930304"/>
      </c:lineChart>
      <c:dateAx>
        <c:axId val="490925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0304"/>
        <c:crosses val="autoZero"/>
        <c:auto val="1"/>
        <c:lblOffset val="100"/>
        <c:baseTimeUnit val="days"/>
      </c:dateAx>
      <c:valAx>
        <c:axId val="49093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5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490931088"/>
        <c:axId val="490929912"/>
      </c:lineChart>
      <c:dateAx>
        <c:axId val="490931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9912"/>
        <c:crosses val="autoZero"/>
        <c:auto val="1"/>
        <c:lblOffset val="100"/>
        <c:baseTimeUnit val="days"/>
      </c:dateAx>
      <c:valAx>
        <c:axId val="490929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1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490925992"/>
        <c:axId val="490933832"/>
      </c:lineChart>
      <c:dateAx>
        <c:axId val="490925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3832"/>
        <c:crosses val="autoZero"/>
        <c:auto val="1"/>
        <c:lblOffset val="100"/>
        <c:baseTimeUnit val="days"/>
      </c:dateAx>
      <c:valAx>
        <c:axId val="49093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5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0933048"/>
        <c:axId val="490927952"/>
      </c:scatterChart>
      <c:valAx>
        <c:axId val="4909330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7952"/>
        <c:crosses val="autoZero"/>
        <c:crossBetween val="midCat"/>
      </c:valAx>
      <c:valAx>
        <c:axId val="4909279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33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0925208"/>
        <c:axId val="490924032"/>
      </c:scatterChart>
      <c:valAx>
        <c:axId val="4909252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4032"/>
        <c:crosses val="autoZero"/>
        <c:crossBetween val="midCat"/>
      </c:valAx>
      <c:valAx>
        <c:axId val="490924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925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4566832"/>
        <c:axId val="524562520"/>
      </c:lineChart>
      <c:catAx>
        <c:axId val="524566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2520"/>
        <c:crosses val="autoZero"/>
        <c:auto val="1"/>
        <c:lblAlgn val="ctr"/>
        <c:lblOffset val="100"/>
        <c:noMultiLvlLbl val="0"/>
      </c:catAx>
      <c:valAx>
        <c:axId val="5245625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6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4564480"/>
        <c:axId val="524563304"/>
      </c:lineChart>
      <c:dateAx>
        <c:axId val="524564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3304"/>
        <c:crosses val="autoZero"/>
        <c:auto val="1"/>
        <c:lblOffset val="100"/>
        <c:baseTimeUnit val="days"/>
      </c:dateAx>
      <c:valAx>
        <c:axId val="5245633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4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4563696"/>
        <c:axId val="524571144"/>
      </c:lineChart>
      <c:dateAx>
        <c:axId val="524563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71144"/>
        <c:crosses val="autoZero"/>
        <c:auto val="1"/>
        <c:lblOffset val="100"/>
        <c:baseTimeUnit val="days"/>
      </c:dateAx>
      <c:valAx>
        <c:axId val="5245711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3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4565656"/>
        <c:axId val="524565264"/>
      </c:lineChart>
      <c:dateAx>
        <c:axId val="524565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5264"/>
        <c:crosses val="autoZero"/>
        <c:auto val="1"/>
        <c:lblOffset val="100"/>
        <c:baseTimeUnit val="days"/>
      </c:dateAx>
      <c:valAx>
        <c:axId val="5245652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65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NWL!$E$42:$E$122</c:f>
              <c:numCache>
                <c:formatCode>0.00</c:formatCode>
                <c:ptCount val="81"/>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NWL!$D$42:$D$122</c:f>
              <c:numCache>
                <c:formatCode>0.00</c:formatCode>
                <c:ptCount val="81"/>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numCache>
            </c:numRef>
          </c:val>
          <c:smooth val="0"/>
        </c:ser>
        <c:dLbls>
          <c:showLegendKey val="0"/>
          <c:showVal val="0"/>
          <c:showCatName val="0"/>
          <c:showSerName val="0"/>
          <c:showPercent val="0"/>
          <c:showBubbleSize val="0"/>
        </c:dLbls>
        <c:marker val="1"/>
        <c:smooth val="0"/>
        <c:axId val="524570752"/>
        <c:axId val="524571536"/>
      </c:lineChart>
      <c:dateAx>
        <c:axId val="52457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571536"/>
        <c:crosses val="autoZero"/>
        <c:auto val="1"/>
        <c:lblOffset val="100"/>
        <c:baseTimeUnit val="days"/>
      </c:dateAx>
      <c:valAx>
        <c:axId val="5245715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57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NWL!$F$42:$F$122</c:f>
              <c:numCache>
                <c:formatCode>0.00</c:formatCode>
                <c:ptCount val="81"/>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numCache>
            </c:numRef>
          </c:val>
          <c:smooth val="0"/>
        </c:ser>
        <c:dLbls>
          <c:showLegendKey val="0"/>
          <c:showVal val="0"/>
          <c:showCatName val="0"/>
          <c:showSerName val="0"/>
          <c:showPercent val="0"/>
          <c:showBubbleSize val="0"/>
        </c:dLbls>
        <c:marker val="1"/>
        <c:smooth val="0"/>
        <c:axId val="524576632"/>
        <c:axId val="524576240"/>
      </c:lineChart>
      <c:dateAx>
        <c:axId val="524576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576240"/>
        <c:crosses val="autoZero"/>
        <c:auto val="1"/>
        <c:lblOffset val="100"/>
        <c:baseTimeUnit val="days"/>
      </c:dateAx>
      <c:valAx>
        <c:axId val="524576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576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4578200"/>
        <c:axId val="524575456"/>
      </c:lineChart>
      <c:dateAx>
        <c:axId val="5245782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75456"/>
        <c:crosses val="autoZero"/>
        <c:auto val="1"/>
        <c:lblOffset val="100"/>
        <c:baseTimeUnit val="days"/>
      </c:dateAx>
      <c:valAx>
        <c:axId val="5245754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578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2054736"/>
        <c:axId val="542057088"/>
      </c:lineChart>
      <c:catAx>
        <c:axId val="542054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57088"/>
        <c:crosses val="autoZero"/>
        <c:auto val="1"/>
        <c:lblAlgn val="ctr"/>
        <c:lblOffset val="100"/>
        <c:noMultiLvlLbl val="0"/>
      </c:catAx>
      <c:valAx>
        <c:axId val="54205708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54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2057872"/>
        <c:axId val="542055128"/>
      </c:lineChart>
      <c:catAx>
        <c:axId val="542057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55128"/>
        <c:crosses val="autoZero"/>
        <c:auto val="1"/>
        <c:lblAlgn val="ctr"/>
        <c:lblOffset val="100"/>
        <c:noMultiLvlLbl val="0"/>
      </c:catAx>
      <c:valAx>
        <c:axId val="5420551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57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2056696"/>
        <c:axId val="542061400"/>
      </c:lineChart>
      <c:dateAx>
        <c:axId val="54205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61400"/>
        <c:crosses val="autoZero"/>
        <c:auto val="1"/>
        <c:lblOffset val="100"/>
        <c:baseTimeUnit val="days"/>
      </c:dateAx>
      <c:valAx>
        <c:axId val="542061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5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2051992"/>
        <c:axId val="542052384"/>
      </c:lineChart>
      <c:dateAx>
        <c:axId val="54205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52384"/>
        <c:crosses val="autoZero"/>
        <c:auto val="1"/>
        <c:lblOffset val="100"/>
        <c:baseTimeUnit val="days"/>
      </c:dateAx>
      <c:valAx>
        <c:axId val="54205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5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42059048"/>
        <c:axId val="542055520"/>
      </c:lineChart>
      <c:dateAx>
        <c:axId val="54205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55520"/>
        <c:crosses val="autoZero"/>
        <c:auto val="1"/>
        <c:lblOffset val="100"/>
        <c:baseTimeUnit val="days"/>
      </c:dateAx>
      <c:valAx>
        <c:axId val="54205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59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42053168"/>
        <c:axId val="542062576"/>
      </c:lineChart>
      <c:dateAx>
        <c:axId val="542053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62576"/>
        <c:crosses val="autoZero"/>
        <c:auto val="1"/>
        <c:lblOffset val="100"/>
        <c:baseTimeUnit val="days"/>
      </c:dateAx>
      <c:valAx>
        <c:axId val="542062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53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2053560"/>
        <c:axId val="542064536"/>
      </c:lineChart>
      <c:dateAx>
        <c:axId val="542053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64536"/>
        <c:crosses val="autoZero"/>
        <c:auto val="1"/>
        <c:lblOffset val="100"/>
        <c:baseTimeUnit val="days"/>
      </c:dateAx>
      <c:valAx>
        <c:axId val="5420645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53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42066104"/>
        <c:axId val="542067672"/>
      </c:lineChart>
      <c:dateAx>
        <c:axId val="542066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67672"/>
        <c:crosses val="autoZero"/>
        <c:auto val="1"/>
        <c:lblOffset val="100"/>
        <c:baseTimeUnit val="days"/>
      </c:dateAx>
      <c:valAx>
        <c:axId val="5420676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66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0744360"/>
        <c:axId val="570732208"/>
      </c:lineChart>
      <c:dateAx>
        <c:axId val="57074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32208"/>
        <c:crosses val="autoZero"/>
        <c:auto val="1"/>
        <c:lblOffset val="100"/>
        <c:baseTimeUnit val="days"/>
      </c:dateAx>
      <c:valAx>
        <c:axId val="5707322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4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0741224"/>
        <c:axId val="570732600"/>
      </c:lineChart>
      <c:dateAx>
        <c:axId val="570741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32600"/>
        <c:crosses val="autoZero"/>
        <c:auto val="1"/>
        <c:lblOffset val="100"/>
        <c:baseTimeUnit val="days"/>
      </c:dateAx>
      <c:valAx>
        <c:axId val="57073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41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0736520"/>
        <c:axId val="570734168"/>
      </c:lineChart>
      <c:catAx>
        <c:axId val="5707365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734168"/>
        <c:crosses val="autoZero"/>
        <c:auto val="1"/>
        <c:lblAlgn val="ctr"/>
        <c:lblOffset val="100"/>
        <c:noMultiLvlLbl val="0"/>
      </c:catAx>
      <c:valAx>
        <c:axId val="5707341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736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0743184"/>
        <c:axId val="570739656"/>
      </c:lineChart>
      <c:dateAx>
        <c:axId val="5707431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39656"/>
        <c:crosses val="autoZero"/>
        <c:auto val="1"/>
        <c:lblOffset val="100"/>
        <c:baseTimeUnit val="days"/>
      </c:dateAx>
      <c:valAx>
        <c:axId val="5707396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43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84" dataDxfId="3983">
  <autoFilter ref="O15:W26"/>
  <tableColumns count="9">
    <tableColumn id="1" name="Date" dataDxfId="3982"/>
    <tableColumn id="2" name="Quarter" dataDxfId="3981"/>
    <tableColumn id="3" name="Time" dataDxfId="3980"/>
    <tableColumn id="4" name="EPS estimate" dataDxfId="3979"/>
    <tableColumn id="5" name="EPS Actual" dataDxfId="3978"/>
    <tableColumn id="6" name="Sales Estiamte (B)" dataDxfId="3977"/>
    <tableColumn id="7" name="Sales Actual (B)" dataDxfId="3976"/>
    <tableColumn id="8" name="Guidance" dataDxfId="3975"/>
    <tableColumn id="9" name="Reaction" dataDxfId="397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activeCell="W5" sqref="W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152"/>
      <c r="B2" s="50"/>
      <c r="C2" s="51"/>
      <c r="D2" s="708"/>
      <c r="E2" s="22" t="s">
        <v>50</v>
      </c>
      <c r="F2" s="2">
        <v>17.12</v>
      </c>
      <c r="G2" s="78">
        <v>3.7397333333334082</v>
      </c>
      <c r="H2">
        <v>1800</v>
      </c>
      <c r="I2" s="2">
        <v>30816</v>
      </c>
      <c r="J2" s="2">
        <v>6731.520000000135</v>
      </c>
      <c r="K2" s="2">
        <v>24084.479999999865</v>
      </c>
      <c r="L2" s="660">
        <v>3.5778665145464004</v>
      </c>
      <c r="M2" s="2">
        <v>38700.051000001491</v>
      </c>
      <c r="N2">
        <v>1800</v>
      </c>
      <c r="O2" s="30" t="s">
        <v>1381</v>
      </c>
      <c r="P2" s="660">
        <v>1.1682242990654205E-2</v>
      </c>
      <c r="Q2" s="876">
        <v>-1.55E-2</v>
      </c>
      <c r="R2" s="2">
        <v>27.174603174603178</v>
      </c>
      <c r="S2" s="780">
        <v>43471</v>
      </c>
      <c r="X2" s="788"/>
      <c r="Y2" s="760"/>
      <c r="Z2" s="788"/>
      <c r="AA2" s="660"/>
    </row>
    <row r="3" spans="1:33" ht="21.95" customHeight="1" x14ac:dyDescent="0.25">
      <c r="A3" s="50"/>
      <c r="B3" s="50"/>
      <c r="C3" s="50"/>
      <c r="D3" s="708"/>
      <c r="E3" s="22" t="s">
        <v>916</v>
      </c>
      <c r="F3" s="2">
        <v>32.130000000000003</v>
      </c>
      <c r="G3" s="78">
        <v>51.013442857142863</v>
      </c>
      <c r="H3">
        <v>700</v>
      </c>
      <c r="I3" s="2">
        <v>22491</v>
      </c>
      <c r="J3" s="2">
        <v>35709.410000000003</v>
      </c>
      <c r="K3" s="2">
        <v>-13218.410000000003</v>
      </c>
      <c r="L3" s="660">
        <v>-0.37016601506437663</v>
      </c>
      <c r="M3" s="2">
        <v>-13218.410000000003</v>
      </c>
      <c r="N3">
        <v>500</v>
      </c>
      <c r="O3" s="30" t="s">
        <v>1377</v>
      </c>
      <c r="P3" s="660">
        <v>7.78089013383131E-2</v>
      </c>
      <c r="Q3" s="876">
        <v>3.0999999999999999E-3</v>
      </c>
      <c r="R3" s="2">
        <v>9.0507042253521135</v>
      </c>
      <c r="S3" s="780">
        <v>43471</v>
      </c>
      <c r="T3" s="48"/>
      <c r="W3" s="788"/>
      <c r="X3" s="760"/>
      <c r="Y3" s="788"/>
      <c r="Z3" s="760"/>
      <c r="AB3"/>
      <c r="AC3"/>
      <c r="AD3"/>
      <c r="AE3"/>
      <c r="AF3"/>
      <c r="AG3"/>
    </row>
    <row r="4" spans="1:33" ht="21.95" customHeight="1" x14ac:dyDescent="0.25">
      <c r="A4" s="50"/>
      <c r="B4" s="50"/>
      <c r="C4" s="51"/>
      <c r="D4" s="708"/>
      <c r="E4" s="22" t="s">
        <v>1237</v>
      </c>
      <c r="F4" s="2">
        <v>38.46</v>
      </c>
      <c r="G4" s="78">
        <v>44.889620000000008</v>
      </c>
      <c r="H4">
        <v>500</v>
      </c>
      <c r="I4" s="2">
        <v>19230</v>
      </c>
      <c r="J4" s="2">
        <v>22444.810000000005</v>
      </c>
      <c r="K4" s="2">
        <v>-3214.8100000000049</v>
      </c>
      <c r="L4" s="660">
        <v>-0.14323177607651849</v>
      </c>
      <c r="M4" s="2">
        <v>-3214.8100000000049</v>
      </c>
      <c r="N4">
        <v>100</v>
      </c>
      <c r="O4" s="30" t="s">
        <v>1380</v>
      </c>
      <c r="P4" s="660">
        <v>4.7321892875715033E-2</v>
      </c>
      <c r="Q4" s="876">
        <v>4.7000000000000002E-3</v>
      </c>
      <c r="R4" s="2">
        <v>8.3608695652173921</v>
      </c>
      <c r="S4" s="780">
        <v>43423</v>
      </c>
      <c r="U4" s="48"/>
      <c r="V4" s="788"/>
      <c r="W4" s="788"/>
      <c r="X4" s="760"/>
      <c r="Y4" s="788"/>
      <c r="Z4" s="760"/>
    </row>
    <row r="5" spans="1:33" ht="21.95" customHeight="1" x14ac:dyDescent="0.25">
      <c r="A5" s="50"/>
      <c r="B5" s="51"/>
      <c r="C5" s="51"/>
      <c r="D5" s="708"/>
      <c r="E5" s="22" t="s">
        <v>269</v>
      </c>
      <c r="F5" s="2">
        <v>57.09</v>
      </c>
      <c r="G5" s="78">
        <v>52.549300000000002</v>
      </c>
      <c r="H5">
        <v>300</v>
      </c>
      <c r="I5" s="2">
        <v>17127</v>
      </c>
      <c r="J5" s="2">
        <v>15764.79</v>
      </c>
      <c r="K5" s="2">
        <v>1362.2099999999991</v>
      </c>
      <c r="L5" s="660">
        <v>8.6408382223930685E-2</v>
      </c>
      <c r="M5" s="2">
        <v>1559.4199999999946</v>
      </c>
      <c r="N5">
        <v>100</v>
      </c>
      <c r="O5" s="30" t="s">
        <v>1345</v>
      </c>
      <c r="P5" s="660">
        <v>3.5032404974601507E-2</v>
      </c>
      <c r="Q5" s="876">
        <v>7.4000000000000003E-3</v>
      </c>
      <c r="R5" s="2">
        <v>8.4203539823008846</v>
      </c>
      <c r="S5" s="780">
        <v>43324</v>
      </c>
      <c r="V5"/>
      <c r="W5" s="788"/>
      <c r="X5" s="760"/>
      <c r="Y5" s="788"/>
      <c r="Z5" s="788"/>
      <c r="AB5"/>
      <c r="AC5"/>
      <c r="AD5"/>
      <c r="AE5"/>
      <c r="AF5"/>
      <c r="AG5"/>
    </row>
    <row r="6" spans="1:33" ht="21.95" customHeight="1" x14ac:dyDescent="0.25">
      <c r="A6" s="50"/>
      <c r="B6" s="51"/>
      <c r="C6" s="51"/>
      <c r="E6" s="22" t="s">
        <v>221</v>
      </c>
      <c r="F6" s="2">
        <v>28.55</v>
      </c>
      <c r="G6" s="78">
        <v>10.277899999999937</v>
      </c>
      <c r="H6">
        <v>400</v>
      </c>
      <c r="I6" s="2">
        <v>11420</v>
      </c>
      <c r="J6" s="2">
        <v>4111.1599999999744</v>
      </c>
      <c r="K6" s="2">
        <v>7308.8400000000256</v>
      </c>
      <c r="L6" s="660">
        <v>1.7778048044834234</v>
      </c>
      <c r="M6" s="2">
        <v>8761.100000000024</v>
      </c>
      <c r="N6">
        <v>100</v>
      </c>
      <c r="O6" s="30" t="s">
        <v>1366</v>
      </c>
      <c r="P6" s="660">
        <v>3.5026269702276708E-3</v>
      </c>
      <c r="Q6" s="876">
        <v>-3.0999999999999999E-3</v>
      </c>
      <c r="R6" s="2">
        <v>15.026315789473685</v>
      </c>
      <c r="S6" s="780">
        <v>43421</v>
      </c>
      <c r="V6" s="48"/>
      <c r="W6" s="788"/>
      <c r="X6" s="760"/>
      <c r="Y6" s="788"/>
      <c r="Z6" s="760"/>
    </row>
    <row r="7" spans="1:33" ht="21.95" customHeight="1" x14ac:dyDescent="0.25">
      <c r="A7" s="50"/>
      <c r="B7" s="50"/>
      <c r="C7" s="51"/>
      <c r="D7" s="708"/>
      <c r="E7" s="22" t="s">
        <v>14</v>
      </c>
      <c r="F7" s="2">
        <v>56.01</v>
      </c>
      <c r="G7" s="78">
        <v>47.935299999999991</v>
      </c>
      <c r="H7">
        <v>200</v>
      </c>
      <c r="I7" s="2">
        <v>11202</v>
      </c>
      <c r="J7" s="2">
        <v>9587.0599999999977</v>
      </c>
      <c r="K7" s="2">
        <v>1614.9400000000023</v>
      </c>
      <c r="L7" s="660">
        <v>0.16844997319303329</v>
      </c>
      <c r="M7" s="2">
        <v>1614.9400000000023</v>
      </c>
      <c r="N7">
        <v>200</v>
      </c>
      <c r="O7" s="30" t="s">
        <v>1370</v>
      </c>
      <c r="P7" s="660">
        <v>4.9991073022674519E-2</v>
      </c>
      <c r="Q7" s="876">
        <v>-2.2499999999999999E-2</v>
      </c>
      <c r="R7" s="2">
        <v>14.055207026348807</v>
      </c>
      <c r="S7" s="780">
        <v>43426</v>
      </c>
      <c r="W7" s="788"/>
      <c r="X7" s="760"/>
      <c r="Y7" s="788"/>
      <c r="Z7" s="760"/>
    </row>
    <row r="8" spans="1:33" ht="21.95" customHeight="1" x14ac:dyDescent="0.25">
      <c r="A8" s="50"/>
      <c r="B8" s="51"/>
      <c r="C8" s="51"/>
      <c r="D8" s="708"/>
      <c r="E8" s="22" t="s">
        <v>1274</v>
      </c>
      <c r="F8" s="2">
        <v>55.08</v>
      </c>
      <c r="G8" s="78">
        <v>58.08</v>
      </c>
      <c r="H8">
        <v>200</v>
      </c>
      <c r="I8" s="2">
        <v>11016</v>
      </c>
      <c r="J8" s="2">
        <v>11616</v>
      </c>
      <c r="K8" s="2">
        <v>-600</v>
      </c>
      <c r="L8" s="660">
        <v>-5.1652892561983473E-2</v>
      </c>
      <c r="M8" s="2">
        <v>-600</v>
      </c>
      <c r="N8">
        <v>200</v>
      </c>
      <c r="O8" s="30" t="s">
        <v>1370</v>
      </c>
      <c r="P8" s="660">
        <v>2.9048656499636893E-2</v>
      </c>
      <c r="Q8" s="876">
        <v>-2.3999999999999998E-3</v>
      </c>
      <c r="R8" s="2">
        <v>13.240384615384615</v>
      </c>
      <c r="S8" s="780">
        <v>43436</v>
      </c>
      <c r="T8" s="48"/>
      <c r="U8" s="788"/>
      <c r="V8" s="760"/>
      <c r="W8" s="788"/>
      <c r="X8" s="760"/>
      <c r="Y8" s="788"/>
      <c r="Z8" s="788"/>
    </row>
    <row r="9" spans="1:33" ht="21.95" customHeight="1" x14ac:dyDescent="0.25">
      <c r="A9" s="50"/>
      <c r="B9" s="50"/>
      <c r="C9" s="51"/>
      <c r="E9" s="22" t="s">
        <v>1114</v>
      </c>
      <c r="F9" s="2">
        <v>52.46</v>
      </c>
      <c r="G9" s="78">
        <v>46.14385</v>
      </c>
      <c r="H9">
        <v>200</v>
      </c>
      <c r="I9" s="2">
        <v>10492</v>
      </c>
      <c r="J9" s="2">
        <v>9228.77</v>
      </c>
      <c r="K9" s="2">
        <v>1263.2299999999996</v>
      </c>
      <c r="L9" s="660">
        <v>0.13687956249857783</v>
      </c>
      <c r="M9" s="2">
        <v>1263.2299999999996</v>
      </c>
      <c r="N9">
        <v>144</v>
      </c>
      <c r="O9" s="30"/>
      <c r="P9" s="660">
        <v>2.4780785360274494E-2</v>
      </c>
      <c r="Q9" s="876">
        <v>-2.0000000000000001E-4</v>
      </c>
      <c r="R9" s="2"/>
      <c r="S9" s="780">
        <v>43421</v>
      </c>
      <c r="W9" s="788"/>
      <c r="X9" s="760"/>
      <c r="Y9" s="788"/>
      <c r="Z9" s="760"/>
    </row>
    <row r="10" spans="1:33" ht="21.95" customHeight="1" x14ac:dyDescent="0.25">
      <c r="A10" s="50"/>
      <c r="B10" s="50"/>
      <c r="C10" s="51"/>
      <c r="D10" s="708"/>
      <c r="E10" s="22" t="s">
        <v>895</v>
      </c>
      <c r="F10" s="2">
        <v>30.68</v>
      </c>
      <c r="G10" s="78">
        <v>20.383866666666677</v>
      </c>
      <c r="H10">
        <v>300</v>
      </c>
      <c r="I10" s="2">
        <v>9204</v>
      </c>
      <c r="J10" s="2">
        <v>6115.1600000000035</v>
      </c>
      <c r="K10" s="2">
        <v>3088.8399999999965</v>
      </c>
      <c r="L10" s="660">
        <v>0.50511188587052425</v>
      </c>
      <c r="M10" s="2">
        <v>3088.8399999999965</v>
      </c>
      <c r="N10">
        <v>300</v>
      </c>
      <c r="O10" s="30" t="s">
        <v>1369</v>
      </c>
      <c r="P10" s="660">
        <v>6.51890482398957E-2</v>
      </c>
      <c r="Q10" s="876">
        <v>-3.8999999999999998E-3</v>
      </c>
      <c r="R10" s="2">
        <v>8.7657142857142851</v>
      </c>
      <c r="S10" s="780">
        <v>43429</v>
      </c>
      <c r="W10" s="788"/>
      <c r="X10" s="760"/>
      <c r="Y10" s="788"/>
      <c r="Z10" s="660"/>
      <c r="AB10"/>
      <c r="AC10"/>
      <c r="AD10"/>
      <c r="AE10"/>
      <c r="AF10"/>
      <c r="AG10"/>
    </row>
    <row r="11" spans="1:33" ht="21.95" customHeight="1" x14ac:dyDescent="0.25">
      <c r="A11" s="50"/>
      <c r="B11" s="50"/>
      <c r="C11" s="51"/>
      <c r="E11" s="22" t="s">
        <v>1196</v>
      </c>
      <c r="F11" s="2">
        <v>81.069999999999993</v>
      </c>
      <c r="G11" s="78">
        <v>66.558500000000024</v>
      </c>
      <c r="H11">
        <v>100</v>
      </c>
      <c r="I11" s="2">
        <v>8106.9999999999991</v>
      </c>
      <c r="J11" s="2">
        <v>6655.8500000000022</v>
      </c>
      <c r="K11" s="2">
        <v>1451.1499999999969</v>
      </c>
      <c r="L11" s="660">
        <v>0.21802624758670891</v>
      </c>
      <c r="M11" s="2">
        <v>1451.1499999999969</v>
      </c>
      <c r="N11" s="29">
        <v>43563</v>
      </c>
      <c r="O11" s="30" t="s">
        <v>1370</v>
      </c>
      <c r="P11" s="660">
        <v>1.8749229061305047E-2</v>
      </c>
      <c r="Q11" s="876">
        <v>8.5000000000000006E-3</v>
      </c>
      <c r="R11" s="2">
        <v>12.491525423728811</v>
      </c>
      <c r="S11" s="780">
        <v>43359</v>
      </c>
      <c r="U11" s="788"/>
      <c r="V11" s="2"/>
      <c r="W11" s="787"/>
      <c r="X11" s="660"/>
      <c r="Y11" s="2"/>
      <c r="Z11" s="760"/>
      <c r="AA11" s="760"/>
    </row>
    <row r="12" spans="1:33" ht="21.95" customHeight="1" x14ac:dyDescent="0.25">
      <c r="A12" s="50"/>
      <c r="B12" s="50"/>
      <c r="C12" s="51"/>
      <c r="D12" s="708"/>
      <c r="E12" s="22" t="s">
        <v>173</v>
      </c>
      <c r="F12" s="2">
        <v>15.87</v>
      </c>
      <c r="G12" s="78">
        <v>26.098939999999992</v>
      </c>
      <c r="H12">
        <v>500</v>
      </c>
      <c r="I12" s="2">
        <v>7935</v>
      </c>
      <c r="J12" s="2">
        <v>13049.469999999996</v>
      </c>
      <c r="K12" s="2">
        <v>-5114.4700000000012</v>
      </c>
      <c r="L12" s="660">
        <v>-0.39192932739797082</v>
      </c>
      <c r="M12" s="2">
        <v>-5039.4500000000007</v>
      </c>
      <c r="N12">
        <v>500</v>
      </c>
      <c r="O12" s="30" t="s">
        <v>1373</v>
      </c>
      <c r="P12" s="660">
        <v>5.7971014492753631E-2</v>
      </c>
      <c r="Q12" s="876">
        <v>-6.8999999999999999E-3</v>
      </c>
      <c r="R12" s="2">
        <v>10.238709677419354</v>
      </c>
      <c r="S12" s="780">
        <v>43417</v>
      </c>
      <c r="T12" s="48"/>
      <c r="W12" s="788"/>
      <c r="X12" s="760"/>
      <c r="Y12" s="788"/>
      <c r="Z12" s="760"/>
      <c r="AA12" s="2"/>
    </row>
    <row r="13" spans="1:33" ht="21.95" customHeight="1" x14ac:dyDescent="0.25">
      <c r="A13" s="50"/>
      <c r="B13" s="50"/>
      <c r="C13" s="51"/>
      <c r="D13" s="708"/>
      <c r="E13" s="22" t="s">
        <v>321</v>
      </c>
      <c r="F13" s="2">
        <v>16.91</v>
      </c>
      <c r="G13" s="78">
        <v>16.808475000000016</v>
      </c>
      <c r="H13">
        <v>400</v>
      </c>
      <c r="I13" s="2">
        <v>6764</v>
      </c>
      <c r="J13" s="2">
        <v>6723.3900000000067</v>
      </c>
      <c r="K13" s="2">
        <v>40.609999999993306</v>
      </c>
      <c r="L13" s="660">
        <v>6.0401077432654928E-3</v>
      </c>
      <c r="M13" s="2">
        <v>325.57999999999811</v>
      </c>
      <c r="N13">
        <v>400</v>
      </c>
      <c r="O13" s="30" t="s">
        <v>1361</v>
      </c>
      <c r="P13" s="660">
        <v>0</v>
      </c>
      <c r="Q13" s="876">
        <v>1.6199999999999999E-2</v>
      </c>
      <c r="R13" s="2">
        <v>6.9020408163265303</v>
      </c>
      <c r="S13" s="780">
        <v>43345</v>
      </c>
      <c r="AA13" s="2"/>
    </row>
    <row r="14" spans="1:33" ht="21.95" customHeight="1" x14ac:dyDescent="0.25">
      <c r="A14" s="50"/>
      <c r="B14" s="51"/>
      <c r="C14" s="51"/>
      <c r="D14" s="708"/>
      <c r="E14" s="22" t="s">
        <v>799</v>
      </c>
      <c r="F14" s="2">
        <v>22.54</v>
      </c>
      <c r="G14" s="78">
        <v>29.412966666666641</v>
      </c>
      <c r="H14">
        <v>300</v>
      </c>
      <c r="I14" s="2">
        <v>6762</v>
      </c>
      <c r="J14" s="2">
        <v>8823.8899999999921</v>
      </c>
      <c r="K14" s="2">
        <v>-2061.8899999999921</v>
      </c>
      <c r="L14" s="660">
        <v>-0.23367131729883242</v>
      </c>
      <c r="M14" s="2">
        <v>-2061.8899999999921</v>
      </c>
      <c r="N14">
        <v>300</v>
      </c>
      <c r="O14" s="30" t="s">
        <v>1385</v>
      </c>
      <c r="P14" s="660">
        <v>4.6140195208518191E-2</v>
      </c>
      <c r="Q14" s="876">
        <v>8.0999999999999996E-3</v>
      </c>
      <c r="R14" s="2">
        <v>13.258823529411764</v>
      </c>
      <c r="S14" s="780">
        <v>43324</v>
      </c>
      <c r="T14" s="48"/>
      <c r="V14" s="760"/>
      <c r="W14" s="788"/>
      <c r="X14" s="760"/>
      <c r="Y14" s="788"/>
      <c r="Z14" s="760"/>
    </row>
    <row r="15" spans="1:33" ht="21.95" customHeight="1" x14ac:dyDescent="0.25">
      <c r="A15" s="50"/>
      <c r="B15" s="50"/>
      <c r="C15" s="51"/>
      <c r="D15" s="708"/>
      <c r="E15" s="22" t="s">
        <v>172</v>
      </c>
      <c r="F15" s="2">
        <v>51.41</v>
      </c>
      <c r="G15" s="78">
        <v>44.439000000000043</v>
      </c>
      <c r="H15">
        <v>120</v>
      </c>
      <c r="I15" s="2">
        <v>6169.2</v>
      </c>
      <c r="J15" s="2">
        <v>5332.6800000000048</v>
      </c>
      <c r="K15" s="2">
        <v>836.51999999999589</v>
      </c>
      <c r="L15" s="660">
        <v>0.15686671617272996</v>
      </c>
      <c r="M15" s="2">
        <v>2441.0999999999976</v>
      </c>
      <c r="N15">
        <v>120</v>
      </c>
      <c r="O15" s="30" t="s">
        <v>1356</v>
      </c>
      <c r="P15" s="660">
        <v>3.3456525967710565E-2</v>
      </c>
      <c r="Q15" s="876">
        <v>-6.1999999999999998E-3</v>
      </c>
      <c r="R15" s="2">
        <v>11.373893805309734</v>
      </c>
      <c r="V15" s="2"/>
      <c r="W15" s="787"/>
      <c r="X15" s="660"/>
      <c r="Y15" s="2"/>
      <c r="Z15" s="760"/>
    </row>
    <row r="16" spans="1:33" ht="21.95" customHeight="1" x14ac:dyDescent="0.25">
      <c r="A16" s="51"/>
      <c r="B16" s="51"/>
      <c r="C16" s="51"/>
      <c r="D16" s="708"/>
      <c r="E16" s="22" t="s">
        <v>709</v>
      </c>
      <c r="F16" s="2">
        <v>60.5</v>
      </c>
      <c r="G16" s="78">
        <v>59.01</v>
      </c>
      <c r="H16">
        <v>100</v>
      </c>
      <c r="I16" s="2">
        <v>6050</v>
      </c>
      <c r="J16" s="2">
        <v>5901</v>
      </c>
      <c r="K16" s="2">
        <v>149</v>
      </c>
      <c r="L16" s="660">
        <v>2.5249957634299307E-2</v>
      </c>
      <c r="M16" s="2">
        <v>1189.7199999999939</v>
      </c>
      <c r="N16">
        <v>100</v>
      </c>
      <c r="O16" s="30" t="s">
        <v>1182</v>
      </c>
      <c r="P16" s="660">
        <v>0</v>
      </c>
      <c r="Q16" s="876">
        <v>1.2E-2</v>
      </c>
      <c r="R16" s="2">
        <v>17.690058479532166</v>
      </c>
      <c r="T16" s="48"/>
      <c r="V16" s="760"/>
      <c r="W16" s="788"/>
      <c r="X16" s="760"/>
      <c r="Y16" s="788"/>
      <c r="Z16" s="760"/>
    </row>
    <row r="17" spans="1:27" ht="21.95" customHeight="1" x14ac:dyDescent="0.25">
      <c r="A17" s="60"/>
      <c r="B17" s="61"/>
      <c r="C17" s="60"/>
      <c r="D17" s="708"/>
      <c r="E17" s="22" t="s">
        <v>1282</v>
      </c>
      <c r="F17" s="2">
        <v>181.41</v>
      </c>
      <c r="G17" s="78">
        <v>193.31733333333335</v>
      </c>
      <c r="H17">
        <v>30</v>
      </c>
      <c r="I17" s="2">
        <v>5442.3</v>
      </c>
      <c r="J17" s="2">
        <v>5799.52</v>
      </c>
      <c r="K17" s="2">
        <v>-357.22000000000025</v>
      </c>
      <c r="L17" s="660">
        <v>-6.1594752669186521E-2</v>
      </c>
      <c r="M17" s="2">
        <v>-357.22000000000025</v>
      </c>
      <c r="N17">
        <v>30</v>
      </c>
      <c r="O17" s="30" t="s">
        <v>1346</v>
      </c>
      <c r="P17" s="660">
        <v>0</v>
      </c>
      <c r="Q17" s="876">
        <v>-5.4000000000000003E-3</v>
      </c>
      <c r="R17" s="2"/>
      <c r="X17" s="788"/>
      <c r="Y17" s="760"/>
      <c r="Z17" s="788"/>
      <c r="AA17" s="660"/>
    </row>
    <row r="18" spans="1:27" ht="21.95" customHeight="1" x14ac:dyDescent="0.25">
      <c r="A18" s="50"/>
      <c r="B18" s="50"/>
      <c r="C18" s="51"/>
      <c r="D18" s="708"/>
      <c r="E18" s="22" t="s">
        <v>1317</v>
      </c>
      <c r="F18" s="2">
        <v>92.88</v>
      </c>
      <c r="G18" s="78">
        <v>97.656200000000013</v>
      </c>
      <c r="H18">
        <v>50</v>
      </c>
      <c r="I18" s="2">
        <v>4644</v>
      </c>
      <c r="J18" s="2">
        <v>4882.8100000000004</v>
      </c>
      <c r="K18" s="2">
        <v>-238.8100000000004</v>
      </c>
      <c r="L18" s="660">
        <v>-4.8908313041056445E-2</v>
      </c>
      <c r="M18" s="2">
        <v>-238.8100000000004</v>
      </c>
      <c r="N18">
        <v>50</v>
      </c>
      <c r="O18" s="30" t="s">
        <v>1354</v>
      </c>
      <c r="P18" s="660">
        <v>9.4745908699397068E-3</v>
      </c>
      <c r="Q18" s="876">
        <v>1.04E-2</v>
      </c>
      <c r="R18" s="2">
        <v>21.109090909090906</v>
      </c>
      <c r="S18" s="780">
        <v>43436</v>
      </c>
      <c r="T18" s="48"/>
      <c r="X18" s="788"/>
      <c r="Y18" s="760"/>
      <c r="Z18" s="788"/>
    </row>
    <row r="19" spans="1:27" ht="21.95" customHeight="1" x14ac:dyDescent="0.25">
      <c r="A19" s="50"/>
      <c r="B19" s="50"/>
      <c r="C19" s="51"/>
      <c r="D19" s="708"/>
      <c r="E19" s="22" t="s">
        <v>824</v>
      </c>
      <c r="F19" s="2">
        <v>86.93</v>
      </c>
      <c r="G19" s="78">
        <v>66.57325000000003</v>
      </c>
      <c r="H19">
        <v>40</v>
      </c>
      <c r="I19" s="2">
        <v>3477.2000000000003</v>
      </c>
      <c r="J19" s="2">
        <v>2662.9300000000012</v>
      </c>
      <c r="K19" s="2">
        <v>814.27</v>
      </c>
      <c r="L19" s="660">
        <v>0.30577972383802754</v>
      </c>
      <c r="M19" s="2">
        <v>814.27</v>
      </c>
      <c r="N19">
        <v>40</v>
      </c>
      <c r="O19" s="30" t="s">
        <v>1379</v>
      </c>
      <c r="P19" s="660">
        <v>2.6227999539859652E-2</v>
      </c>
      <c r="Q19" s="876">
        <v>-2E-3</v>
      </c>
      <c r="R19" s="2">
        <v>18.262605042016808</v>
      </c>
      <c r="W19" s="788"/>
      <c r="X19" s="788"/>
      <c r="Y19" s="760"/>
      <c r="Z19" s="760"/>
    </row>
    <row r="20" spans="1:27" ht="21.95" customHeight="1" x14ac:dyDescent="0.25">
      <c r="A20" s="50"/>
      <c r="B20" s="50"/>
      <c r="C20" s="51"/>
      <c r="D20" s="708"/>
      <c r="E20" s="22" t="s">
        <v>1323</v>
      </c>
      <c r="F20" s="2">
        <v>138.21</v>
      </c>
      <c r="G20" s="78">
        <v>146.65</v>
      </c>
      <c r="H20">
        <v>25</v>
      </c>
      <c r="I20" s="2">
        <v>3455.25</v>
      </c>
      <c r="J20" s="2">
        <v>3666.25</v>
      </c>
      <c r="K20" s="2">
        <v>-211</v>
      </c>
      <c r="L20" s="660">
        <v>-5.7551994544834624E-2</v>
      </c>
      <c r="M20" s="2">
        <v>-211</v>
      </c>
      <c r="N20">
        <v>25</v>
      </c>
      <c r="O20" s="30" t="s">
        <v>1341</v>
      </c>
      <c r="P20" s="660">
        <v>6.3671224947543592E-3</v>
      </c>
      <c r="Q20" s="876">
        <v>-2.7000000000000001E-3</v>
      </c>
      <c r="R20" s="2">
        <v>31.411363636363635</v>
      </c>
      <c r="V20" s="760"/>
      <c r="W20" s="788"/>
      <c r="X20" s="760"/>
      <c r="Y20" s="788"/>
      <c r="Z20" s="760"/>
    </row>
    <row r="21" spans="1:27" ht="21.95" customHeight="1" x14ac:dyDescent="0.25">
      <c r="A21" s="50"/>
      <c r="B21" s="51"/>
      <c r="C21" s="51"/>
      <c r="D21" s="708"/>
      <c r="E21" s="22" t="s">
        <v>1316</v>
      </c>
      <c r="F21" s="2">
        <v>30.24</v>
      </c>
      <c r="G21" s="78">
        <v>23.882000000000026</v>
      </c>
      <c r="H21">
        <v>100</v>
      </c>
      <c r="I21" s="2">
        <v>3024</v>
      </c>
      <c r="J21" s="2">
        <v>2388.2000000000025</v>
      </c>
      <c r="K21" s="2">
        <v>635.79999999999745</v>
      </c>
      <c r="L21" s="660">
        <v>0.26622560924545535</v>
      </c>
      <c r="M21" s="2">
        <v>635.79999999999745</v>
      </c>
      <c r="N21">
        <v>100</v>
      </c>
      <c r="O21" s="30" t="s">
        <v>1359</v>
      </c>
      <c r="P21" s="660">
        <v>1.0582010582010583E-2</v>
      </c>
      <c r="Q21" s="876">
        <v>-8.8999999999999999E-3</v>
      </c>
      <c r="R21" s="2"/>
      <c r="W21" s="788"/>
      <c r="X21" s="788"/>
      <c r="Y21" s="760"/>
      <c r="Z21" s="788"/>
      <c r="AA21" s="760"/>
    </row>
    <row r="22" spans="1:27" ht="21.95" customHeight="1" x14ac:dyDescent="0.25">
      <c r="A22" s="50"/>
      <c r="B22" s="50"/>
      <c r="C22" s="50"/>
      <c r="D22" s="708"/>
      <c r="E22" s="22" t="s">
        <v>893</v>
      </c>
      <c r="F22" s="2">
        <v>128.52000000000001</v>
      </c>
      <c r="G22" s="78">
        <v>40.18650000000067</v>
      </c>
      <c r="H22">
        <v>20</v>
      </c>
      <c r="I22" s="2">
        <v>2570.4</v>
      </c>
      <c r="J22" s="2">
        <v>803.73000000001343</v>
      </c>
      <c r="K22" s="2">
        <v>1766.6699999999896</v>
      </c>
      <c r="L22" s="660">
        <v>2.1980889104549504</v>
      </c>
      <c r="M22" s="2">
        <v>1766.6699999999896</v>
      </c>
      <c r="N22">
        <v>20</v>
      </c>
      <c r="O22" s="30" t="s">
        <v>1352</v>
      </c>
      <c r="P22" s="660">
        <v>4.0460628695922814E-3</v>
      </c>
      <c r="Q22" s="876">
        <v>-1.7000000000000001E-2</v>
      </c>
      <c r="R22" s="2">
        <v>14.909512761020885</v>
      </c>
      <c r="S22" s="780">
        <v>43324</v>
      </c>
      <c r="T22" s="48"/>
      <c r="V22" s="2"/>
      <c r="W22" s="787"/>
      <c r="X22" s="660"/>
      <c r="Y22" s="2"/>
      <c r="Z22" s="760"/>
    </row>
    <row r="23" spans="1:27" ht="21.95" customHeight="1" x14ac:dyDescent="0.25">
      <c r="A23" s="50"/>
      <c r="B23" s="51"/>
      <c r="C23" s="51"/>
      <c r="E23" s="22" t="s">
        <v>62</v>
      </c>
      <c r="F23" s="2">
        <v>327.86</v>
      </c>
      <c r="G23" s="78">
        <v>327.86</v>
      </c>
      <c r="H23">
        <v>0</v>
      </c>
      <c r="I23" s="2">
        <v>0</v>
      </c>
      <c r="J23" s="2">
        <v>0</v>
      </c>
      <c r="K23" s="2">
        <v>0</v>
      </c>
      <c r="L23" s="660">
        <v>0</v>
      </c>
      <c r="M23" s="2">
        <v>1659.3600000000079</v>
      </c>
      <c r="N23">
        <v>0</v>
      </c>
      <c r="O23" s="30"/>
      <c r="P23" s="660">
        <v>0</v>
      </c>
      <c r="R23" s="2"/>
      <c r="U23" s="788"/>
      <c r="W23" s="788"/>
      <c r="X23" s="760"/>
      <c r="Y23" s="788"/>
      <c r="Z23" s="760"/>
    </row>
    <row r="24" spans="1:27" ht="21.95" customHeight="1" x14ac:dyDescent="0.25">
      <c r="A24" s="50"/>
      <c r="B24" s="50"/>
      <c r="C24" s="51"/>
      <c r="D24" s="708"/>
      <c r="E24" s="22" t="s">
        <v>200</v>
      </c>
      <c r="F24" s="2">
        <v>30.82</v>
      </c>
      <c r="G24" s="78">
        <v>30.82</v>
      </c>
      <c r="H24">
        <v>0</v>
      </c>
      <c r="I24" s="2">
        <v>0</v>
      </c>
      <c r="J24" s="2">
        <v>0</v>
      </c>
      <c r="K24" s="2">
        <v>0</v>
      </c>
      <c r="L24" s="660">
        <v>0</v>
      </c>
      <c r="M24" s="2">
        <v>555.54</v>
      </c>
      <c r="N24">
        <v>0</v>
      </c>
      <c r="O24" s="30"/>
      <c r="P24" s="660">
        <v>0</v>
      </c>
      <c r="Q24" s="876">
        <v>4.7999999999999996E-3</v>
      </c>
      <c r="R24" s="2"/>
      <c r="T24" s="48"/>
      <c r="W24" s="788"/>
      <c r="X24" s="760"/>
      <c r="Y24" s="788"/>
      <c r="Z24" s="760"/>
    </row>
    <row r="25" spans="1:27" ht="21.95" customHeight="1" x14ac:dyDescent="0.25">
      <c r="A25" s="50"/>
      <c r="B25" s="50"/>
      <c r="C25" s="51"/>
      <c r="D25" s="708"/>
      <c r="E25" s="22" t="s">
        <v>209</v>
      </c>
      <c r="F25" s="2">
        <v>24.3</v>
      </c>
      <c r="G25" s="78">
        <v>24.3</v>
      </c>
      <c r="H25">
        <v>0</v>
      </c>
      <c r="I25" s="2">
        <v>0</v>
      </c>
      <c r="J25" s="2">
        <v>0</v>
      </c>
      <c r="K25" s="2">
        <v>973.83000000000175</v>
      </c>
      <c r="L25" s="660">
        <v>0</v>
      </c>
      <c r="M25" s="2">
        <v>2131.6999999999971</v>
      </c>
      <c r="N25">
        <v>0</v>
      </c>
      <c r="O25" s="30"/>
      <c r="P25" s="660">
        <v>6.0905349794238679E-2</v>
      </c>
      <c r="Q25" s="876">
        <v>1.47E-2</v>
      </c>
      <c r="R25" s="2">
        <v>6.0750000000000002</v>
      </c>
      <c r="W25" s="788"/>
      <c r="X25" s="760"/>
      <c r="Y25" s="788"/>
      <c r="Z25" s="788"/>
    </row>
    <row r="26" spans="1:27" ht="21.95" customHeight="1" x14ac:dyDescent="0.25">
      <c r="A26" s="50"/>
      <c r="B26" s="50"/>
      <c r="C26" s="51"/>
      <c r="D26" s="708"/>
      <c r="E26" s="22" t="s">
        <v>1184</v>
      </c>
      <c r="F26" s="2">
        <v>2751.7206999999999</v>
      </c>
      <c r="G26" s="78">
        <v>2751.7206999999999</v>
      </c>
      <c r="H26">
        <v>0</v>
      </c>
      <c r="I26" s="2">
        <v>0</v>
      </c>
      <c r="J26" s="2">
        <v>0</v>
      </c>
      <c r="K26" s="2">
        <v>1153.9500000000007</v>
      </c>
      <c r="L26" s="660">
        <v>0</v>
      </c>
      <c r="M26" s="2">
        <v>1153.9500000000007</v>
      </c>
      <c r="N26">
        <v>0</v>
      </c>
      <c r="O26" s="30" t="s">
        <v>1365</v>
      </c>
      <c r="P26" s="660">
        <v>0</v>
      </c>
      <c r="Q26" s="876">
        <v>2.2100000000000002E-2</v>
      </c>
      <c r="R26" s="2">
        <v>14.184127319587628</v>
      </c>
      <c r="S26" s="780">
        <v>43422</v>
      </c>
      <c r="V26" s="2"/>
      <c r="W26" s="787"/>
      <c r="X26" s="660"/>
      <c r="Y26" s="2"/>
      <c r="Z26" s="760"/>
    </row>
    <row r="27" spans="1:27" ht="21.95" customHeight="1" x14ac:dyDescent="0.25">
      <c r="A27" s="50"/>
      <c r="B27" s="51"/>
      <c r="C27" s="51"/>
      <c r="E27" s="22" t="s">
        <v>199</v>
      </c>
      <c r="F27" s="2">
        <v>165.25</v>
      </c>
      <c r="G27" s="78">
        <v>165.25</v>
      </c>
      <c r="H27">
        <v>0</v>
      </c>
      <c r="I27" s="2">
        <v>0</v>
      </c>
      <c r="J27" s="2">
        <v>0</v>
      </c>
      <c r="K27" s="2">
        <v>0</v>
      </c>
      <c r="L27" s="660">
        <v>0</v>
      </c>
      <c r="M27" s="2">
        <v>363.09999999999945</v>
      </c>
      <c r="N27">
        <v>0</v>
      </c>
      <c r="O27" s="30"/>
      <c r="P27" s="660">
        <v>0</v>
      </c>
      <c r="Q27" s="876">
        <v>9.7000000000000003E-3</v>
      </c>
      <c r="R27" s="2"/>
      <c r="W27" s="788"/>
      <c r="X27" s="760"/>
      <c r="Y27" s="788"/>
      <c r="Z27" s="788"/>
    </row>
    <row r="28" spans="1:27" ht="21.95" customHeight="1" x14ac:dyDescent="0.25">
      <c r="A28" s="50"/>
      <c r="B28" s="50"/>
      <c r="C28" s="51"/>
      <c r="D28" s="708"/>
      <c r="E28" s="22" t="s">
        <v>220</v>
      </c>
      <c r="F28" s="2">
        <v>102.67</v>
      </c>
      <c r="G28" s="78">
        <v>102.67</v>
      </c>
      <c r="H28">
        <v>0</v>
      </c>
      <c r="I28" s="2">
        <v>0</v>
      </c>
      <c r="J28" s="2">
        <v>0</v>
      </c>
      <c r="K28" s="2">
        <v>0</v>
      </c>
      <c r="L28" s="660">
        <v>0</v>
      </c>
      <c r="M28" s="2">
        <v>231.53999999999996</v>
      </c>
      <c r="N28">
        <v>0</v>
      </c>
      <c r="O28" s="30"/>
      <c r="P28" s="660">
        <v>1.6199999999999999E-2</v>
      </c>
      <c r="Q28" s="876">
        <v>9.4999999999999998E-3</v>
      </c>
      <c r="R28" s="2"/>
      <c r="V28" s="788"/>
      <c r="W28" s="2"/>
      <c r="X28" s="660"/>
      <c r="Y28" s="787"/>
      <c r="Z28" s="2"/>
      <c r="AA28" s="760"/>
    </row>
    <row r="29" spans="1:27" ht="21.95" customHeight="1" x14ac:dyDescent="0.25">
      <c r="A29" s="50"/>
      <c r="B29" s="51"/>
      <c r="C29" s="51"/>
      <c r="D29" s="708"/>
      <c r="E29" s="22" t="s">
        <v>260</v>
      </c>
      <c r="F29" s="2">
        <v>115.28</v>
      </c>
      <c r="G29" s="78">
        <v>115.28</v>
      </c>
      <c r="H29">
        <v>0</v>
      </c>
      <c r="I29" s="2">
        <v>0</v>
      </c>
      <c r="J29" s="2">
        <v>0</v>
      </c>
      <c r="K29" s="2">
        <v>0</v>
      </c>
      <c r="L29" s="660">
        <v>0</v>
      </c>
      <c r="M29" s="2">
        <v>1857.7799999999988</v>
      </c>
      <c r="N29">
        <v>0</v>
      </c>
      <c r="O29" s="30"/>
      <c r="P29" s="660">
        <v>1.49E-2</v>
      </c>
      <c r="Q29" s="876">
        <v>9.4000000000000004E-3</v>
      </c>
      <c r="R29" s="2"/>
      <c r="V29" s="788"/>
      <c r="W29" s="788"/>
      <c r="X29" s="760"/>
      <c r="Y29" s="788"/>
      <c r="Z29" s="760"/>
      <c r="AA29" s="760"/>
    </row>
    <row r="30" spans="1:27" ht="21.95" customHeight="1" x14ac:dyDescent="0.25">
      <c r="A30" s="50"/>
      <c r="B30" s="50"/>
      <c r="C30" s="51"/>
      <c r="D30" s="708"/>
      <c r="E30" s="22" t="s">
        <v>23</v>
      </c>
      <c r="F30" s="2">
        <v>39.51</v>
      </c>
      <c r="G30" s="78">
        <v>39.51</v>
      </c>
      <c r="H30">
        <v>0</v>
      </c>
      <c r="I30" s="2">
        <v>0</v>
      </c>
      <c r="J30" s="2">
        <v>0</v>
      </c>
      <c r="K30" s="2">
        <v>0</v>
      </c>
      <c r="L30" s="660">
        <v>0</v>
      </c>
      <c r="M30" s="2">
        <v>171.89999999999964</v>
      </c>
      <c r="N30">
        <v>0</v>
      </c>
      <c r="O30" s="30"/>
      <c r="P30" s="660">
        <v>0</v>
      </c>
      <c r="Q30" s="876">
        <v>1.14E-2</v>
      </c>
      <c r="R30" s="2"/>
      <c r="W30" s="788"/>
      <c r="X30" s="760"/>
      <c r="Y30" s="788"/>
      <c r="Z30" s="788"/>
    </row>
    <row r="31" spans="1:27" ht="21.95" customHeight="1" x14ac:dyDescent="0.25">
      <c r="A31" s="50"/>
      <c r="B31" s="50"/>
      <c r="C31" s="51"/>
      <c r="D31" s="708"/>
      <c r="E31" s="22" t="s">
        <v>261</v>
      </c>
      <c r="F31" s="2">
        <v>49.04</v>
      </c>
      <c r="G31" s="78">
        <v>49.04</v>
      </c>
      <c r="H31">
        <v>0</v>
      </c>
      <c r="I31" s="2">
        <v>0</v>
      </c>
      <c r="J31" s="2">
        <v>0</v>
      </c>
      <c r="K31" s="2">
        <v>0</v>
      </c>
      <c r="L31" s="660">
        <v>0</v>
      </c>
      <c r="M31" s="2">
        <v>98.449999999999818</v>
      </c>
      <c r="N31">
        <v>0</v>
      </c>
      <c r="O31" s="30"/>
      <c r="P31" s="660">
        <v>1.11E-2</v>
      </c>
      <c r="Q31" s="876">
        <v>3.0999999999999999E-3</v>
      </c>
      <c r="R31" s="2"/>
      <c r="T31" s="48"/>
      <c r="W31" s="788"/>
      <c r="X31" s="760"/>
      <c r="Y31" s="788"/>
      <c r="Z31" s="760"/>
      <c r="AA31" s="760"/>
    </row>
    <row r="32" spans="1:27" ht="21.95" customHeight="1" x14ac:dyDescent="0.25">
      <c r="A32" s="50"/>
      <c r="B32" s="50"/>
      <c r="C32" s="51"/>
      <c r="D32" s="708"/>
      <c r="E32" s="22" t="s">
        <v>318</v>
      </c>
      <c r="F32" s="2">
        <v>12</v>
      </c>
      <c r="G32" s="78">
        <v>12</v>
      </c>
      <c r="H32">
        <v>0</v>
      </c>
      <c r="I32" s="2">
        <v>0</v>
      </c>
      <c r="J32" s="2">
        <v>0</v>
      </c>
      <c r="K32" s="2">
        <v>-1184.9399999999987</v>
      </c>
      <c r="L32" s="660">
        <v>0</v>
      </c>
      <c r="M32" s="2">
        <v>98.479999999995925</v>
      </c>
      <c r="N32">
        <v>0</v>
      </c>
      <c r="O32" s="30"/>
      <c r="P32" s="660">
        <v>0</v>
      </c>
      <c r="Q32" s="876">
        <v>2.06E-2</v>
      </c>
      <c r="R32" s="2">
        <v>37.5</v>
      </c>
      <c r="U32" s="788"/>
      <c r="V32" s="788"/>
      <c r="W32" s="788"/>
      <c r="X32" s="760"/>
      <c r="Y32" s="788"/>
      <c r="Z32" s="760"/>
      <c r="AA32" s="2"/>
    </row>
    <row r="33" spans="1:33" ht="21.95" customHeight="1" x14ac:dyDescent="0.25">
      <c r="A33" s="50"/>
      <c r="B33" s="50"/>
      <c r="C33" s="51"/>
      <c r="D33" s="708"/>
      <c r="E33" s="22" t="s">
        <v>36</v>
      </c>
      <c r="F33" s="2">
        <v>57.49</v>
      </c>
      <c r="G33" s="78">
        <v>57.49</v>
      </c>
      <c r="H33">
        <v>0</v>
      </c>
      <c r="I33" s="2">
        <v>0</v>
      </c>
      <c r="J33" s="2">
        <v>0</v>
      </c>
      <c r="K33" s="2">
        <v>0</v>
      </c>
      <c r="L33" s="660">
        <v>0</v>
      </c>
      <c r="M33" s="2">
        <v>117.73999999999978</v>
      </c>
      <c r="N33">
        <v>0</v>
      </c>
      <c r="O33" s="30"/>
      <c r="P33" s="660">
        <v>0</v>
      </c>
      <c r="Q33" s="876">
        <v>-6.7999999999999996E-3</v>
      </c>
      <c r="R33" s="2"/>
      <c r="T33" s="48"/>
      <c r="W33" s="788"/>
      <c r="X33" s="760"/>
      <c r="Y33" s="788"/>
      <c r="AA33" s="2"/>
    </row>
    <row r="34" spans="1:33" ht="21.95" customHeight="1" x14ac:dyDescent="0.25">
      <c r="A34" s="50"/>
      <c r="B34" s="50"/>
      <c r="C34" s="51"/>
      <c r="D34" s="708"/>
      <c r="E34" s="22" t="s">
        <v>1349</v>
      </c>
      <c r="F34" s="2">
        <v>46.16</v>
      </c>
      <c r="G34" s="78">
        <v>46.16</v>
      </c>
      <c r="H34">
        <v>0</v>
      </c>
      <c r="I34" s="2">
        <v>0</v>
      </c>
      <c r="J34" s="2">
        <v>0</v>
      </c>
      <c r="K34" s="2">
        <v>0</v>
      </c>
      <c r="L34" s="660">
        <v>0</v>
      </c>
      <c r="M34" s="2">
        <v>264.92000000000007</v>
      </c>
      <c r="N34">
        <v>0</v>
      </c>
      <c r="O34" s="30"/>
      <c r="P34" s="660">
        <v>3.4200000000000001E-2</v>
      </c>
      <c r="Q34" s="877">
        <v>0</v>
      </c>
      <c r="R34" s="2"/>
      <c r="T34" s="48"/>
      <c r="W34" s="788"/>
      <c r="X34" s="760"/>
      <c r="Y34" s="788"/>
      <c r="Z34"/>
      <c r="AB34"/>
      <c r="AC34"/>
      <c r="AD34"/>
      <c r="AE34"/>
      <c r="AF34"/>
      <c r="AG34"/>
    </row>
    <row r="35" spans="1:33" ht="21.95" customHeight="1" x14ac:dyDescent="0.25">
      <c r="A35" s="50"/>
      <c r="B35" s="50"/>
      <c r="C35" s="51"/>
      <c r="D35" s="708"/>
      <c r="E35" s="22" t="s">
        <v>292</v>
      </c>
      <c r="F35" s="2">
        <v>48.86</v>
      </c>
      <c r="G35" s="78">
        <v>48.86</v>
      </c>
      <c r="H35">
        <v>0</v>
      </c>
      <c r="I35" s="2">
        <v>0</v>
      </c>
      <c r="J35" s="2">
        <v>0</v>
      </c>
      <c r="K35" s="2">
        <v>0</v>
      </c>
      <c r="L35" s="660">
        <v>0</v>
      </c>
      <c r="M35" s="2">
        <v>910.79999999999927</v>
      </c>
      <c r="N35">
        <v>0</v>
      </c>
      <c r="O35" s="30"/>
      <c r="P35" s="660">
        <v>2.87E-2</v>
      </c>
      <c r="Q35" s="876">
        <v>2.0400000000000001E-2</v>
      </c>
      <c r="R35" s="2"/>
      <c r="T35" s="48"/>
      <c r="U35"/>
      <c r="V35" s="760"/>
      <c r="W35" s="788"/>
      <c r="X35" s="760"/>
      <c r="Y35" s="788"/>
      <c r="Z35" s="788"/>
    </row>
    <row r="36" spans="1:33" ht="21.95" customHeight="1" x14ac:dyDescent="0.25">
      <c r="A36" s="50"/>
      <c r="B36" s="50"/>
      <c r="C36" s="51"/>
      <c r="E36" s="22" t="s">
        <v>1321</v>
      </c>
      <c r="F36" s="2">
        <v>90.38</v>
      </c>
      <c r="G36" s="78">
        <v>90.38</v>
      </c>
      <c r="H36">
        <v>0</v>
      </c>
      <c r="I36" s="2">
        <v>0</v>
      </c>
      <c r="J36" s="2">
        <v>0</v>
      </c>
      <c r="K36" s="2">
        <v>149.8799999999992</v>
      </c>
      <c r="L36" s="660">
        <v>0</v>
      </c>
      <c r="M36" s="2">
        <v>149.8799999999992</v>
      </c>
      <c r="N36">
        <v>0</v>
      </c>
      <c r="O36" s="30" t="s">
        <v>1386</v>
      </c>
      <c r="P36" s="660">
        <v>1.2781588847090065E-2</v>
      </c>
      <c r="Q36" s="876">
        <v>-5.0000000000000001E-3</v>
      </c>
      <c r="R36" s="2"/>
      <c r="T36" s="48"/>
      <c r="V36" s="2"/>
      <c r="W36" s="787"/>
      <c r="X36" s="660"/>
      <c r="Y36" s="2"/>
    </row>
    <row r="37" spans="1:33" ht="21.95" customHeight="1" x14ac:dyDescent="0.25">
      <c r="A37" s="51"/>
      <c r="B37" s="51"/>
      <c r="C37" s="51"/>
      <c r="D37" s="708"/>
      <c r="E37" s="22" t="s">
        <v>670</v>
      </c>
      <c r="F37" s="2">
        <v>25.25</v>
      </c>
      <c r="G37" s="78">
        <v>25.25</v>
      </c>
      <c r="H37">
        <v>0</v>
      </c>
      <c r="I37" s="2">
        <v>0</v>
      </c>
      <c r="J37" s="2">
        <v>0</v>
      </c>
      <c r="K37" s="2">
        <v>0</v>
      </c>
      <c r="L37" s="660">
        <v>0</v>
      </c>
      <c r="M37" s="2">
        <v>557.94000000000005</v>
      </c>
      <c r="N37">
        <v>0</v>
      </c>
      <c r="O37" s="30"/>
      <c r="P37" s="660">
        <v>4.0599999999999997E-2</v>
      </c>
      <c r="Q37" s="876">
        <v>5.4999999999999997E-3</v>
      </c>
      <c r="R37" s="2"/>
      <c r="W37" s="788"/>
      <c r="X37" s="760"/>
      <c r="Y37" s="788"/>
      <c r="Z37" s="760"/>
    </row>
    <row r="38" spans="1:33" ht="21.95" customHeight="1" x14ac:dyDescent="0.25">
      <c r="A38" s="50"/>
      <c r="B38" s="51"/>
      <c r="C38" s="51"/>
      <c r="D38" s="708"/>
      <c r="E38" s="22" t="s">
        <v>242</v>
      </c>
      <c r="F38" s="2">
        <v>64.69</v>
      </c>
      <c r="G38" s="78">
        <v>64.69</v>
      </c>
      <c r="H38">
        <v>0</v>
      </c>
      <c r="I38" s="2">
        <v>0</v>
      </c>
      <c r="J38" s="2">
        <v>0</v>
      </c>
      <c r="K38" s="2">
        <v>0</v>
      </c>
      <c r="L38" s="660">
        <v>0</v>
      </c>
      <c r="M38" s="2">
        <v>329.74000000000069</v>
      </c>
      <c r="N38">
        <v>0</v>
      </c>
      <c r="O38" s="30"/>
      <c r="P38" s="660">
        <v>0</v>
      </c>
      <c r="Q38" s="876">
        <v>5.0000000000000001E-4</v>
      </c>
      <c r="R38" s="2"/>
      <c r="W38" s="788"/>
      <c r="X38" s="760"/>
      <c r="Y38" s="788"/>
      <c r="Z38" s="760"/>
    </row>
    <row r="39" spans="1:33" ht="21.95" customHeight="1" x14ac:dyDescent="0.25">
      <c r="A39" s="50"/>
      <c r="B39" s="50"/>
      <c r="C39" s="51"/>
      <c r="D39" s="708"/>
      <c r="E39" s="22" t="s">
        <v>649</v>
      </c>
      <c r="F39" s="2">
        <v>18.71</v>
      </c>
      <c r="G39" s="78">
        <v>18.71</v>
      </c>
      <c r="H39">
        <v>0</v>
      </c>
      <c r="I39" s="2">
        <v>0</v>
      </c>
      <c r="J39" s="2">
        <v>0</v>
      </c>
      <c r="K39" s="2">
        <v>0</v>
      </c>
      <c r="L39" s="660">
        <v>0</v>
      </c>
      <c r="M39" s="2">
        <v>309.26000000000022</v>
      </c>
      <c r="N39">
        <v>0</v>
      </c>
      <c r="O39" s="30"/>
      <c r="P39" s="660">
        <v>8.8000000000000005E-3</v>
      </c>
      <c r="Q39" s="876">
        <v>6.0000000000000001E-3</v>
      </c>
      <c r="R39" s="2"/>
      <c r="T39" s="48"/>
      <c r="W39" s="788"/>
      <c r="X39" s="760"/>
      <c r="Y39" s="788"/>
      <c r="Z39" s="760"/>
    </row>
    <row r="40" spans="1:33" ht="21.95" customHeight="1" x14ac:dyDescent="0.25">
      <c r="A40" s="50"/>
      <c r="B40" s="50"/>
      <c r="C40" s="51"/>
      <c r="D40" s="708"/>
      <c r="E40" s="22" t="s">
        <v>712</v>
      </c>
      <c r="F40" s="2">
        <v>242.67</v>
      </c>
      <c r="G40" s="78">
        <v>242.67</v>
      </c>
      <c r="H40">
        <v>0</v>
      </c>
      <c r="I40" s="2">
        <v>0</v>
      </c>
      <c r="J40" s="2">
        <v>0</v>
      </c>
      <c r="K40" s="2">
        <v>0</v>
      </c>
      <c r="L40" s="660">
        <v>0</v>
      </c>
      <c r="M40" s="2">
        <v>843.18000000000029</v>
      </c>
      <c r="N40">
        <v>0</v>
      </c>
      <c r="O40" s="30"/>
      <c r="P40" s="660">
        <v>2.8E-3</v>
      </c>
      <c r="Q40" s="876">
        <v>1.3899999999999999E-2</v>
      </c>
      <c r="R40" s="2"/>
      <c r="V40" s="787"/>
      <c r="X40" s="788"/>
      <c r="Y40" s="760"/>
      <c r="Z40" s="788"/>
      <c r="AA40" s="660"/>
    </row>
    <row r="41" spans="1:33" ht="21.95" customHeight="1" x14ac:dyDescent="0.25">
      <c r="A41" s="50"/>
      <c r="B41" s="51"/>
      <c r="C41" s="51"/>
      <c r="D41" s="708"/>
      <c r="E41" s="22" t="s">
        <v>1281</v>
      </c>
      <c r="F41" s="2">
        <v>19.62</v>
      </c>
      <c r="G41" s="78">
        <v>19.62</v>
      </c>
      <c r="H41">
        <v>0</v>
      </c>
      <c r="I41" s="2">
        <v>0</v>
      </c>
      <c r="J41" s="2">
        <v>0</v>
      </c>
      <c r="K41" s="2">
        <v>863.92000000000007</v>
      </c>
      <c r="L41" s="660">
        <v>0</v>
      </c>
      <c r="M41" s="2">
        <v>863.92000000000007</v>
      </c>
      <c r="N41">
        <v>0</v>
      </c>
      <c r="O41" s="30"/>
      <c r="P41" s="660">
        <v>0</v>
      </c>
      <c r="Q41" s="876">
        <v>-5.1000000000000004E-3</v>
      </c>
      <c r="R41" s="2"/>
      <c r="T41" s="48"/>
      <c r="W41" s="48"/>
      <c r="X41" s="788"/>
      <c r="Y41" s="760"/>
      <c r="Z41" s="788"/>
      <c r="AA41" s="760"/>
    </row>
    <row r="42" spans="1:33" ht="21.95" customHeight="1" x14ac:dyDescent="0.25">
      <c r="A42" s="152"/>
      <c r="B42" s="50"/>
      <c r="C42" s="51"/>
      <c r="D42" s="708"/>
      <c r="E42" s="22" t="s">
        <v>1311</v>
      </c>
      <c r="F42" s="2">
        <v>27.169899999999998</v>
      </c>
      <c r="G42" s="78">
        <v>27.169899999999998</v>
      </c>
      <c r="H42">
        <v>0</v>
      </c>
      <c r="I42" s="2">
        <v>0</v>
      </c>
      <c r="J42" s="2">
        <v>0</v>
      </c>
      <c r="K42" s="2">
        <v>593.93000000000029</v>
      </c>
      <c r="L42" s="660">
        <v>0</v>
      </c>
      <c r="M42" s="2">
        <v>593.93000000000029</v>
      </c>
      <c r="N42">
        <v>0</v>
      </c>
      <c r="O42" s="30" t="s">
        <v>1353</v>
      </c>
      <c r="P42" s="660">
        <v>0</v>
      </c>
      <c r="Q42" s="876">
        <v>-4.4000000000000003E-3</v>
      </c>
      <c r="R42" s="2">
        <v>6.174977272727272</v>
      </c>
      <c r="X42" s="788"/>
      <c r="Y42" s="760"/>
      <c r="Z42" s="788"/>
      <c r="AA42" s="760"/>
      <c r="AC42"/>
      <c r="AD42"/>
      <c r="AE42"/>
      <c r="AF42"/>
      <c r="AG42"/>
    </row>
    <row r="43" spans="1:33" ht="21.95" customHeight="1" x14ac:dyDescent="0.25">
      <c r="A43" s="50"/>
      <c r="B43" s="50"/>
      <c r="C43" s="51"/>
      <c r="D43" s="708"/>
      <c r="E43" s="22" t="s">
        <v>1276</v>
      </c>
      <c r="F43" s="2">
        <v>54.82</v>
      </c>
      <c r="G43" s="78">
        <v>54.82</v>
      </c>
      <c r="H43">
        <v>0</v>
      </c>
      <c r="I43" s="2">
        <v>0</v>
      </c>
      <c r="J43" s="2">
        <v>0</v>
      </c>
      <c r="K43" s="2">
        <v>146.78999999999996</v>
      </c>
      <c r="L43" s="660">
        <v>0</v>
      </c>
      <c r="M43" s="2">
        <v>146.78999999999996</v>
      </c>
      <c r="N43">
        <v>0</v>
      </c>
      <c r="O43" s="30"/>
      <c r="P43" s="660">
        <v>2.1072601240423202E-2</v>
      </c>
      <c r="Q43" s="876">
        <v>6.1999999999999998E-3</v>
      </c>
      <c r="R43" s="2"/>
      <c r="X43" s="788"/>
      <c r="Y43" s="760"/>
      <c r="Z43" s="788"/>
      <c r="AA43" s="660"/>
    </row>
    <row r="44" spans="1:33" ht="21.95" customHeight="1" x14ac:dyDescent="0.25">
      <c r="A44" s="50"/>
      <c r="B44" s="50"/>
      <c r="C44" s="51"/>
      <c r="D44" s="708"/>
      <c r="E44" s="22" t="s">
        <v>1278</v>
      </c>
      <c r="F44" s="2">
        <v>44.65</v>
      </c>
      <c r="G44" s="78">
        <v>44.65</v>
      </c>
      <c r="H44">
        <v>0</v>
      </c>
      <c r="I44" s="2">
        <v>0</v>
      </c>
      <c r="J44" s="2">
        <v>0</v>
      </c>
      <c r="K44" s="2">
        <v>1589.75</v>
      </c>
      <c r="L44" s="660">
        <v>0</v>
      </c>
      <c r="M44" s="2">
        <v>1589.75</v>
      </c>
      <c r="N44">
        <v>0</v>
      </c>
      <c r="O44" s="30"/>
      <c r="P44" s="660">
        <v>1.1086226203807393E-3</v>
      </c>
      <c r="Q44" s="876">
        <v>1.2999999999999999E-3</v>
      </c>
      <c r="R44" s="2"/>
      <c r="T44" s="48"/>
      <c r="V44" s="788"/>
      <c r="W44" s="760"/>
      <c r="X44" s="788"/>
      <c r="Y44" s="760"/>
      <c r="Z44" s="788"/>
      <c r="AA44" s="760"/>
    </row>
    <row r="45" spans="1:33" ht="21.95" customHeight="1" x14ac:dyDescent="0.25">
      <c r="A45" s="50"/>
      <c r="B45" s="50"/>
      <c r="C45" s="51"/>
      <c r="D45" s="708"/>
      <c r="E45" s="22" t="s">
        <v>1331</v>
      </c>
      <c r="F45" s="2">
        <v>57.43</v>
      </c>
      <c r="G45" s="78">
        <v>57.43</v>
      </c>
      <c r="H45">
        <v>0</v>
      </c>
      <c r="I45" s="2">
        <v>0</v>
      </c>
      <c r="J45" s="2">
        <v>0</v>
      </c>
      <c r="K45" s="2">
        <v>-0.63999999999987267</v>
      </c>
      <c r="L45" s="660">
        <v>0</v>
      </c>
      <c r="M45" s="2">
        <v>-0.63999999999987267</v>
      </c>
      <c r="N45">
        <v>0</v>
      </c>
      <c r="O45" s="30"/>
      <c r="P45" s="660">
        <v>1.532300191537524E-2</v>
      </c>
      <c r="Q45" s="876">
        <v>1.2699999999999999E-2</v>
      </c>
      <c r="R45" s="2">
        <v>13.052272727272726</v>
      </c>
      <c r="V45" s="787"/>
      <c r="X45" s="788"/>
      <c r="Y45" s="760"/>
      <c r="Z45" s="788"/>
      <c r="AA45" s="760"/>
      <c r="AC45"/>
      <c r="AD45"/>
      <c r="AE45" s="2"/>
      <c r="AF45"/>
      <c r="AG45"/>
    </row>
    <row r="46" spans="1:33" ht="21.95" customHeight="1" x14ac:dyDescent="0.25">
      <c r="A46" s="50"/>
      <c r="B46" s="50"/>
      <c r="C46" s="51"/>
      <c r="D46" s="708"/>
      <c r="E46" s="22" t="s">
        <v>1329</v>
      </c>
      <c r="F46" s="2">
        <v>15.62</v>
      </c>
      <c r="G46" s="78">
        <v>15.62</v>
      </c>
      <c r="H46">
        <v>0</v>
      </c>
      <c r="I46" s="2">
        <v>0</v>
      </c>
      <c r="J46" s="2">
        <v>0</v>
      </c>
      <c r="K46" s="2">
        <v>450.96000000000004</v>
      </c>
      <c r="L46" s="660">
        <v>0</v>
      </c>
      <c r="M46" s="2">
        <v>450.96000000000004</v>
      </c>
      <c r="N46">
        <v>0</v>
      </c>
      <c r="O46" s="30" t="s">
        <v>1384</v>
      </c>
      <c r="P46" s="660">
        <v>7.3956466069142135E-2</v>
      </c>
      <c r="Q46" s="876">
        <v>3.7900000000000003E-2</v>
      </c>
      <c r="R46" s="2"/>
      <c r="T46" s="48"/>
      <c r="X46" s="788"/>
      <c r="Y46" s="760"/>
      <c r="Z46" s="788"/>
      <c r="AA46" s="760"/>
    </row>
    <row r="47" spans="1:33" ht="21.95" customHeight="1" x14ac:dyDescent="0.25">
      <c r="A47" s="50"/>
      <c r="B47" s="50"/>
      <c r="C47" s="51"/>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c r="V47"/>
      <c r="W47" s="760"/>
      <c r="X47" s="788"/>
      <c r="Y47" s="760"/>
      <c r="Z47" s="788"/>
      <c r="AA47" s="660"/>
    </row>
    <row r="48" spans="1:33" ht="21.95" customHeight="1" x14ac:dyDescent="0.25">
      <c r="A48" s="50"/>
      <c r="B48" s="51"/>
      <c r="C48" s="51"/>
      <c r="D48" s="708"/>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T48" s="48"/>
      <c r="V48" s="48"/>
      <c r="X48" s="788"/>
      <c r="Y48" s="760"/>
      <c r="Z48" s="788"/>
      <c r="AA48" s="760"/>
    </row>
    <row r="49" spans="1:33" ht="21.95" customHeight="1" x14ac:dyDescent="0.25">
      <c r="A49" s="50"/>
      <c r="B49" s="50"/>
      <c r="C49" s="51"/>
      <c r="D49" s="708"/>
      <c r="E49" s="22" t="s">
        <v>938</v>
      </c>
      <c r="F49" s="2">
        <v>49.13</v>
      </c>
      <c r="G49" s="78">
        <v>49.13</v>
      </c>
      <c r="H49">
        <v>0</v>
      </c>
      <c r="I49" s="2">
        <v>0</v>
      </c>
      <c r="J49" s="2">
        <v>0</v>
      </c>
      <c r="K49" s="2">
        <v>86.249999999996362</v>
      </c>
      <c r="L49" s="660">
        <v>0</v>
      </c>
      <c r="M49" s="2">
        <v>86.249999999996362</v>
      </c>
      <c r="N49">
        <v>0</v>
      </c>
      <c r="O49" s="30" t="s">
        <v>1362</v>
      </c>
      <c r="P49" s="660">
        <v>7.1239568491756559E-3</v>
      </c>
      <c r="Q49" s="876">
        <v>0.17649999999999999</v>
      </c>
      <c r="R49" s="2">
        <v>23.67710843373494</v>
      </c>
      <c r="S49" s="780">
        <v>43425</v>
      </c>
      <c r="T49" s="48"/>
      <c r="V49" s="788"/>
      <c r="W49" s="2"/>
      <c r="X49" s="787"/>
      <c r="Y49" s="660"/>
      <c r="Z49" s="2"/>
    </row>
    <row r="50" spans="1:33" ht="21.95" customHeight="1" x14ac:dyDescent="0.25">
      <c r="A50" s="51"/>
      <c r="B50" s="50"/>
      <c r="C50" s="51"/>
      <c r="D50" s="708"/>
      <c r="E50" s="22" t="s">
        <v>1374</v>
      </c>
      <c r="F50" s="2">
        <v>43.32</v>
      </c>
      <c r="G50" s="78">
        <v>43.32</v>
      </c>
      <c r="H50">
        <v>0</v>
      </c>
      <c r="I50" s="2">
        <v>0</v>
      </c>
      <c r="J50" s="2">
        <v>0</v>
      </c>
      <c r="K50" s="2">
        <v>469.9399999999996</v>
      </c>
      <c r="L50" s="660">
        <v>0</v>
      </c>
      <c r="M50" s="2">
        <v>469.9399999999996</v>
      </c>
      <c r="N50">
        <v>0</v>
      </c>
      <c r="O50" s="30"/>
      <c r="P50" s="660">
        <v>7.8485687903970449E-3</v>
      </c>
      <c r="Q50" s="876">
        <v>-8.6999999999999994E-3</v>
      </c>
      <c r="R50" s="2"/>
      <c r="W50" s="2"/>
      <c r="X50" s="787"/>
      <c r="Y50" s="660"/>
      <c r="Z50" s="2"/>
    </row>
    <row r="51" spans="1:33" ht="21.95" customHeight="1" x14ac:dyDescent="0.25">
      <c r="A51" s="50"/>
      <c r="B51" s="51"/>
      <c r="C51" s="51"/>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T51" s="48"/>
      <c r="V51" s="788"/>
      <c r="X51" s="788"/>
      <c r="Y51" s="760"/>
      <c r="Z51" s="788"/>
      <c r="AA51" s="760"/>
    </row>
    <row r="52" spans="1:33" ht="21.95" customHeight="1" x14ac:dyDescent="0.25">
      <c r="A52" s="50"/>
      <c r="B52" s="50"/>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W52" s="788"/>
      <c r="X52" s="760"/>
      <c r="Y52" s="788"/>
      <c r="AA52" s="660"/>
    </row>
    <row r="53" spans="1:33" ht="21.95" customHeight="1" x14ac:dyDescent="0.25">
      <c r="A53" s="51"/>
      <c r="B53" s="152"/>
      <c r="C53" s="272"/>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7">
        <v>9.1000000000000004E-3</v>
      </c>
      <c r="R53" s="2"/>
      <c r="T53" s="48"/>
      <c r="W53" s="788"/>
      <c r="X53" s="760"/>
      <c r="Y53" s="788"/>
      <c r="Z53" s="760"/>
      <c r="AB53"/>
      <c r="AC53"/>
      <c r="AD53"/>
      <c r="AE53" s="2"/>
      <c r="AF53"/>
      <c r="AG53"/>
    </row>
    <row r="54" spans="1:33" ht="21.95" customHeight="1" x14ac:dyDescent="0.25">
      <c r="A54" s="50"/>
      <c r="B54" s="51"/>
      <c r="C54" s="51"/>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T54" s="48"/>
      <c r="U54" s="48"/>
      <c r="W54" s="788"/>
      <c r="X54" s="760"/>
      <c r="Y54" s="788"/>
      <c r="Z54" s="760"/>
    </row>
    <row r="55" spans="1:33" ht="21.95" customHeight="1" x14ac:dyDescent="0.25">
      <c r="A55" s="51"/>
      <c r="B55" s="51"/>
      <c r="C55" s="51"/>
      <c r="D55" s="708"/>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U55" s="788"/>
      <c r="W55" s="788"/>
      <c r="X55" s="760"/>
      <c r="Y55" s="788"/>
      <c r="Z55" s="760"/>
      <c r="AB55"/>
      <c r="AC55"/>
      <c r="AD55"/>
      <c r="AE55"/>
      <c r="AF55"/>
      <c r="AG55"/>
    </row>
    <row r="56" spans="1:33" ht="21.95" customHeight="1" x14ac:dyDescent="0.25">
      <c r="A56" s="50"/>
      <c r="B56" s="51"/>
      <c r="C56" s="51"/>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U56" s="787"/>
      <c r="V56" s="2"/>
      <c r="W56" s="787"/>
      <c r="X56" s="660"/>
      <c r="Y56" s="2"/>
      <c r="Z56" s="760"/>
    </row>
    <row r="57" spans="1:33" ht="21.95" customHeight="1" x14ac:dyDescent="0.25">
      <c r="A57" s="51"/>
      <c r="B57" s="51"/>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U57"/>
      <c r="V57" s="788"/>
      <c r="W57" s="788"/>
      <c r="X57" s="760"/>
      <c r="Y57" s="788"/>
    </row>
    <row r="58" spans="1:33" ht="21.95" customHeight="1" x14ac:dyDescent="0.25">
      <c r="A58" s="51"/>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row>
    <row r="59" spans="1:33" ht="21.95" customHeight="1" x14ac:dyDescent="0.25">
      <c r="A59" s="51"/>
      <c r="B59" s="51"/>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V59" s="48"/>
      <c r="W59" s="788"/>
      <c r="X59" s="760"/>
      <c r="Y59" s="788"/>
      <c r="Z59" s="760"/>
    </row>
    <row r="60" spans="1:33" ht="21.95" customHeight="1" x14ac:dyDescent="0.25">
      <c r="A60" s="51"/>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W60" s="788"/>
      <c r="X60" s="760"/>
      <c r="Y60" s="788"/>
      <c r="AA60" s="2"/>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T61" s="48"/>
      <c r="V61" s="48"/>
      <c r="W61" s="788"/>
      <c r="X61" s="760"/>
      <c r="Y61" s="788"/>
      <c r="Z61" s="760"/>
    </row>
    <row r="62" spans="1:33"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V62" s="48"/>
      <c r="W62" s="788"/>
      <c r="X62" s="760"/>
      <c r="Y62" s="788"/>
      <c r="Z62" s="760"/>
      <c r="AA62" s="2"/>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W63" s="788"/>
      <c r="X63" s="760"/>
      <c r="Y63" s="788"/>
      <c r="Z63" s="760"/>
      <c r="AB63"/>
      <c r="AC63"/>
      <c r="AD63"/>
      <c r="AE63"/>
      <c r="AF63"/>
      <c r="AG63"/>
    </row>
    <row r="64" spans="1:33" ht="21.95" customHeight="1" x14ac:dyDescent="0.25">
      <c r="A64" s="50"/>
      <c r="B64" s="50"/>
      <c r="C64" s="51"/>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88"/>
      <c r="X64" s="760"/>
      <c r="Y64" s="788"/>
      <c r="Z64" s="7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U65" s="788"/>
      <c r="W65" s="788"/>
      <c r="X65" s="760"/>
      <c r="Y65" s="788"/>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T66" s="281"/>
      <c r="V66" s="788"/>
      <c r="W66" s="788"/>
      <c r="X66" s="760"/>
      <c r="Y66" s="788"/>
    </row>
    <row r="67" spans="1:33" ht="21.95" customHeight="1" x14ac:dyDescent="0.25">
      <c r="A67" s="50"/>
      <c r="B67" s="51"/>
      <c r="C67" s="51"/>
      <c r="E67" s="22" t="s">
        <v>300</v>
      </c>
      <c r="F67" s="2">
        <v>168.74</v>
      </c>
      <c r="G67" s="78">
        <v>168.74</v>
      </c>
      <c r="H67">
        <v>0</v>
      </c>
      <c r="I67" s="2">
        <v>0</v>
      </c>
      <c r="J67" s="2">
        <v>0</v>
      </c>
      <c r="K67" s="2">
        <v>0</v>
      </c>
      <c r="L67" s="660">
        <v>0</v>
      </c>
      <c r="M67" s="2">
        <v>720.56000000000131</v>
      </c>
      <c r="N67">
        <v>0</v>
      </c>
      <c r="O67" s="30"/>
      <c r="P67" s="660">
        <v>0</v>
      </c>
      <c r="Q67" s="876">
        <v>1.83E-2</v>
      </c>
      <c r="R67" s="2"/>
      <c r="W67" s="788"/>
      <c r="X67" s="760"/>
      <c r="Y67" s="788"/>
      <c r="Z67" s="760"/>
      <c r="AA67" s="2"/>
    </row>
    <row r="68" spans="1:33" ht="21.95" customHeight="1" x14ac:dyDescent="0.25">
      <c r="A68" s="50"/>
      <c r="B68" s="50"/>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W68" s="788"/>
      <c r="X68" s="760"/>
      <c r="Y68" s="788"/>
      <c r="Z68" s="760"/>
      <c r="AB68"/>
      <c r="AC68"/>
      <c r="AD68"/>
      <c r="AE68"/>
      <c r="AF68"/>
      <c r="AG68"/>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W69" s="788"/>
      <c r="X69" s="760"/>
      <c r="Y69" s="788"/>
      <c r="Z69" s="760"/>
      <c r="AA69" s="2"/>
    </row>
    <row r="70" spans="1:33" ht="21.95" customHeight="1" x14ac:dyDescent="0.25">
      <c r="A70" s="50"/>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W70" s="788"/>
      <c r="X70" s="760"/>
      <c r="Y70" s="788"/>
      <c r="Z70" s="760"/>
      <c r="AA70" s="2"/>
    </row>
    <row r="71" spans="1:33" ht="21.95" customHeight="1" x14ac:dyDescent="0.25">
      <c r="A71" s="51"/>
      <c r="B71" s="51"/>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T71" s="48"/>
      <c r="W71" s="788"/>
      <c r="X71" s="760"/>
      <c r="Y71" s="788"/>
      <c r="Z71" s="760"/>
      <c r="AB71"/>
      <c r="AC71"/>
      <c r="AD71"/>
      <c r="AE71"/>
      <c r="AF71"/>
      <c r="AG71"/>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T72" s="48"/>
      <c r="U72"/>
      <c r="V72" s="788"/>
      <c r="W72" s="788"/>
      <c r="X72" s="760"/>
      <c r="Y72" s="788"/>
      <c r="Z72" s="760"/>
      <c r="AB72"/>
      <c r="AC72"/>
      <c r="AD72"/>
      <c r="AE72"/>
      <c r="AF72"/>
      <c r="AG72"/>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T73" s="48"/>
      <c r="W73" s="788"/>
      <c r="X73" s="760"/>
      <c r="Y73" s="788"/>
      <c r="Z73" s="760"/>
    </row>
    <row r="74" spans="1:33" ht="21.95" customHeight="1" x14ac:dyDescent="0.25">
      <c r="A74" s="51"/>
      <c r="B74" s="152"/>
      <c r="C74" s="272"/>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V74" s="788"/>
      <c r="W74" s="788"/>
      <c r="X74" s="788"/>
      <c r="Y74" s="760"/>
      <c r="Z74" s="760"/>
      <c r="AB74"/>
      <c r="AC74"/>
      <c r="AD74"/>
      <c r="AE74"/>
      <c r="AF74"/>
      <c r="AG74"/>
    </row>
    <row r="75" spans="1:33" ht="21.95" customHeight="1" x14ac:dyDescent="0.25">
      <c r="A75" s="50"/>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U75" s="48"/>
      <c r="V75" s="788"/>
      <c r="W75" s="788"/>
      <c r="X75" s="760"/>
      <c r="Y75" s="788"/>
      <c r="Z75" s="760"/>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88"/>
      <c r="X76" s="760"/>
      <c r="Y76" s="788"/>
      <c r="Z76" s="760"/>
      <c r="AA76" s="2"/>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W77" s="788"/>
      <c r="X77" s="760"/>
      <c r="Y77" s="788"/>
      <c r="Z77" s="760"/>
      <c r="AA77" s="2"/>
    </row>
    <row r="78" spans="1:33" ht="21.95" customHeight="1" x14ac:dyDescent="0.25">
      <c r="A78" s="50"/>
      <c r="B78" s="50"/>
      <c r="C78" s="51"/>
      <c r="E78" s="22" t="s">
        <v>219</v>
      </c>
      <c r="F78" s="2">
        <v>51.93</v>
      </c>
      <c r="G78" s="78">
        <v>51.93</v>
      </c>
      <c r="H78">
        <v>0</v>
      </c>
      <c r="I78" s="2">
        <v>0</v>
      </c>
      <c r="J78" s="2">
        <v>0</v>
      </c>
      <c r="K78" s="2">
        <v>0</v>
      </c>
      <c r="L78" s="660">
        <v>0</v>
      </c>
      <c r="M78" s="2">
        <v>257.64999999999964</v>
      </c>
      <c r="N78">
        <v>0</v>
      </c>
      <c r="O78" s="30"/>
      <c r="P78" s="660">
        <v>0</v>
      </c>
      <c r="Q78" s="876">
        <v>4.4999999999999997E-3</v>
      </c>
      <c r="R78" s="2"/>
      <c r="W78" s="788"/>
      <c r="X78" s="760"/>
      <c r="Y78" s="788"/>
      <c r="Z78" s="760"/>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U79" s="788"/>
      <c r="V79" s="788"/>
      <c r="W79" s="788"/>
      <c r="X79" s="788"/>
      <c r="Y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V80" s="788"/>
      <c r="W80" s="788"/>
      <c r="X80" s="760"/>
      <c r="Y80" s="788"/>
      <c r="Z80" s="760"/>
    </row>
    <row r="81" spans="1:33" ht="21.95" customHeight="1" x14ac:dyDescent="0.25">
      <c r="A81" s="51"/>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W81" s="788"/>
      <c r="X81" s="760"/>
      <c r="Y81" s="788"/>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U82" s="788"/>
      <c r="V82" s="2"/>
      <c r="W82" s="787"/>
      <c r="X82" s="660"/>
      <c r="Y82" s="788"/>
      <c r="Z82" s="760"/>
    </row>
    <row r="83" spans="1:33" ht="21.95" customHeight="1" x14ac:dyDescent="0.25">
      <c r="A83" s="50"/>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V83" s="788"/>
      <c r="W83" s="788"/>
      <c r="X83" s="760"/>
      <c r="Y83" s="788"/>
      <c r="Z83" s="660"/>
      <c r="AA83" s="2"/>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W84" s="788"/>
      <c r="X84" s="760"/>
      <c r="Y84" s="788"/>
      <c r="AB84"/>
      <c r="AC84"/>
      <c r="AD84"/>
      <c r="AE84"/>
      <c r="AF84"/>
      <c r="AG84"/>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60"/>
      <c r="Y85" s="788"/>
      <c r="Z85" s="660"/>
      <c r="AA85" s="2"/>
    </row>
    <row r="86" spans="1:33" ht="21.95" customHeight="1" x14ac:dyDescent="0.25">
      <c r="A86" s="50"/>
      <c r="B86" s="51"/>
      <c r="C86" s="51"/>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60"/>
      <c r="Y86" s="788"/>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V87" s="48"/>
      <c r="W87" s="788"/>
      <c r="X87" s="760"/>
      <c r="Y87" s="788"/>
      <c r="Z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W88" s="788"/>
      <c r="X88" s="760"/>
      <c r="Y88" s="788"/>
      <c r="Z88" s="7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60"/>
      <c r="Y89" s="788"/>
      <c r="Z89" s="660"/>
      <c r="AB89"/>
      <c r="AC89"/>
      <c r="AD89"/>
      <c r="AE89"/>
      <c r="AF89"/>
      <c r="AG89"/>
    </row>
    <row r="90" spans="1:33" ht="21.95" customHeight="1" x14ac:dyDescent="0.25">
      <c r="A90" s="50"/>
      <c r="B90" s="50"/>
      <c r="C90" s="51"/>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W90" s="788"/>
      <c r="X90" s="760"/>
      <c r="Y90" s="788"/>
      <c r="AA90" s="2"/>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W91" s="788"/>
      <c r="X91" s="788"/>
      <c r="Y91" s="760"/>
      <c r="Z91" s="760"/>
    </row>
    <row r="92" spans="1:33" ht="21.95" customHeight="1" x14ac:dyDescent="0.25">
      <c r="A92" s="51"/>
      <c r="B92" s="51"/>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V92" s="760"/>
      <c r="W92" s="788"/>
      <c r="X92" s="760"/>
      <c r="Y92" s="788"/>
      <c r="Z92" s="760"/>
    </row>
    <row r="93" spans="1:33" ht="21.95" customHeight="1" x14ac:dyDescent="0.25">
      <c r="A93" s="50"/>
      <c r="B93" s="51"/>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V93" s="48"/>
      <c r="W93" s="788"/>
      <c r="X93" s="788"/>
      <c r="Y93" s="760"/>
      <c r="Z93" s="6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V94" s="788"/>
      <c r="W94" s="788"/>
      <c r="X94" s="788"/>
      <c r="Y94" s="760"/>
      <c r="Z94" s="787"/>
      <c r="AB94"/>
      <c r="AC94"/>
      <c r="AD94"/>
      <c r="AE94"/>
      <c r="AF94"/>
      <c r="AG94"/>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W95" s="788"/>
      <c r="X95" s="788"/>
      <c r="Y95" s="760"/>
      <c r="Z95" s="660"/>
      <c r="AA95" s="2"/>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788"/>
      <c r="W96" s="788"/>
      <c r="X96" s="788"/>
      <c r="Y96" s="760"/>
      <c r="Z96" s="760"/>
    </row>
    <row r="97" spans="1:26" ht="21.95" customHeight="1" x14ac:dyDescent="0.25">
      <c r="A97" s="51"/>
      <c r="B97" s="51"/>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W97" s="788"/>
      <c r="X97" s="788"/>
      <c r="Y97" s="760"/>
      <c r="Z97" s="760"/>
    </row>
    <row r="98" spans="1:26" ht="21.95" customHeight="1" x14ac:dyDescent="0.25">
      <c r="A98" s="50"/>
      <c r="B98" s="51"/>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88"/>
      <c r="Y98" s="760"/>
      <c r="Z98" s="788"/>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7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72" priority="760">
      <formula>$H2=0</formula>
    </cfRule>
  </conditionalFormatting>
  <conditionalFormatting sqref="K109:K200">
    <cfRule type="expression" dxfId="3971" priority="761">
      <formula>$J109=0</formula>
    </cfRule>
  </conditionalFormatting>
  <conditionalFormatting sqref="K109:K458">
    <cfRule type="expression" dxfId="3970" priority="802">
      <formula>$J109&lt;0</formula>
    </cfRule>
  </conditionalFormatting>
  <conditionalFormatting sqref="E59">
    <cfRule type="expression" dxfId="3969" priority="731">
      <formula>$H59=0</formula>
    </cfRule>
  </conditionalFormatting>
  <conditionalFormatting sqref="E5">
    <cfRule type="expression" dxfId="3968" priority="709">
      <formula>$H5=0</formula>
    </cfRule>
  </conditionalFormatting>
  <conditionalFormatting sqref="E60">
    <cfRule type="expression" dxfId="3967" priority="687">
      <formula>$H60=0</formula>
    </cfRule>
  </conditionalFormatting>
  <conditionalFormatting sqref="E62">
    <cfRule type="expression" dxfId="3966" priority="676">
      <formula>$H62=0</formula>
    </cfRule>
  </conditionalFormatting>
  <conditionalFormatting sqref="E61">
    <cfRule type="expression" dxfId="3965" priority="665">
      <formula>$H61=0</formula>
    </cfRule>
  </conditionalFormatting>
  <conditionalFormatting sqref="E8">
    <cfRule type="expression" dxfId="3964" priority="650">
      <formula>$H8=0</formula>
    </cfRule>
  </conditionalFormatting>
  <conditionalFormatting sqref="E63">
    <cfRule type="expression" dxfId="3963" priority="640">
      <formula>$H63=0</formula>
    </cfRule>
  </conditionalFormatting>
  <conditionalFormatting sqref="E20">
    <cfRule type="expression" dxfId="3962" priority="630">
      <formula>$H20=0</formula>
    </cfRule>
  </conditionalFormatting>
  <conditionalFormatting sqref="E64">
    <cfRule type="expression" dxfId="3961" priority="621">
      <formula>$H64=0</formula>
    </cfRule>
  </conditionalFormatting>
  <conditionalFormatting sqref="E65">
    <cfRule type="expression" dxfId="3960" priority="614">
      <formula>$H65=0</formula>
    </cfRule>
  </conditionalFormatting>
  <conditionalFormatting sqref="E11">
    <cfRule type="expression" dxfId="3959" priority="605">
      <formula>$H11=0</formula>
    </cfRule>
  </conditionalFormatting>
  <conditionalFormatting sqref="E9">
    <cfRule type="expression" dxfId="3958" priority="598">
      <formula>$H9=0</formula>
    </cfRule>
  </conditionalFormatting>
  <conditionalFormatting sqref="E66">
    <cfRule type="expression" dxfId="3957" priority="589">
      <formula>$H66=0</formula>
    </cfRule>
  </conditionalFormatting>
  <conditionalFormatting sqref="E10">
    <cfRule type="expression" dxfId="3956" priority="580">
      <formula>$H10=0</formula>
    </cfRule>
  </conditionalFormatting>
  <conditionalFormatting sqref="E26:E28 E30 E45:E49 E36:E43">
    <cfRule type="expression" dxfId="3955" priority="576">
      <formula>$H26=0</formula>
    </cfRule>
  </conditionalFormatting>
  <conditionalFormatting sqref="E29">
    <cfRule type="expression" dxfId="3954" priority="575">
      <formula>$H29=0</formula>
    </cfRule>
  </conditionalFormatting>
  <conditionalFormatting sqref="E31">
    <cfRule type="expression" dxfId="3953" priority="574">
      <formula>$H31=0</formula>
    </cfRule>
  </conditionalFormatting>
  <conditionalFormatting sqref="E32">
    <cfRule type="expression" dxfId="3952" priority="573">
      <formula>$H32=0</formula>
    </cfRule>
  </conditionalFormatting>
  <conditionalFormatting sqref="E44">
    <cfRule type="expression" dxfId="3951" priority="572">
      <formula>$H44=0</formula>
    </cfRule>
  </conditionalFormatting>
  <conditionalFormatting sqref="E35">
    <cfRule type="expression" dxfId="3950" priority="571">
      <formula>$H35=0</formula>
    </cfRule>
  </conditionalFormatting>
  <conditionalFormatting sqref="E33">
    <cfRule type="expression" dxfId="3949" priority="570">
      <formula>$H33=0</formula>
    </cfRule>
  </conditionalFormatting>
  <conditionalFormatting sqref="E34">
    <cfRule type="expression" dxfId="3948" priority="569">
      <formula>$H34=0</formula>
    </cfRule>
  </conditionalFormatting>
  <conditionalFormatting sqref="E67">
    <cfRule type="expression" dxfId="3947" priority="565">
      <formula>$H67=0</formula>
    </cfRule>
  </conditionalFormatting>
  <conditionalFormatting sqref="E69:E70">
    <cfRule type="expression" dxfId="3946" priority="558">
      <formula>$H69=0</formula>
    </cfRule>
  </conditionalFormatting>
  <conditionalFormatting sqref="E68">
    <cfRule type="expression" dxfId="3945" priority="551">
      <formula>$H68=0</formula>
    </cfRule>
  </conditionalFormatting>
  <conditionalFormatting sqref="E69:E70">
    <cfRule type="expression" dxfId="3944" priority="543">
      <formula>$H69=0</formula>
    </cfRule>
  </conditionalFormatting>
  <conditionalFormatting sqref="E71">
    <cfRule type="expression" dxfId="3943" priority="536">
      <formula>$H71=0</formula>
    </cfRule>
  </conditionalFormatting>
  <conditionalFormatting sqref="E72">
    <cfRule type="expression" dxfId="3942" priority="513">
      <formula>$H72=0</formula>
    </cfRule>
  </conditionalFormatting>
  <conditionalFormatting sqref="E72">
    <cfRule type="expression" dxfId="3941" priority="505">
      <formula>$H72=0</formula>
    </cfRule>
  </conditionalFormatting>
  <conditionalFormatting sqref="E74">
    <cfRule type="expression" dxfId="3940" priority="498">
      <formula>$H74=0</formula>
    </cfRule>
  </conditionalFormatting>
  <conditionalFormatting sqref="E73">
    <cfRule type="expression" dxfId="3939" priority="491">
      <formula>$H73=0</formula>
    </cfRule>
  </conditionalFormatting>
  <conditionalFormatting sqref="E75">
    <cfRule type="expression" dxfId="3938" priority="474">
      <formula>$H75=0</formula>
    </cfRule>
  </conditionalFormatting>
  <conditionalFormatting sqref="E7">
    <cfRule type="expression" dxfId="3937" priority="466">
      <formula>$H7=0</formula>
    </cfRule>
  </conditionalFormatting>
  <conditionalFormatting sqref="E76">
    <cfRule type="expression" dxfId="3936" priority="450">
      <formula>$H76=0</formula>
    </cfRule>
  </conditionalFormatting>
  <conditionalFormatting sqref="E77">
    <cfRule type="expression" dxfId="3935" priority="437">
      <formula>$H77=0</formula>
    </cfRule>
  </conditionalFormatting>
  <conditionalFormatting sqref="E78">
    <cfRule type="expression" dxfId="3934" priority="423">
      <formula>$H78=0</formula>
    </cfRule>
  </conditionalFormatting>
  <conditionalFormatting sqref="E79">
    <cfRule type="expression" dxfId="3933" priority="411">
      <formula>$H79=0</formula>
    </cfRule>
  </conditionalFormatting>
  <conditionalFormatting sqref="E80">
    <cfRule type="expression" dxfId="3932" priority="401">
      <formula>$H80=0</formula>
    </cfRule>
  </conditionalFormatting>
  <conditionalFormatting sqref="E81">
    <cfRule type="expression" dxfId="3931" priority="391">
      <formula>$H81=0</formula>
    </cfRule>
  </conditionalFormatting>
  <conditionalFormatting sqref="E82">
    <cfRule type="expression" dxfId="3930" priority="381">
      <formula>$H82=0</formula>
    </cfRule>
  </conditionalFormatting>
  <conditionalFormatting sqref="E83">
    <cfRule type="expression" dxfId="3929" priority="371">
      <formula>$H83=0</formula>
    </cfRule>
  </conditionalFormatting>
  <conditionalFormatting sqref="E84">
    <cfRule type="expression" dxfId="3928" priority="361">
      <formula>$H84=0</formula>
    </cfRule>
  </conditionalFormatting>
  <conditionalFormatting sqref="E85">
    <cfRule type="expression" dxfId="3927" priority="350">
      <formula>$H85=0</formula>
    </cfRule>
  </conditionalFormatting>
  <conditionalFormatting sqref="R109:R1048576">
    <cfRule type="expression" dxfId="392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2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24" priority="315">
      <formula>K3&gt;0</formula>
    </cfRule>
    <cfRule type="expression" dxfId="3923" priority="316">
      <formula>K3&lt;0</formula>
    </cfRule>
  </conditionalFormatting>
  <conditionalFormatting sqref="K2 K4 K6 K8 K10 K12 K14 K16 K18 K20 K22 K24 K26 K28 K30">
    <cfRule type="expression" dxfId="3922" priority="313">
      <formula>K2&gt;0</formula>
    </cfRule>
    <cfRule type="expression" dxfId="3921" priority="314">
      <formula>K2&lt;0</formula>
    </cfRule>
  </conditionalFormatting>
  <conditionalFormatting sqref="K23 K25 K27 K29">
    <cfRule type="expression" dxfId="3920" priority="311">
      <formula>K23&gt;0</formula>
    </cfRule>
    <cfRule type="expression" dxfId="3919" priority="312">
      <formula>K23&lt;0</formula>
    </cfRule>
  </conditionalFormatting>
  <conditionalFormatting sqref="K31 K33 K40 K35 K42 K37:K38">
    <cfRule type="expression" dxfId="3918" priority="309">
      <formula>K31&gt;0</formula>
    </cfRule>
    <cfRule type="expression" dxfId="3917" priority="310">
      <formula>K31&lt;0</formula>
    </cfRule>
  </conditionalFormatting>
  <conditionalFormatting sqref="K32 K39 K34 K41 K36 K43">
    <cfRule type="expression" dxfId="3916" priority="307">
      <formula>K32&gt;0</formula>
    </cfRule>
    <cfRule type="expression" dxfId="3915" priority="308">
      <formula>K32&lt;0</formula>
    </cfRule>
  </conditionalFormatting>
  <conditionalFormatting sqref="K45 K47 K49 K51 K53">
    <cfRule type="expression" dxfId="3914" priority="305">
      <formula>K45&gt;0</formula>
    </cfRule>
    <cfRule type="expression" dxfId="3913" priority="306">
      <formula>K45&lt;0</formula>
    </cfRule>
  </conditionalFormatting>
  <conditionalFormatting sqref="K46 K48 K50 K52">
    <cfRule type="expression" dxfId="3912" priority="303">
      <formula>K46&gt;0</formula>
    </cfRule>
    <cfRule type="expression" dxfId="3911" priority="304">
      <formula>K46&lt;0</formula>
    </cfRule>
  </conditionalFormatting>
  <conditionalFormatting sqref="K54 K56 K58 K60">
    <cfRule type="expression" dxfId="3910" priority="301">
      <formula>K54&gt;0</formula>
    </cfRule>
    <cfRule type="expression" dxfId="3909" priority="302">
      <formula>K54&lt;0</formula>
    </cfRule>
  </conditionalFormatting>
  <conditionalFormatting sqref="K55 K57 K59">
    <cfRule type="expression" dxfId="3908" priority="299">
      <formula>K55&gt;0</formula>
    </cfRule>
    <cfRule type="expression" dxfId="3907" priority="300">
      <formula>K55&lt;0</formula>
    </cfRule>
  </conditionalFormatting>
  <conditionalFormatting sqref="K68 K70 K72 K74">
    <cfRule type="expression" dxfId="3906" priority="297">
      <formula>K68&gt;0</formula>
    </cfRule>
    <cfRule type="expression" dxfId="3905" priority="298">
      <formula>K68&lt;0</formula>
    </cfRule>
  </conditionalFormatting>
  <conditionalFormatting sqref="K69 K71 K73">
    <cfRule type="expression" dxfId="3904" priority="295">
      <formula>K69&gt;0</formula>
    </cfRule>
    <cfRule type="expression" dxfId="3903" priority="296">
      <formula>K69&lt;0</formula>
    </cfRule>
  </conditionalFormatting>
  <conditionalFormatting sqref="K75 K77 K79 K81 K83">
    <cfRule type="expression" dxfId="3902" priority="293">
      <formula>K75&gt;0</formula>
    </cfRule>
    <cfRule type="expression" dxfId="3901" priority="294">
      <formula>K75&lt;0</formula>
    </cfRule>
  </conditionalFormatting>
  <conditionalFormatting sqref="K76 K78 K80 K82">
    <cfRule type="expression" dxfId="3900" priority="291">
      <formula>K76&gt;0</formula>
    </cfRule>
    <cfRule type="expression" dxfId="3899" priority="292">
      <formula>K76&lt;0</formula>
    </cfRule>
  </conditionalFormatting>
  <conditionalFormatting sqref="K82 K84 K88">
    <cfRule type="expression" dxfId="3898" priority="289">
      <formula>K82&gt;0</formula>
    </cfRule>
    <cfRule type="expression" dxfId="3897" priority="290">
      <formula>K82&lt;0</formula>
    </cfRule>
  </conditionalFormatting>
  <conditionalFormatting sqref="K83 K85">
    <cfRule type="expression" dxfId="3896" priority="287">
      <formula>K83&gt;0</formula>
    </cfRule>
    <cfRule type="expression" dxfId="3895" priority="288">
      <formula>K83&lt;0</formula>
    </cfRule>
  </conditionalFormatting>
  <conditionalFormatting sqref="M109:M200">
    <cfRule type="expression" dxfId="3894" priority="285">
      <formula>$J109=0</formula>
    </cfRule>
  </conditionalFormatting>
  <conditionalFormatting sqref="M109:M458">
    <cfRule type="expression" dxfId="3893" priority="286">
      <formula>$J109&lt;0</formula>
    </cfRule>
  </conditionalFormatting>
  <conditionalFormatting sqref="M3 M5 M7 M9 M11 M13 M15 M17 M19 M21">
    <cfRule type="expression" dxfId="3892" priority="283">
      <formula>M3&gt;0</formula>
    </cfRule>
    <cfRule type="expression" dxfId="3891" priority="284">
      <formula>M3&lt;0</formula>
    </cfRule>
  </conditionalFormatting>
  <conditionalFormatting sqref="M2 M4 M6 M8 M10 M12 M14 M16 M18 M20 M22 M24 M26 M28 M30">
    <cfRule type="expression" dxfId="3890" priority="281">
      <formula>M2&gt;0</formula>
    </cfRule>
    <cfRule type="expression" dxfId="3889" priority="282">
      <formula>M2&lt;0</formula>
    </cfRule>
  </conditionalFormatting>
  <conditionalFormatting sqref="M23 M25 M27 M29">
    <cfRule type="expression" dxfId="3888" priority="279">
      <formula>M23&gt;0</formula>
    </cfRule>
    <cfRule type="expression" dxfId="3887" priority="280">
      <formula>M23&lt;0</formula>
    </cfRule>
  </conditionalFormatting>
  <conditionalFormatting sqref="M31 M33 M40 M35 M42 M37:M38">
    <cfRule type="expression" dxfId="3886" priority="277">
      <formula>M31&gt;0</formula>
    </cfRule>
    <cfRule type="expression" dxfId="3885" priority="278">
      <formula>M31&lt;0</formula>
    </cfRule>
  </conditionalFormatting>
  <conditionalFormatting sqref="M32 M39 M34 M41 M36 M43">
    <cfRule type="expression" dxfId="3884" priority="275">
      <formula>M32&gt;0</formula>
    </cfRule>
    <cfRule type="expression" dxfId="3883" priority="276">
      <formula>M32&lt;0</formula>
    </cfRule>
  </conditionalFormatting>
  <conditionalFormatting sqref="M45 M47 M49 M51 M53">
    <cfRule type="expression" dxfId="3882" priority="273">
      <formula>M45&gt;0</formula>
    </cfRule>
    <cfRule type="expression" dxfId="3881" priority="274">
      <formula>M45&lt;0</formula>
    </cfRule>
  </conditionalFormatting>
  <conditionalFormatting sqref="M46 M48 M50 M52">
    <cfRule type="expression" dxfId="3880" priority="271">
      <formula>M46&gt;0</formula>
    </cfRule>
    <cfRule type="expression" dxfId="3879" priority="272">
      <formula>M46&lt;0</formula>
    </cfRule>
  </conditionalFormatting>
  <conditionalFormatting sqref="M54 M56 M58 M60">
    <cfRule type="expression" dxfId="3878" priority="269">
      <formula>M54&gt;0</formula>
    </cfRule>
    <cfRule type="expression" dxfId="3877" priority="270">
      <formula>M54&lt;0</formula>
    </cfRule>
  </conditionalFormatting>
  <conditionalFormatting sqref="M55 M57 M59 M61">
    <cfRule type="expression" dxfId="3876" priority="267">
      <formula>M55&gt;0</formula>
    </cfRule>
    <cfRule type="expression" dxfId="3875" priority="268">
      <formula>M55&lt;0</formula>
    </cfRule>
  </conditionalFormatting>
  <conditionalFormatting sqref="M68 M70 M72 M74">
    <cfRule type="expression" dxfId="3874" priority="265">
      <formula>M68&gt;0</formula>
    </cfRule>
    <cfRule type="expression" dxfId="3873" priority="266">
      <formula>M68&lt;0</formula>
    </cfRule>
  </conditionalFormatting>
  <conditionalFormatting sqref="M67 M69 M71 M73">
    <cfRule type="expression" dxfId="3872" priority="263">
      <formula>M67&gt;0</formula>
    </cfRule>
    <cfRule type="expression" dxfId="3871" priority="264">
      <formula>M67&lt;0</formula>
    </cfRule>
  </conditionalFormatting>
  <conditionalFormatting sqref="M75 M77 M79 M81 M83">
    <cfRule type="expression" dxfId="3870" priority="261">
      <formula>M75&gt;0</formula>
    </cfRule>
    <cfRule type="expression" dxfId="3869" priority="262">
      <formula>M75&lt;0</formula>
    </cfRule>
  </conditionalFormatting>
  <conditionalFormatting sqref="M76 M78 M80 M82">
    <cfRule type="expression" dxfId="3868" priority="259">
      <formula>M76&gt;0</formula>
    </cfRule>
    <cfRule type="expression" dxfId="3867" priority="260">
      <formula>M76&lt;0</formula>
    </cfRule>
  </conditionalFormatting>
  <conditionalFormatting sqref="M82 M84 M88">
    <cfRule type="expression" dxfId="3866" priority="257">
      <formula>M82&gt;0</formula>
    </cfRule>
    <cfRule type="expression" dxfId="3865" priority="258">
      <formula>M82&lt;0</formula>
    </cfRule>
  </conditionalFormatting>
  <conditionalFormatting sqref="M83 M85">
    <cfRule type="expression" dxfId="3864" priority="255">
      <formula>M83&gt;0</formula>
    </cfRule>
    <cfRule type="expression" dxfId="3863" priority="256">
      <formula>M83&lt;0</formula>
    </cfRule>
  </conditionalFormatting>
  <conditionalFormatting sqref="L109:L200">
    <cfRule type="expression" dxfId="3862" priority="253">
      <formula>$J109=0</formula>
    </cfRule>
  </conditionalFormatting>
  <conditionalFormatting sqref="L109:L458">
    <cfRule type="expression" dxfId="3861" priority="254">
      <formula>$J109&lt;0</formula>
    </cfRule>
  </conditionalFormatting>
  <conditionalFormatting sqref="L3 L5 L7 L9 L11 L13 L15 L17 L19 L21">
    <cfRule type="expression" dxfId="3860" priority="251">
      <formula>L3&gt;0</formula>
    </cfRule>
    <cfRule type="expression" dxfId="3859" priority="252">
      <formula>L3&lt;0</formula>
    </cfRule>
  </conditionalFormatting>
  <conditionalFormatting sqref="L2 L4 L6 L8 L10 L12 L14 L16 L18 L20 L22 L24 L26 L28 L30">
    <cfRule type="expression" dxfId="3858" priority="249">
      <formula>L2&gt;0</formula>
    </cfRule>
    <cfRule type="expression" dxfId="3857" priority="250">
      <formula>L2&lt;0</formula>
    </cfRule>
  </conditionalFormatting>
  <conditionalFormatting sqref="L23 L25 L27 L29">
    <cfRule type="expression" dxfId="3856" priority="247">
      <formula>L23&gt;0</formula>
    </cfRule>
    <cfRule type="expression" dxfId="3855" priority="248">
      <formula>L23&lt;0</formula>
    </cfRule>
  </conditionalFormatting>
  <conditionalFormatting sqref="L31 L33 L40 L35 L42 L37:L38">
    <cfRule type="expression" dxfId="3854" priority="245">
      <formula>L31&gt;0</formula>
    </cfRule>
    <cfRule type="expression" dxfId="3853" priority="246">
      <formula>L31&lt;0</formula>
    </cfRule>
  </conditionalFormatting>
  <conditionalFormatting sqref="L32 L39 L34 L41 L36 L43">
    <cfRule type="expression" dxfId="3852" priority="243">
      <formula>L32&gt;0</formula>
    </cfRule>
    <cfRule type="expression" dxfId="3851" priority="244">
      <formula>L32&lt;0</formula>
    </cfRule>
  </conditionalFormatting>
  <conditionalFormatting sqref="L45 L47 L49 L51 L53">
    <cfRule type="expression" dxfId="3850" priority="241">
      <formula>L45&gt;0</formula>
    </cfRule>
    <cfRule type="expression" dxfId="3849" priority="242">
      <formula>L45&lt;0</formula>
    </cfRule>
  </conditionalFormatting>
  <conditionalFormatting sqref="L46 L48 L50 L52">
    <cfRule type="expression" dxfId="3848" priority="239">
      <formula>L46&gt;0</formula>
    </cfRule>
    <cfRule type="expression" dxfId="3847" priority="240">
      <formula>L46&lt;0</formula>
    </cfRule>
  </conditionalFormatting>
  <conditionalFormatting sqref="L54 L56 L58 L60 L62">
    <cfRule type="expression" dxfId="3846" priority="237">
      <formula>L54&gt;0</formula>
    </cfRule>
    <cfRule type="expression" dxfId="3845" priority="238">
      <formula>L54&lt;0</formula>
    </cfRule>
  </conditionalFormatting>
  <conditionalFormatting sqref="L55 L57 L59 L61">
    <cfRule type="expression" dxfId="3844" priority="235">
      <formula>L55&gt;0</formula>
    </cfRule>
    <cfRule type="expression" dxfId="3843" priority="236">
      <formula>L55&lt;0</formula>
    </cfRule>
  </conditionalFormatting>
  <conditionalFormatting sqref="L66 L68 L70 L72 L74">
    <cfRule type="expression" dxfId="3842" priority="233">
      <formula>L66&gt;0</formula>
    </cfRule>
    <cfRule type="expression" dxfId="3841" priority="234">
      <formula>L66&lt;0</formula>
    </cfRule>
  </conditionalFormatting>
  <conditionalFormatting sqref="L58:L79">
    <cfRule type="expression" dxfId="3840" priority="231">
      <formula>L58&gt;0</formula>
    </cfRule>
    <cfRule type="expression" dxfId="3839" priority="232">
      <formula>L58&lt;0</formula>
    </cfRule>
  </conditionalFormatting>
  <conditionalFormatting sqref="L75 L77 L79 L81 L83">
    <cfRule type="expression" dxfId="3838" priority="229">
      <formula>L75&gt;0</formula>
    </cfRule>
    <cfRule type="expression" dxfId="3837" priority="230">
      <formula>L75&lt;0</formula>
    </cfRule>
  </conditionalFormatting>
  <conditionalFormatting sqref="L76 L78 L80 L82">
    <cfRule type="expression" dxfId="3836" priority="227">
      <formula>L76&gt;0</formula>
    </cfRule>
    <cfRule type="expression" dxfId="3835" priority="228">
      <formula>L76&lt;0</formula>
    </cfRule>
  </conditionalFormatting>
  <conditionalFormatting sqref="L82 L84 L88">
    <cfRule type="expression" dxfId="3834" priority="225">
      <formula>L82&gt;0</formula>
    </cfRule>
    <cfRule type="expression" dxfId="3833" priority="226">
      <formula>L82&lt;0</formula>
    </cfRule>
  </conditionalFormatting>
  <conditionalFormatting sqref="L83 L85">
    <cfRule type="expression" dxfId="3832" priority="223">
      <formula>L83&gt;0</formula>
    </cfRule>
    <cfRule type="expression" dxfId="383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30" priority="220">
      <formula>M44&gt;0</formula>
    </cfRule>
    <cfRule type="expression" dxfId="3829" priority="221">
      <formula>M44&lt;0</formula>
    </cfRule>
  </conditionalFormatting>
  <conditionalFormatting sqref="M62:M66">
    <cfRule type="expression" dxfId="3828" priority="218">
      <formula>M62&gt;0</formula>
    </cfRule>
    <cfRule type="expression" dxfId="3827" priority="219">
      <formula>M62&lt;0</formula>
    </cfRule>
  </conditionalFormatting>
  <conditionalFormatting sqref="E86">
    <cfRule type="expression" dxfId="3826" priority="217">
      <formula>$H86=0</formula>
    </cfRule>
  </conditionalFormatting>
  <conditionalFormatting sqref="K86">
    <cfRule type="expression" dxfId="3825" priority="215">
      <formula>K86&gt;0</formula>
    </cfRule>
    <cfRule type="expression" dxfId="3824" priority="216">
      <formula>K86&lt;0</formula>
    </cfRule>
  </conditionalFormatting>
  <conditionalFormatting sqref="M86">
    <cfRule type="expression" dxfId="3823" priority="213">
      <formula>M86&gt;0</formula>
    </cfRule>
    <cfRule type="expression" dxfId="3822" priority="214">
      <formula>M86&lt;0</formula>
    </cfRule>
  </conditionalFormatting>
  <conditionalFormatting sqref="L86">
    <cfRule type="expression" dxfId="3821" priority="211">
      <formula>L86&gt;0</formula>
    </cfRule>
    <cfRule type="expression" dxfId="382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19" priority="205">
      <formula>K61&gt;0</formula>
    </cfRule>
    <cfRule type="expression" dxfId="3818" priority="206">
      <formula>K61&lt;0</formula>
    </cfRule>
  </conditionalFormatting>
  <conditionalFormatting sqref="K44">
    <cfRule type="expression" dxfId="3817" priority="203">
      <formula>K44&gt;0</formula>
    </cfRule>
    <cfRule type="expression" dxfId="3816" priority="204">
      <formula>K44&lt;0</formula>
    </cfRule>
  </conditionalFormatting>
  <conditionalFormatting sqref="E87">
    <cfRule type="expression" dxfId="3815" priority="202">
      <formula>$H87=0</formula>
    </cfRule>
  </conditionalFormatting>
  <conditionalFormatting sqref="K87">
    <cfRule type="expression" dxfId="3814" priority="200">
      <formula>K87&gt;0</formula>
    </cfRule>
    <cfRule type="expression" dxfId="3813" priority="201">
      <formula>K87&lt;0</formula>
    </cfRule>
  </conditionalFormatting>
  <conditionalFormatting sqref="M87">
    <cfRule type="expression" dxfId="3812" priority="198">
      <formula>M87&gt;0</formula>
    </cfRule>
    <cfRule type="expression" dxfId="3811" priority="199">
      <formula>M87&lt;0</formula>
    </cfRule>
  </conditionalFormatting>
  <conditionalFormatting sqref="L87">
    <cfRule type="expression" dxfId="3810" priority="196">
      <formula>L87&gt;0</formula>
    </cfRule>
    <cfRule type="expression" dxfId="3809" priority="197">
      <formula>L87&lt;0</formula>
    </cfRule>
  </conditionalFormatting>
  <conditionalFormatting sqref="E88">
    <cfRule type="expression" dxfId="380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07" priority="183">
      <formula>$H89=0</formula>
    </cfRule>
  </conditionalFormatting>
  <conditionalFormatting sqref="E90">
    <cfRule type="expression" dxfId="3806" priority="182">
      <formula>$H90=0</formula>
    </cfRule>
  </conditionalFormatting>
  <conditionalFormatting sqref="E91">
    <cfRule type="expression" dxfId="3805" priority="181">
      <formula>$H91=0</formula>
    </cfRule>
  </conditionalFormatting>
  <conditionalFormatting sqref="K89">
    <cfRule type="expression" dxfId="3804" priority="179">
      <formula>K89&gt;0</formula>
    </cfRule>
    <cfRule type="expression" dxfId="3803" priority="180">
      <formula>K89&lt;0</formula>
    </cfRule>
  </conditionalFormatting>
  <conditionalFormatting sqref="K90">
    <cfRule type="expression" dxfId="3802" priority="177">
      <formula>K90&gt;0</formula>
    </cfRule>
    <cfRule type="expression" dxfId="3801" priority="178">
      <formula>K90&lt;0</formula>
    </cfRule>
  </conditionalFormatting>
  <conditionalFormatting sqref="K89 K91">
    <cfRule type="expression" dxfId="3800" priority="175">
      <formula>K89&gt;0</formula>
    </cfRule>
    <cfRule type="expression" dxfId="3799" priority="176">
      <formula>K89&lt;0</formula>
    </cfRule>
  </conditionalFormatting>
  <conditionalFormatting sqref="M89">
    <cfRule type="expression" dxfId="3798" priority="173">
      <formula>M89&gt;0</formula>
    </cfRule>
    <cfRule type="expression" dxfId="3797" priority="174">
      <formula>M89&lt;0</formula>
    </cfRule>
  </conditionalFormatting>
  <conditionalFormatting sqref="M90">
    <cfRule type="expression" dxfId="3796" priority="171">
      <formula>M90&gt;0</formula>
    </cfRule>
    <cfRule type="expression" dxfId="3795" priority="172">
      <formula>M90&lt;0</formula>
    </cfRule>
  </conditionalFormatting>
  <conditionalFormatting sqref="M89 M91">
    <cfRule type="expression" dxfId="3794" priority="169">
      <formula>M89&gt;0</formula>
    </cfRule>
    <cfRule type="expression" dxfId="3793" priority="170">
      <formula>M89&lt;0</formula>
    </cfRule>
  </conditionalFormatting>
  <conditionalFormatting sqref="L89">
    <cfRule type="expression" dxfId="3792" priority="167">
      <formula>L89&gt;0</formula>
    </cfRule>
    <cfRule type="expression" dxfId="3791" priority="168">
      <formula>L89&lt;0</formula>
    </cfRule>
  </conditionalFormatting>
  <conditionalFormatting sqref="L90">
    <cfRule type="expression" dxfId="3790" priority="165">
      <formula>L90&gt;0</formula>
    </cfRule>
    <cfRule type="expression" dxfId="3789" priority="166">
      <formula>L90&lt;0</formula>
    </cfRule>
  </conditionalFormatting>
  <conditionalFormatting sqref="L89 L91">
    <cfRule type="expression" dxfId="3788" priority="163">
      <formula>L89&gt;0</formula>
    </cfRule>
    <cfRule type="expression" dxfId="378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86" priority="161">
      <formula>$H92=0</formula>
    </cfRule>
  </conditionalFormatting>
  <conditionalFormatting sqref="K92">
    <cfRule type="expression" dxfId="3785" priority="159">
      <formula>K92&gt;0</formula>
    </cfRule>
    <cfRule type="expression" dxfId="3784" priority="160">
      <formula>K92&lt;0</formula>
    </cfRule>
  </conditionalFormatting>
  <conditionalFormatting sqref="M92">
    <cfRule type="expression" dxfId="3783" priority="157">
      <formula>M92&gt;0</formula>
    </cfRule>
    <cfRule type="expression" dxfId="3782" priority="158">
      <formula>M92&lt;0</formula>
    </cfRule>
  </conditionalFormatting>
  <conditionalFormatting sqref="L92">
    <cfRule type="expression" dxfId="3781" priority="155">
      <formula>L92&gt;0</formula>
    </cfRule>
    <cfRule type="expression" dxfId="378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79" priority="152">
      <formula>$H93=0</formula>
    </cfRule>
  </conditionalFormatting>
  <conditionalFormatting sqref="K93">
    <cfRule type="expression" dxfId="3778" priority="150">
      <formula>K93&gt;0</formula>
    </cfRule>
    <cfRule type="expression" dxfId="3777" priority="151">
      <formula>K93&lt;0</formula>
    </cfRule>
  </conditionalFormatting>
  <conditionalFormatting sqref="M93">
    <cfRule type="expression" dxfId="3776" priority="148">
      <formula>M93&gt;0</formula>
    </cfRule>
    <cfRule type="expression" dxfId="3775" priority="149">
      <formula>M93&lt;0</formula>
    </cfRule>
  </conditionalFormatting>
  <conditionalFormatting sqref="L93">
    <cfRule type="expression" dxfId="3774" priority="146">
      <formula>L93&gt;0</formula>
    </cfRule>
    <cfRule type="expression" dxfId="377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72" priority="142">
      <formula>$H92=0</formula>
    </cfRule>
  </conditionalFormatting>
  <conditionalFormatting sqref="E93">
    <cfRule type="expression" dxfId="3771" priority="141">
      <formula>$H93=0</formula>
    </cfRule>
  </conditionalFormatting>
  <conditionalFormatting sqref="E94">
    <cfRule type="expression" dxfId="3770" priority="140">
      <formula>$H94=0</formula>
    </cfRule>
  </conditionalFormatting>
  <conditionalFormatting sqref="K92">
    <cfRule type="expression" dxfId="3769" priority="138">
      <formula>K92&gt;0</formula>
    </cfRule>
    <cfRule type="expression" dxfId="3768" priority="139">
      <formula>K92&lt;0</formula>
    </cfRule>
  </conditionalFormatting>
  <conditionalFormatting sqref="K93">
    <cfRule type="expression" dxfId="3767" priority="136">
      <formula>K93&gt;0</formula>
    </cfRule>
    <cfRule type="expression" dxfId="3766" priority="137">
      <formula>K93&lt;0</formula>
    </cfRule>
  </conditionalFormatting>
  <conditionalFormatting sqref="K92 K94">
    <cfRule type="expression" dxfId="3765" priority="134">
      <formula>K92&gt;0</formula>
    </cfRule>
    <cfRule type="expression" dxfId="3764" priority="135">
      <formula>K92&lt;0</formula>
    </cfRule>
  </conditionalFormatting>
  <conditionalFormatting sqref="M92">
    <cfRule type="expression" dxfId="3763" priority="132">
      <formula>M92&gt;0</formula>
    </cfRule>
    <cfRule type="expression" dxfId="3762" priority="133">
      <formula>M92&lt;0</formula>
    </cfRule>
  </conditionalFormatting>
  <conditionalFormatting sqref="M93">
    <cfRule type="expression" dxfId="3761" priority="130">
      <formula>M93&gt;0</formula>
    </cfRule>
    <cfRule type="expression" dxfId="3760" priority="131">
      <formula>M93&lt;0</formula>
    </cfRule>
  </conditionalFormatting>
  <conditionalFormatting sqref="M92 M94">
    <cfRule type="expression" dxfId="3759" priority="128">
      <formula>M92&gt;0</formula>
    </cfRule>
    <cfRule type="expression" dxfId="3758" priority="129">
      <formula>M92&lt;0</formula>
    </cfRule>
  </conditionalFormatting>
  <conditionalFormatting sqref="L92">
    <cfRule type="expression" dxfId="3757" priority="126">
      <formula>L92&gt;0</formula>
    </cfRule>
    <cfRule type="expression" dxfId="3756" priority="127">
      <formula>L92&lt;0</formula>
    </cfRule>
  </conditionalFormatting>
  <conditionalFormatting sqref="L93">
    <cfRule type="expression" dxfId="3755" priority="124">
      <formula>L93&gt;0</formula>
    </cfRule>
    <cfRule type="expression" dxfId="3754" priority="125">
      <formula>L93&lt;0</formula>
    </cfRule>
  </conditionalFormatting>
  <conditionalFormatting sqref="L92 L94">
    <cfRule type="expression" dxfId="3753" priority="122">
      <formula>L92&gt;0</formula>
    </cfRule>
    <cfRule type="expression" dxfId="375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51" priority="120">
      <formula>$H95=0</formula>
    </cfRule>
  </conditionalFormatting>
  <conditionalFormatting sqref="K95">
    <cfRule type="expression" dxfId="3750" priority="118">
      <formula>K95&gt;0</formula>
    </cfRule>
    <cfRule type="expression" dxfId="3749" priority="119">
      <formula>K95&lt;0</formula>
    </cfRule>
  </conditionalFormatting>
  <conditionalFormatting sqref="M95">
    <cfRule type="expression" dxfId="3748" priority="116">
      <formula>M95&gt;0</formula>
    </cfRule>
    <cfRule type="expression" dxfId="3747" priority="117">
      <formula>M95&lt;0</formula>
    </cfRule>
  </conditionalFormatting>
  <conditionalFormatting sqref="L95">
    <cfRule type="expression" dxfId="3746" priority="114">
      <formula>L95&gt;0</formula>
    </cfRule>
    <cfRule type="expression" dxfId="374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44" priority="111">
      <formula>$H96=0</formula>
    </cfRule>
  </conditionalFormatting>
  <conditionalFormatting sqref="K96">
    <cfRule type="expression" dxfId="3743" priority="109">
      <formula>K96&gt;0</formula>
    </cfRule>
    <cfRule type="expression" dxfId="3742" priority="110">
      <formula>K96&lt;0</formula>
    </cfRule>
  </conditionalFormatting>
  <conditionalFormatting sqref="M96">
    <cfRule type="expression" dxfId="3741" priority="107">
      <formula>M96&gt;0</formula>
    </cfRule>
    <cfRule type="expression" dxfId="3740" priority="108">
      <formula>M96&lt;0</formula>
    </cfRule>
  </conditionalFormatting>
  <conditionalFormatting sqref="L96">
    <cfRule type="expression" dxfId="3739" priority="105">
      <formula>L96&gt;0</formula>
    </cfRule>
    <cfRule type="expression" dxfId="373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37" priority="98">
      <formula>$H97=0</formula>
    </cfRule>
  </conditionalFormatting>
  <conditionalFormatting sqref="E98">
    <cfRule type="expression" dxfId="373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35" priority="92">
      <formula>M97&gt;0</formula>
    </cfRule>
    <cfRule type="expression" dxfId="3734" priority="93">
      <formula>M97&lt;0</formula>
    </cfRule>
  </conditionalFormatting>
  <conditionalFormatting sqref="M98">
    <cfRule type="expression" dxfId="3733" priority="90">
      <formula>M98&gt;0</formula>
    </cfRule>
    <cfRule type="expression" dxfId="373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31" priority="84">
      <formula>$H99=0</formula>
    </cfRule>
  </conditionalFormatting>
  <conditionalFormatting sqref="E100">
    <cfRule type="expression" dxfId="373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29" priority="78">
      <formula>M99&gt;0</formula>
    </cfRule>
    <cfRule type="expression" dxfId="3728" priority="79">
      <formula>M99&lt;0</formula>
    </cfRule>
  </conditionalFormatting>
  <conditionalFormatting sqref="M100">
    <cfRule type="expression" dxfId="3727" priority="76">
      <formula>M100&gt;0</formula>
    </cfRule>
    <cfRule type="expression" dxfId="372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25" priority="70">
      <formula>$H101=0</formula>
    </cfRule>
  </conditionalFormatting>
  <conditionalFormatting sqref="E102">
    <cfRule type="expression" dxfId="372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23" priority="64">
      <formula>M101&gt;0</formula>
    </cfRule>
    <cfRule type="expression" dxfId="3722" priority="65">
      <formula>M101&lt;0</formula>
    </cfRule>
  </conditionalFormatting>
  <conditionalFormatting sqref="M102">
    <cfRule type="expression" dxfId="3721" priority="62">
      <formula>M102&gt;0</formula>
    </cfRule>
    <cfRule type="expression" dxfId="372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1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18" priority="51">
      <formula>M103&gt;0</formula>
    </cfRule>
    <cfRule type="expression" dxfId="371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1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15" priority="38">
      <formula>M104&gt;0</formula>
    </cfRule>
    <cfRule type="expression" dxfId="371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13" priority="34">
      <formula>$H105=0</formula>
    </cfRule>
  </conditionalFormatting>
  <conditionalFormatting sqref="E106">
    <cfRule type="expression" dxfId="371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11" priority="28">
      <formula>M105&gt;0</formula>
    </cfRule>
    <cfRule type="expression" dxfId="3710" priority="29">
      <formula>M105&lt;0</formula>
    </cfRule>
  </conditionalFormatting>
  <conditionalFormatting sqref="M106">
    <cfRule type="expression" dxfId="3709" priority="26">
      <formula>M106&gt;0</formula>
    </cfRule>
    <cfRule type="expression" dxfId="370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07" priority="20">
      <formula>$H107=0</formula>
    </cfRule>
  </conditionalFormatting>
  <conditionalFormatting sqref="E108">
    <cfRule type="expression" dxfId="370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05" priority="14">
      <formula>M107&gt;0</formula>
    </cfRule>
    <cfRule type="expression" dxfId="3704" priority="15">
      <formula>M107&lt;0</formula>
    </cfRule>
  </conditionalFormatting>
  <conditionalFormatting sqref="M108">
    <cfRule type="expression" dxfId="3703" priority="12">
      <formula>M108&gt;0</formula>
    </cfRule>
    <cfRule type="expression" dxfId="370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01" priority="8">
      <formula>L44&gt;0</formula>
    </cfRule>
    <cfRule type="expression" dxfId="3700" priority="9">
      <formula>L44&lt;0</formula>
    </cfRule>
  </conditionalFormatting>
  <conditionalFormatting sqref="K98">
    <cfRule type="expression" dxfId="3699" priority="6">
      <formula>K98&gt;0</formula>
    </cfRule>
    <cfRule type="expression" dxfId="3698" priority="7">
      <formula>K98&lt;0</formula>
    </cfRule>
  </conditionalFormatting>
  <conditionalFormatting sqref="K100">
    <cfRule type="expression" dxfId="3697" priority="4">
      <formula>K100&gt;0</formula>
    </cfRule>
    <cfRule type="expression" dxfId="3696" priority="5">
      <formula>K100&lt;0</formula>
    </cfRule>
  </conditionalFormatting>
  <conditionalFormatting sqref="K101">
    <cfRule type="expression" dxfId="3695" priority="2">
      <formula>K101&gt;0</formula>
    </cfRule>
    <cfRule type="expression" dxfId="3694" priority="3">
      <formula>K101&lt;0</formula>
    </cfRule>
  </conditionalFormatting>
  <hyperlinks>
    <hyperlink ref="E23" location="BIIB!A1" display="BIIB"/>
    <hyperlink ref="E24" location="MYL!A1" display="MYL"/>
    <hyperlink ref="E25" location="SIG!A1" display="SIG"/>
    <hyperlink ref="E11" location="ABC!A1" display="ABC"/>
    <hyperlink ref="E26" location="NVR!A1" display="NVR"/>
    <hyperlink ref="E27" location="AAPL!A1" display="AAPL"/>
    <hyperlink ref="E28" location="AXP!A1" display="AXP"/>
    <hyperlink ref="E29" location="DG!A1" display="DG"/>
    <hyperlink ref="E30" location="PINC!A1" display="PINC"/>
    <hyperlink ref="E31" location="FOXA!A1" display="FOXA"/>
    <hyperlink ref="E32" location="AOBC!A1" display="AOBC"/>
    <hyperlink ref="E33" location="LUV!A1" display="LUV"/>
    <hyperlink ref="E34" location="CCEP!A1" display="CCEP"/>
    <hyperlink ref="E35" location="BMY!A1" display="BMY"/>
    <hyperlink ref="E36" location="TIF!A1" display="TIF"/>
    <hyperlink ref="E8" location="DWDP!A1" display="DWDP"/>
    <hyperlink ref="E37" location="GPS!A1" display="GPS"/>
    <hyperlink ref="E38" location="AKAM!A1" display="AKAM"/>
    <hyperlink ref="E39" location="ARNC!A1" display="ARNC"/>
    <hyperlink ref="E9" location="IEMG!A1" display="IEMG"/>
    <hyperlink ref="E5" location="CVS!A1" display="CVS"/>
    <hyperlink ref="E40" location="ADBE!A1" display="ADBE"/>
    <hyperlink ref="E17" location="FDX!A1" display="FDX"/>
    <hyperlink ref="E41" location="PPC!A1" display="PPC"/>
    <hyperlink ref="E42" location="SKX!A1" display="SKX"/>
    <hyperlink ref="E43" location="XLB!A1" display="XLB"/>
    <hyperlink ref="E18" location="EOG!A1" display="EOG"/>
    <hyperlink ref="E44" location="TCEHY!A1" display="TCEHY"/>
    <hyperlink ref="E45" location="CCL!A1" display="CCL"/>
    <hyperlink ref="E21"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20"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10"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2" location="AYI!A1" display="AYI"/>
    <hyperlink ref="E75" location="DIA!A1" display="DIA"/>
    <hyperlink ref="E76" location="ICE!A1" display="ICE"/>
    <hyperlink ref="E77" location="NKE!A1" display="NKE"/>
    <hyperlink ref="E6" location="MOS!A1" display="MOS"/>
    <hyperlink ref="E78" location="VGK!A1" display="VGK"/>
    <hyperlink ref="E79" location="CMG!A1" display="CMG"/>
    <hyperlink ref="E19" location="HAS!A1" display="HAS"/>
    <hyperlink ref="E16" location="HSIC!A1" display="HSIC"/>
    <hyperlink ref="E14"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3"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7"/>
  <sheetViews>
    <sheetView topLeftCell="V1" zoomScaleNormal="100" workbookViewId="0">
      <pane ySplit="1" topLeftCell="A116" activePane="bottomLeft" state="frozen"/>
      <selection pane="bottomLeft" activeCell="N860" sqref="N860"/>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110458.62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sheetData>
  <conditionalFormatting sqref="L858:L860 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7">
    <cfRule type="colorScale" priority="1002">
      <colorScale>
        <cfvo type="min"/>
        <cfvo type="num" val="0"/>
        <cfvo type="max"/>
        <color rgb="FFF8696B"/>
        <color rgb="FFFFEB84"/>
        <color rgb="FF63BE7B"/>
      </colorScale>
    </cfRule>
  </conditionalFormatting>
  <conditionalFormatting sqref="G3:G857">
    <cfRule type="colorScale" priority="1004">
      <colorScale>
        <cfvo type="min"/>
        <cfvo type="num" val="0"/>
        <cfvo type="max"/>
        <color rgb="FFF8696B"/>
        <color rgb="FFFFEB84"/>
        <color rgb="FF63BE7B"/>
      </colorScale>
    </cfRule>
  </conditionalFormatting>
  <conditionalFormatting sqref="L3:L85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111570.03466666813</v>
      </c>
      <c r="Q267" s="283" t="s">
        <v>81</v>
      </c>
      <c r="R267" s="363">
        <f>SUM(R207:R226)</f>
        <v>1.55</v>
      </c>
      <c r="S267" s="343" t="s">
        <v>81</v>
      </c>
      <c r="T267" s="342">
        <f>SUM(T207:T264)</f>
        <v>1202.3200000000002</v>
      </c>
    </row>
    <row r="269" spans="1:20" ht="18" customHeight="1" x14ac:dyDescent="0.25">
      <c r="M269" s="25" t="s">
        <v>142</v>
      </c>
      <c r="N269" s="141">
        <f>SUM(N264:N267) -R267</f>
        <v>110458.6246666682</v>
      </c>
    </row>
    <row r="270" spans="1:20" ht="18" customHeight="1" x14ac:dyDescent="0.25">
      <c r="M270" s="25" t="s">
        <v>143</v>
      </c>
      <c r="N270" s="141">
        <f>Balance!AA2</f>
        <v>110458.62</v>
      </c>
    </row>
    <row r="271" spans="1:20" ht="18" customHeight="1" x14ac:dyDescent="0.25">
      <c r="M271" s="25"/>
      <c r="N271" s="26"/>
      <c r="O271" s="274"/>
    </row>
    <row r="273" spans="13:14" ht="18" customHeight="1" x14ac:dyDescent="0.25">
      <c r="M273" s="25" t="s">
        <v>131</v>
      </c>
      <c r="N273" s="436">
        <f>N269-N271-N270</f>
        <v>4.6666682028444484E-3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93" priority="7">
      <formula>#REF!&gt;0</formula>
    </cfRule>
    <cfRule type="expression" dxfId="369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91" priority="58">
      <formula>F19&gt;0</formula>
    </cfRule>
    <cfRule type="expression" dxfId="369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89" priority="47">
      <formula>H25&gt;0</formula>
    </cfRule>
    <cfRule type="expression" dxfId="3688" priority="48">
      <formula>H25&lt;0</formula>
    </cfRule>
  </conditionalFormatting>
  <conditionalFormatting sqref="M39">
    <cfRule type="expression" dxfId="3687" priority="45">
      <formula>M39&gt;0</formula>
    </cfRule>
    <cfRule type="expression" dxfId="3686" priority="46">
      <formula>M39&lt;0</formula>
    </cfRule>
  </conditionalFormatting>
  <conditionalFormatting sqref="F61:F67">
    <cfRule type="expression" dxfId="3685" priority="43">
      <formula>F61&gt;0</formula>
    </cfRule>
    <cfRule type="expression" dxfId="3684" priority="44">
      <formula>F61&lt;0</formula>
    </cfRule>
  </conditionalFormatting>
  <conditionalFormatting sqref="H61:H67">
    <cfRule type="expression" dxfId="3683" priority="41">
      <formula>H61&gt;0</formula>
    </cfRule>
    <cfRule type="expression" dxfId="3682" priority="42">
      <formula>H61&lt;0</formula>
    </cfRule>
  </conditionalFormatting>
  <conditionalFormatting sqref="F21:F24">
    <cfRule type="expression" dxfId="3681" priority="39">
      <formula>F21&gt;0</formula>
    </cfRule>
    <cfRule type="expression" dxfId="3680" priority="40">
      <formula>F21&lt;0</formula>
    </cfRule>
  </conditionalFormatting>
  <conditionalFormatting sqref="H21:H24">
    <cfRule type="expression" dxfId="3679" priority="37">
      <formula>H21&gt;0</formula>
    </cfRule>
    <cfRule type="expression" dxfId="3678" priority="38">
      <formula>H21&lt;0</formula>
    </cfRule>
  </conditionalFormatting>
  <conditionalFormatting sqref="I25:I28">
    <cfRule type="expression" dxfId="3677" priority="31">
      <formula>I25&gt;0</formula>
    </cfRule>
    <cfRule type="expression" dxfId="3676" priority="32">
      <formula>I25&lt;0</formula>
    </cfRule>
  </conditionalFormatting>
  <conditionalFormatting sqref="I21:I24">
    <cfRule type="expression" dxfId="3675" priority="29">
      <formula>I21&gt;0</formula>
    </cfRule>
    <cfRule type="expression" dxfId="3674" priority="30">
      <formula>I21&lt;0</formula>
    </cfRule>
  </conditionalFormatting>
  <conditionalFormatting sqref="H29">
    <cfRule type="expression" dxfId="3673" priority="27">
      <formula>H29&gt;0</formula>
    </cfRule>
    <cfRule type="expression" dxfId="3672" priority="28">
      <formula>H29&lt;0</formula>
    </cfRule>
  </conditionalFormatting>
  <conditionalFormatting sqref="H30">
    <cfRule type="expression" dxfId="3671" priority="25">
      <formula>H30&gt;0</formula>
    </cfRule>
    <cfRule type="expression" dxfId="3670" priority="26">
      <formula>H30&lt;0</formula>
    </cfRule>
  </conditionalFormatting>
  <conditionalFormatting sqref="H31">
    <cfRule type="expression" dxfId="3669" priority="23">
      <formula>H31&gt;0</formula>
    </cfRule>
    <cfRule type="expression" dxfId="3668" priority="24">
      <formula>H31&lt;0</formula>
    </cfRule>
  </conditionalFormatting>
  <conditionalFormatting sqref="Q7">
    <cfRule type="expression" dxfId="3667" priority="21">
      <formula>Q7&gt;0</formula>
    </cfRule>
    <cfRule type="expression" dxfId="3666" priority="22">
      <formula>Q7&lt;0</formula>
    </cfRule>
  </conditionalFormatting>
  <conditionalFormatting sqref="Q8">
    <cfRule type="expression" dxfId="3665" priority="19">
      <formula>Q8&gt;0</formula>
    </cfRule>
    <cfRule type="expression" dxfId="3664" priority="20">
      <formula>Q8&lt;0</formula>
    </cfRule>
  </conditionalFormatting>
  <conditionalFormatting sqref="F73:F82">
    <cfRule type="expression" dxfId="3663" priority="17">
      <formula>F73&gt;0</formula>
    </cfRule>
    <cfRule type="expression" dxfId="3662" priority="18">
      <formula>F73&lt;0</formula>
    </cfRule>
  </conditionalFormatting>
  <conditionalFormatting sqref="H73:H76">
    <cfRule type="expression" dxfId="3661" priority="15">
      <formula>H73&gt;0</formula>
    </cfRule>
    <cfRule type="expression" dxfId="3660" priority="16">
      <formula>H73&lt;0</formula>
    </cfRule>
  </conditionalFormatting>
  <conditionalFormatting sqref="F69:F72">
    <cfRule type="expression" dxfId="3659" priority="13">
      <formula>F69&gt;0</formula>
    </cfRule>
    <cfRule type="expression" dxfId="3658" priority="14">
      <formula>F69&lt;0</formula>
    </cfRule>
  </conditionalFormatting>
  <conditionalFormatting sqref="H69:H72">
    <cfRule type="expression" dxfId="3657" priority="11">
      <formula>H69&gt;0</formula>
    </cfRule>
    <cfRule type="expression" dxfId="3656" priority="12">
      <formula>H69&lt;0</formula>
    </cfRule>
  </conditionalFormatting>
  <conditionalFormatting sqref="I73:I76">
    <cfRule type="expression" dxfId="3655" priority="9">
      <formula>I73&gt;0</formula>
    </cfRule>
    <cfRule type="expression" dxfId="3654" priority="10">
      <formula>I73&lt;0</formula>
    </cfRule>
  </conditionalFormatting>
  <conditionalFormatting sqref="I69:I72">
    <cfRule type="expression" dxfId="3653" priority="7">
      <formula>I69&gt;0</formula>
    </cfRule>
    <cfRule type="expression" dxfId="3652" priority="8">
      <formula>I69&lt;0</formula>
    </cfRule>
  </conditionalFormatting>
  <conditionalFormatting sqref="H77">
    <cfRule type="expression" dxfId="3651" priority="5">
      <formula>H77&gt;0</formula>
    </cfRule>
    <cfRule type="expression" dxfId="3650" priority="6">
      <formula>H77&lt;0</formula>
    </cfRule>
  </conditionalFormatting>
  <conditionalFormatting sqref="H78">
    <cfRule type="expression" dxfId="3649" priority="3">
      <formula>H78&gt;0</formula>
    </cfRule>
    <cfRule type="expression" dxfId="3648" priority="4">
      <formula>H78&lt;0</formula>
    </cfRule>
  </conditionalFormatting>
  <conditionalFormatting sqref="H79">
    <cfRule type="expression" dxfId="3647" priority="1">
      <formula>H79&gt;0</formula>
    </cfRule>
    <cfRule type="expression" dxfId="364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45" priority="29">
      <formula>N19&gt;0</formula>
    </cfRule>
    <cfRule type="expression" dxfId="364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43" priority="23">
      <formula>F22&gt;0</formula>
    </cfRule>
    <cfRule type="expression" dxfId="3642" priority="24">
      <formula>F22&lt;0</formula>
    </cfRule>
  </conditionalFormatting>
  <conditionalFormatting sqref="H22:H31">
    <cfRule type="expression" dxfId="3641" priority="21">
      <formula>H22&gt;0</formula>
    </cfRule>
    <cfRule type="expression" dxfId="3640" priority="22">
      <formula>H22&lt;0</formula>
    </cfRule>
  </conditionalFormatting>
  <conditionalFormatting sqref="I21:J31">
    <cfRule type="expression" dxfId="3639" priority="19">
      <formula>I21&gt;0</formula>
    </cfRule>
    <cfRule type="expression" dxfId="3638" priority="20">
      <formula>I21&lt;0</formula>
    </cfRule>
  </conditionalFormatting>
  <conditionalFormatting sqref="Q8">
    <cfRule type="expression" dxfId="3637" priority="11">
      <formula>Q8&gt;0</formula>
    </cfRule>
    <cfRule type="expression" dxfId="3636" priority="12">
      <formula>Q8&lt;0</formula>
    </cfRule>
  </conditionalFormatting>
  <conditionalFormatting sqref="Q7">
    <cfRule type="expression" dxfId="3635" priority="13">
      <formula>Q7&gt;0</formula>
    </cfRule>
    <cfRule type="expression" dxfId="3634" priority="14">
      <formula>Q7&lt;0</formula>
    </cfRule>
  </conditionalFormatting>
  <conditionalFormatting sqref="F56:F66">
    <cfRule type="expression" dxfId="3633" priority="9">
      <formula>F56&gt;0</formula>
    </cfRule>
    <cfRule type="expression" dxfId="3632" priority="10">
      <formula>F56&lt;0</formula>
    </cfRule>
  </conditionalFormatting>
  <conditionalFormatting sqref="H56:H66">
    <cfRule type="expression" dxfId="3631" priority="7">
      <formula>H56&gt;0</formula>
    </cfRule>
    <cfRule type="expression" dxfId="3630" priority="8">
      <formula>H56&lt;0</formula>
    </cfRule>
  </conditionalFormatting>
  <conditionalFormatting sqref="I56:I66">
    <cfRule type="expression" dxfId="3629" priority="5">
      <formula>I56&gt;0</formula>
    </cfRule>
    <cfRule type="expression" dxfId="3628" priority="6">
      <formula>I56&lt;0</formula>
    </cfRule>
  </conditionalFormatting>
  <conditionalFormatting sqref="F21">
    <cfRule type="expression" dxfId="3627" priority="3">
      <formula>F21&gt;0</formula>
    </cfRule>
    <cfRule type="expression" dxfId="3626" priority="4">
      <formula>F21&lt;0</formula>
    </cfRule>
  </conditionalFormatting>
  <conditionalFormatting sqref="H21">
    <cfRule type="expression" dxfId="3625" priority="1">
      <formula>H21&gt;0</formula>
    </cfRule>
    <cfRule type="expression" dxfId="362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23" priority="64">
      <formula>N23&gt;0</formula>
    </cfRule>
    <cfRule type="expression" dxfId="362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21" priority="58">
      <formula>F79&gt;0</formula>
    </cfRule>
    <cfRule type="expression" dxfId="3620" priority="59">
      <formula>F79&lt;0</formula>
    </cfRule>
  </conditionalFormatting>
  <conditionalFormatting sqref="H79:H97 H101:H118">
    <cfRule type="expression" dxfId="3619" priority="56">
      <formula>H79&gt;0</formula>
    </cfRule>
    <cfRule type="expression" dxfId="3618" priority="57">
      <formula>H79&lt;0</formula>
    </cfRule>
  </conditionalFormatting>
  <conditionalFormatting sqref="I75:I97 I100:I118">
    <cfRule type="expression" dxfId="3617" priority="54">
      <formula>I75&gt;0</formula>
    </cfRule>
    <cfRule type="expression" dxfId="3616" priority="55">
      <formula>I75&lt;0</formula>
    </cfRule>
  </conditionalFormatting>
  <conditionalFormatting sqref="Q7">
    <cfRule type="expression" dxfId="3615" priority="52">
      <formula>Q7&gt;0</formula>
    </cfRule>
    <cfRule type="expression" dxfId="3614" priority="53">
      <formula>Q7&lt;0</formula>
    </cfRule>
  </conditionalFormatting>
  <conditionalFormatting sqref="Q8">
    <cfRule type="expression" dxfId="3613" priority="50">
      <formula>Q8&gt;0</formula>
    </cfRule>
    <cfRule type="expression" dxfId="3612" priority="51">
      <formula>Q8&lt;0</formula>
    </cfRule>
  </conditionalFormatting>
  <conditionalFormatting sqref="F75:F78">
    <cfRule type="expression" dxfId="3611" priority="48">
      <formula>F75&gt;0</formula>
    </cfRule>
    <cfRule type="expression" dxfId="3610" priority="49">
      <formula>F75&lt;0</formula>
    </cfRule>
  </conditionalFormatting>
  <conditionalFormatting sqref="H75:H78">
    <cfRule type="expression" dxfId="3609" priority="46">
      <formula>H75&gt;0</formula>
    </cfRule>
    <cfRule type="expression" dxfId="3608" priority="47">
      <formula>H75&lt;0</formula>
    </cfRule>
  </conditionalFormatting>
  <conditionalFormatting sqref="F100:F114">
    <cfRule type="expression" dxfId="3607" priority="40">
      <formula>F100&gt;0</formula>
    </cfRule>
    <cfRule type="expression" dxfId="3606" priority="41">
      <formula>F100&lt;0</formula>
    </cfRule>
  </conditionalFormatting>
  <conditionalFormatting sqref="H100:H114">
    <cfRule type="expression" dxfId="3605" priority="38">
      <formula>H100&gt;0</formula>
    </cfRule>
    <cfRule type="expression" dxfId="3604" priority="39">
      <formula>H100&lt;0</formula>
    </cfRule>
  </conditionalFormatting>
  <conditionalFormatting sqref="F29:F67">
    <cfRule type="expression" dxfId="3603" priority="36">
      <formula>F29&gt;0</formula>
    </cfRule>
    <cfRule type="expression" dxfId="3602" priority="37">
      <formula>F29&lt;0</formula>
    </cfRule>
  </conditionalFormatting>
  <conditionalFormatting sqref="H29:H63">
    <cfRule type="expression" dxfId="3601" priority="34">
      <formula>H29&gt;0</formula>
    </cfRule>
    <cfRule type="expression" dxfId="3600" priority="35">
      <formula>H29&lt;0</formula>
    </cfRule>
  </conditionalFormatting>
  <conditionalFormatting sqref="J38:J68">
    <cfRule type="expression" dxfId="3599" priority="32">
      <formula>J38&gt;0</formula>
    </cfRule>
    <cfRule type="expression" dxfId="3598" priority="33">
      <formula>J38&lt;0</formula>
    </cfRule>
  </conditionalFormatting>
  <conditionalFormatting sqref="J43">
    <cfRule type="expression" dxfId="3597" priority="30">
      <formula>J43&gt;0</formula>
    </cfRule>
    <cfRule type="expression" dxfId="3596" priority="31">
      <formula>J43&lt;0</formula>
    </cfRule>
  </conditionalFormatting>
  <conditionalFormatting sqref="Q9">
    <cfRule type="expression" dxfId="3595" priority="24">
      <formula>Q9&gt;0</formula>
    </cfRule>
    <cfRule type="expression" dxfId="3594" priority="25">
      <formula>Q9&lt;0</formula>
    </cfRule>
  </conditionalFormatting>
  <conditionalFormatting sqref="R4">
    <cfRule type="expression" dxfId="3593" priority="26">
      <formula>R4&gt;0</formula>
    </cfRule>
    <cfRule type="expression" dxfId="359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91" priority="21">
      <formula>F120&gt;0</formula>
    </cfRule>
    <cfRule type="expression" dxfId="3590" priority="22">
      <formula>F120&lt;0</formula>
    </cfRule>
  </conditionalFormatting>
  <conditionalFormatting sqref="H120:H160">
    <cfRule type="expression" dxfId="3589" priority="19">
      <formula>H120&gt;0</formula>
    </cfRule>
    <cfRule type="expression" dxfId="3588" priority="20">
      <formula>H120&lt;0</formula>
    </cfRule>
  </conditionalFormatting>
  <conditionalFormatting sqref="J129:J160">
    <cfRule type="expression" dxfId="3587" priority="17">
      <formula>J129&gt;0</formula>
    </cfRule>
    <cfRule type="expression" dxfId="3586" priority="18">
      <formula>J129&lt;0</formula>
    </cfRule>
  </conditionalFormatting>
  <conditionalFormatting sqref="J134">
    <cfRule type="expression" dxfId="3585" priority="15">
      <formula>J134&gt;0</formula>
    </cfRule>
    <cfRule type="expression" dxfId="3584" priority="16">
      <formula>J134&lt;0</formula>
    </cfRule>
  </conditionalFormatting>
  <conditionalFormatting sqref="J31:J40">
    <cfRule type="expression" dxfId="3583" priority="13">
      <formula>J31&gt;0</formula>
    </cfRule>
    <cfRule type="expression" dxfId="3582" priority="14">
      <formula>J31&lt;0</formula>
    </cfRule>
  </conditionalFormatting>
  <conditionalFormatting sqref="J36:J37">
    <cfRule type="expression" dxfId="3581" priority="11">
      <formula>J36&gt;0</formula>
    </cfRule>
    <cfRule type="expression" dxfId="3580" priority="12">
      <formula>J36&lt;0</formula>
    </cfRule>
  </conditionalFormatting>
  <conditionalFormatting sqref="Q10">
    <cfRule type="expression" dxfId="3579" priority="9">
      <formula>Q10&gt;0</formula>
    </cfRule>
    <cfRule type="expression" dxfId="3578" priority="10">
      <formula>Q10&lt;0</formula>
    </cfRule>
  </conditionalFormatting>
  <conditionalFormatting sqref="K38:K55 K57:K68">
    <cfRule type="expression" dxfId="3577" priority="7">
      <formula>K38&gt;0</formula>
    </cfRule>
    <cfRule type="expression" dxfId="3576" priority="8">
      <formula>K38&lt;0</formula>
    </cfRule>
  </conditionalFormatting>
  <conditionalFormatting sqref="K43">
    <cfRule type="expression" dxfId="3575" priority="5">
      <formula>K43&gt;0</formula>
    </cfRule>
    <cfRule type="expression" dxfId="3574" priority="6">
      <formula>K43&lt;0</formula>
    </cfRule>
  </conditionalFormatting>
  <conditionalFormatting sqref="K31:K40">
    <cfRule type="expression" dxfId="3573" priority="3">
      <formula>K31&gt;0</formula>
    </cfRule>
    <cfRule type="expression" dxfId="3572" priority="4">
      <formula>K31&lt;0</formula>
    </cfRule>
  </conditionalFormatting>
  <conditionalFormatting sqref="K36:K37">
    <cfRule type="expression" dxfId="3571" priority="1">
      <formula>K36&gt;0</formula>
    </cfRule>
    <cfRule type="expression" dxfId="357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11" activePane="bottomLeft" state="frozen"/>
      <selection activeCell="A2" sqref="A2"/>
      <selection pane="bottomLeft" activeCell="I28" sqref="I28"/>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 t="shared" ref="K2:K7" si="1">H2*I2-J2</f>
        <v>4544.9399999999996</v>
      </c>
      <c r="L2" s="72">
        <v>43347</v>
      </c>
      <c r="M2" s="43">
        <v>19</v>
      </c>
      <c r="O2" s="11" t="s">
        <v>57</v>
      </c>
      <c r="Q2">
        <f>C18-H18</f>
        <v>100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66.558500000000024</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81.069999999999993</v>
      </c>
      <c r="R4" s="425">
        <v>8.5000000000000006E-3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8106.9999999999991</v>
      </c>
      <c r="U5" t="s">
        <v>1390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6655.8500000000022</v>
      </c>
      <c r="U6" t="s">
        <v>1391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1451.1499999999969</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1451.1499999999969</v>
      </c>
    </row>
    <row r="9" spans="1:21" x14ac:dyDescent="0.25">
      <c r="B9" s="4"/>
      <c r="C9" s="4"/>
      <c r="D9" s="3"/>
      <c r="E9" s="3"/>
      <c r="F9" s="3"/>
      <c r="G9" s="4"/>
      <c r="H9" s="161"/>
      <c r="I9" s="3"/>
      <c r="J9" s="3"/>
      <c r="K9" s="3"/>
      <c r="L9" s="4"/>
      <c r="M9" s="4"/>
      <c r="O9" s="11" t="s">
        <v>204</v>
      </c>
      <c r="Q9" s="134">
        <f>IF(Q2=0, 0, Q8/Q6)</f>
        <v>0.21802624758670891</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1.8749229061305047E-2</v>
      </c>
      <c r="R11">
        <v>0.38</v>
      </c>
    </row>
    <row r="12" spans="1:21" x14ac:dyDescent="0.25">
      <c r="H12" s="70"/>
      <c r="O12" s="11" t="s">
        <v>82</v>
      </c>
      <c r="Q12" s="1" t="s">
        <v>1370</v>
      </c>
    </row>
    <row r="13" spans="1:21" x14ac:dyDescent="0.25">
      <c r="H13" s="70"/>
      <c r="O13" s="11" t="s">
        <v>947</v>
      </c>
      <c r="Q13" s="2">
        <f>Q4/6.49</f>
        <v>12.491525423728811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89.177000000000007</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88.366299999999995</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87.555599999999998</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86.744900000000001</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85.934200000000004</v>
      </c>
      <c r="Q27" s="2"/>
    </row>
    <row r="28" spans="1:17" x14ac:dyDescent="0.25">
      <c r="B28" s="164">
        <v>43329</v>
      </c>
      <c r="C28" s="185">
        <v>50</v>
      </c>
      <c r="D28" s="186">
        <v>79.98</v>
      </c>
      <c r="E28" s="39">
        <v>87.72</v>
      </c>
      <c r="F28" s="39">
        <f t="shared" si="3"/>
        <v>386.99999999999977</v>
      </c>
      <c r="G28" s="39">
        <f t="shared" si="4"/>
        <v>3999</v>
      </c>
      <c r="H28" s="179">
        <f t="shared" si="5"/>
        <v>9.6774193548387025E-2</v>
      </c>
      <c r="I28" s="39"/>
      <c r="J28" s="39"/>
      <c r="K28" s="39">
        <v>13.52</v>
      </c>
      <c r="L28" s="155"/>
      <c r="O28" s="81">
        <v>1.05</v>
      </c>
      <c r="P28" s="81">
        <f t="shared" si="2"/>
        <v>85.123499999999993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84.312799999999996</v>
      </c>
      <c r="Q29" s="2"/>
    </row>
    <row r="30" spans="1:17" x14ac:dyDescent="0.25">
      <c r="B30" s="164">
        <v>43354</v>
      </c>
      <c r="C30" s="7">
        <v>100</v>
      </c>
      <c r="D30" s="43">
        <v>82.14</v>
      </c>
      <c r="E30" s="39">
        <v>84.1</v>
      </c>
      <c r="F30" s="39">
        <f t="shared" si="3"/>
        <v>195.99999999999937</v>
      </c>
      <c r="G30" s="39">
        <f t="shared" si="4"/>
        <v>8214</v>
      </c>
      <c r="H30" s="179">
        <f t="shared" si="5"/>
        <v>2.3861699537375138E-2</v>
      </c>
      <c r="I30" s="39"/>
      <c r="J30" s="39"/>
      <c r="K30" s="39">
        <v>12.96</v>
      </c>
      <c r="L30" s="155"/>
      <c r="O30" s="81">
        <v>1.03</v>
      </c>
      <c r="P30" s="81">
        <f t="shared" si="2"/>
        <v>83.502099999999999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2" si="8">(E31-D31)/D31</f>
        <v>3.7375213050888645E-2</v>
      </c>
      <c r="I31" s="39"/>
      <c r="J31" s="39"/>
      <c r="K31" s="39"/>
      <c r="L31" s="155"/>
      <c r="O31" s="81">
        <v>1.02</v>
      </c>
      <c r="P31" s="81">
        <f t="shared" si="2"/>
        <v>82.691400000000002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81.88069999999999</v>
      </c>
      <c r="Q32" s="2"/>
    </row>
    <row r="33" spans="1:17" x14ac:dyDescent="0.25">
      <c r="A33">
        <v>0</v>
      </c>
      <c r="B33" s="164">
        <v>43363</v>
      </c>
      <c r="C33" s="185">
        <v>50</v>
      </c>
      <c r="D33" s="186">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81.069999999999993</v>
      </c>
      <c r="Q33" s="2"/>
    </row>
    <row r="34" spans="1:17" x14ac:dyDescent="0.25">
      <c r="B34" s="164">
        <v>43367</v>
      </c>
      <c r="C34" s="7">
        <v>100</v>
      </c>
      <c r="D34" s="43">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80.259299999999996</v>
      </c>
      <c r="Q34" s="2"/>
    </row>
    <row r="35" spans="1:17" x14ac:dyDescent="0.25">
      <c r="A35">
        <v>0</v>
      </c>
      <c r="B35" s="164">
        <v>43388</v>
      </c>
      <c r="C35" s="185">
        <v>50</v>
      </c>
      <c r="D35" s="186">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79.448599999999985</v>
      </c>
      <c r="Q35" s="2"/>
    </row>
    <row r="36" spans="1:17" x14ac:dyDescent="0.25">
      <c r="A36">
        <v>0</v>
      </c>
      <c r="B36" s="164">
        <v>43397</v>
      </c>
      <c r="C36" s="7">
        <v>100</v>
      </c>
      <c r="D36" s="43">
        <v>79.9512</v>
      </c>
      <c r="E36" s="39">
        <v>84.49</v>
      </c>
      <c r="F36" s="101">
        <f t="shared" si="6"/>
        <v>453.87999999999948</v>
      </c>
      <c r="G36" s="39">
        <f t="shared" si="7"/>
        <v>7995.12</v>
      </c>
      <c r="H36" s="179">
        <f t="shared" si="8"/>
        <v>5.6769629473979059E-2</v>
      </c>
      <c r="I36" s="39"/>
      <c r="J36" s="39"/>
      <c r="K36" s="39">
        <v>13.02</v>
      </c>
      <c r="L36" s="39"/>
      <c r="O36" s="81">
        <v>0.97</v>
      </c>
      <c r="P36" s="81">
        <f t="shared" si="2"/>
        <v>78.637899999999988</v>
      </c>
    </row>
    <row r="37" spans="1:17" x14ac:dyDescent="0.25">
      <c r="A37" s="33">
        <v>0</v>
      </c>
      <c r="B37" s="164">
        <v>43405</v>
      </c>
      <c r="C37" s="185">
        <v>50</v>
      </c>
      <c r="D37" s="186">
        <v>70.023600000000002</v>
      </c>
      <c r="E37" s="39">
        <v>90.92</v>
      </c>
      <c r="F37" s="778">
        <f t="shared" ref="F37:F52" si="9">C37*(E37-D37)</f>
        <v>1044.82</v>
      </c>
      <c r="G37" s="39">
        <f t="shared" ref="G37:G52" si="10">D37*C37</f>
        <v>3501.1800000000003</v>
      </c>
      <c r="H37" s="179">
        <f t="shared" si="8"/>
        <v>0.29841939003421702</v>
      </c>
      <c r="I37" s="39"/>
      <c r="J37" s="39"/>
      <c r="K37" s="39">
        <v>14.01</v>
      </c>
      <c r="L37" s="39"/>
      <c r="O37" s="81">
        <v>0.96</v>
      </c>
      <c r="P37" s="81">
        <f t="shared" si="2"/>
        <v>77.827199999999991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77.016499999999994</v>
      </c>
    </row>
    <row r="39" spans="1:17" x14ac:dyDescent="0.25">
      <c r="A39">
        <v>50</v>
      </c>
      <c r="B39" s="164">
        <v>43437</v>
      </c>
      <c r="C39" s="185">
        <v>50</v>
      </c>
      <c r="D39" s="186">
        <v>69.623599999999996</v>
      </c>
      <c r="E39" s="39">
        <v>89.02</v>
      </c>
      <c r="F39" s="39">
        <f t="shared" si="9"/>
        <v>969.81999999999994</v>
      </c>
      <c r="G39" s="39">
        <f t="shared" si="10"/>
        <v>3481.18</v>
      </c>
      <c r="H39" s="179">
        <f t="shared" si="8"/>
        <v>0.27858944380928308</v>
      </c>
      <c r="I39" s="39"/>
      <c r="J39" s="39"/>
      <c r="K39" s="39">
        <v>13.72</v>
      </c>
      <c r="L39" s="39"/>
      <c r="O39" s="81">
        <v>0.94</v>
      </c>
      <c r="P39" s="81">
        <f t="shared" si="2"/>
        <v>76.205799999999982</v>
      </c>
    </row>
    <row r="40" spans="1:17" x14ac:dyDescent="0.25">
      <c r="A40">
        <v>50</v>
      </c>
      <c r="B40" s="164">
        <v>43440</v>
      </c>
      <c r="C40" s="7">
        <v>100</v>
      </c>
      <c r="D40" s="43">
        <v>76.951800000000006</v>
      </c>
      <c r="E40" s="39">
        <v>85.98</v>
      </c>
      <c r="F40" s="39">
        <f t="shared" si="9"/>
        <v>902.81999999999982</v>
      </c>
      <c r="G40" s="39">
        <f t="shared" si="10"/>
        <v>7695.18</v>
      </c>
      <c r="H40" s="179">
        <f t="shared" si="8"/>
        <v>0.11732279166959055</v>
      </c>
      <c r="I40" s="39"/>
      <c r="J40" s="39"/>
      <c r="K40" s="39">
        <v>13.25</v>
      </c>
      <c r="L40" s="39"/>
      <c r="O40" s="81">
        <v>0.93</v>
      </c>
      <c r="P40" s="81">
        <f t="shared" si="2"/>
        <v>75.395099999999999</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74.584400000000002</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73.773699999999991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72.962999999999994</v>
      </c>
    </row>
    <row r="44" spans="1:17" x14ac:dyDescent="0.25">
      <c r="A44">
        <v>50</v>
      </c>
      <c r="B44" s="164">
        <v>43496</v>
      </c>
      <c r="C44" s="185">
        <v>50</v>
      </c>
      <c r="D44" s="186">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7">
        <v>100</v>
      </c>
      <c r="D45" s="43">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85">
        <v>50</v>
      </c>
      <c r="D48" s="186">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85">
        <v>50</v>
      </c>
      <c r="D49" s="186">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10">
        <v>150</v>
      </c>
      <c r="D50" s="39">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7">
        <v>100</v>
      </c>
      <c r="D52" s="43">
        <v>66.56</v>
      </c>
      <c r="E52" s="39">
        <v>80.48</v>
      </c>
      <c r="F52" s="778">
        <f t="shared" si="9"/>
        <v>1392.0000000000002</v>
      </c>
      <c r="G52" s="39">
        <f t="shared" si="10"/>
        <v>6656</v>
      </c>
      <c r="H52" s="179">
        <f t="shared" si="8"/>
        <v>0.20913461538461539</v>
      </c>
      <c r="I52" s="39"/>
      <c r="J52" s="39"/>
      <c r="K52" s="39">
        <v>12.25</v>
      </c>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69" priority="29">
      <formula>Q7&gt;0</formula>
    </cfRule>
    <cfRule type="expression" dxfId="3568" priority="30">
      <formula>Q7&lt;0</formula>
    </cfRule>
  </conditionalFormatting>
  <conditionalFormatting sqref="Q8">
    <cfRule type="expression" dxfId="3567" priority="27">
      <formula>Q8&gt;0</formula>
    </cfRule>
    <cfRule type="expression" dxfId="3566" priority="28">
      <formula>Q8&lt;0</formula>
    </cfRule>
  </conditionalFormatting>
  <conditionalFormatting sqref="F33:F63">
    <cfRule type="expression" dxfId="3565" priority="25">
      <formula>F33&gt;0</formula>
    </cfRule>
    <cfRule type="expression" dxfId="3564" priority="26">
      <formula>F33&lt;0</formula>
    </cfRule>
  </conditionalFormatting>
  <conditionalFormatting sqref="H33:H63">
    <cfRule type="expression" dxfId="3563" priority="23">
      <formula>H33&gt;0</formula>
    </cfRule>
    <cfRule type="expression" dxfId="3562" priority="24">
      <formula>H33&lt;0</formula>
    </cfRule>
  </conditionalFormatting>
  <conditionalFormatting sqref="Q10">
    <cfRule type="expression" dxfId="3561" priority="21">
      <formula>Q10&gt;0</formula>
    </cfRule>
    <cfRule type="expression" dxfId="3560" priority="22">
      <formula>Q10&lt;0</formula>
    </cfRule>
  </conditionalFormatting>
  <conditionalFormatting sqref="J25:J38">
    <cfRule type="expression" dxfId="3559" priority="19">
      <formula>J25&gt;0</formula>
    </cfRule>
    <cfRule type="expression" dxfId="3558" priority="20">
      <formula>J25&lt;0</formula>
    </cfRule>
  </conditionalFormatting>
  <conditionalFormatting sqref="L25:L38">
    <cfRule type="expression" dxfId="3557" priority="15">
      <formula>L25&gt;0</formula>
    </cfRule>
    <cfRule type="expression" dxfId="3556" priority="16">
      <formula>L25&lt;0</formula>
    </cfRule>
  </conditionalFormatting>
  <conditionalFormatting sqref="F89:F110">
    <cfRule type="expression" dxfId="3555" priority="13">
      <formula>F89&gt;0</formula>
    </cfRule>
    <cfRule type="expression" dxfId="3554" priority="14">
      <formula>F89&lt;0</formula>
    </cfRule>
  </conditionalFormatting>
  <conditionalFormatting sqref="H89:H110">
    <cfRule type="expression" dxfId="3553" priority="11">
      <formula>H89&gt;0</formula>
    </cfRule>
    <cfRule type="expression" dxfId="3552" priority="12">
      <formula>H89&lt;0</formula>
    </cfRule>
  </conditionalFormatting>
  <conditionalFormatting sqref="J89:J102">
    <cfRule type="expression" dxfId="3551" priority="9">
      <formula>J89&gt;0</formula>
    </cfRule>
    <cfRule type="expression" dxfId="3550" priority="10">
      <formula>J89&lt;0</formula>
    </cfRule>
  </conditionalFormatting>
  <conditionalFormatting sqref="K89:K102">
    <cfRule type="expression" dxfId="3549" priority="7">
      <formula>K89&gt;0</formula>
    </cfRule>
    <cfRule type="expression" dxfId="3548" priority="8">
      <formula>K89&lt;0</formula>
    </cfRule>
  </conditionalFormatting>
  <conditionalFormatting sqref="L89:L102">
    <cfRule type="expression" dxfId="3547" priority="5">
      <formula>L89&gt;0</formula>
    </cfRule>
    <cfRule type="expression" dxfId="3546" priority="6">
      <formula>L89&lt;0</formula>
    </cfRule>
  </conditionalFormatting>
  <conditionalFormatting sqref="F25:F32">
    <cfRule type="expression" dxfId="3545" priority="3">
      <formula>F25&gt;0</formula>
    </cfRule>
    <cfRule type="expression" dxfId="3544" priority="4">
      <formula>F25&lt;0</formula>
    </cfRule>
  </conditionalFormatting>
  <conditionalFormatting sqref="H25:H32">
    <cfRule type="expression" dxfId="3543" priority="1">
      <formula>H25&gt;0</formula>
    </cfRule>
    <cfRule type="expression" dxfId="354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41" priority="33">
      <formula>F54&gt;0</formula>
    </cfRule>
    <cfRule type="expression" dxfId="3540" priority="34">
      <formula>F54&lt;0</formula>
    </cfRule>
  </conditionalFormatting>
  <conditionalFormatting sqref="Q7">
    <cfRule type="expression" dxfId="3539" priority="31">
      <formula>Q7&gt;0</formula>
    </cfRule>
    <cfRule type="expression" dxfId="3538" priority="32">
      <formula>Q7&lt;0</formula>
    </cfRule>
  </conditionalFormatting>
  <conditionalFormatting sqref="Q8">
    <cfRule type="expression" dxfId="3537" priority="29">
      <formula>Q8&gt;0</formula>
    </cfRule>
    <cfRule type="expression" dxfId="3536" priority="30">
      <formula>Q8&lt;0</formula>
    </cfRule>
  </conditionalFormatting>
  <conditionalFormatting sqref="F31:F53">
    <cfRule type="expression" dxfId="3535" priority="27">
      <formula>F31&gt;0</formula>
    </cfRule>
    <cfRule type="expression" dxfId="3534" priority="28">
      <formula>F31&lt;0</formula>
    </cfRule>
  </conditionalFormatting>
  <conditionalFormatting sqref="H31:H53">
    <cfRule type="expression" dxfId="3533" priority="25">
      <formula>H31&gt;0</formula>
    </cfRule>
    <cfRule type="expression" dxfId="3532" priority="26">
      <formula>H31&lt;0</formula>
    </cfRule>
  </conditionalFormatting>
  <conditionalFormatting sqref="Q10">
    <cfRule type="expression" dxfId="3531" priority="23">
      <formula>Q10&gt;0</formula>
    </cfRule>
    <cfRule type="expression" dxfId="3530" priority="24">
      <formula>Q10&lt;0</formula>
    </cfRule>
  </conditionalFormatting>
  <conditionalFormatting sqref="J25:J38">
    <cfRule type="expression" dxfId="3529" priority="21">
      <formula>J25&gt;0</formula>
    </cfRule>
    <cfRule type="expression" dxfId="3528" priority="22">
      <formula>J25&lt;0</formula>
    </cfRule>
  </conditionalFormatting>
  <conditionalFormatting sqref="L25:L38">
    <cfRule type="expression" dxfId="3527" priority="17">
      <formula>L25&gt;0</formula>
    </cfRule>
    <cfRule type="expression" dxfId="3526" priority="18">
      <formula>L25&lt;0</formula>
    </cfRule>
  </conditionalFormatting>
  <conditionalFormatting sqref="F89:F110">
    <cfRule type="expression" dxfId="3525" priority="15">
      <formula>F89&gt;0</formula>
    </cfRule>
    <cfRule type="expression" dxfId="3524" priority="16">
      <formula>F89&lt;0</formula>
    </cfRule>
  </conditionalFormatting>
  <conditionalFormatting sqref="H89:H110">
    <cfRule type="expression" dxfId="3523" priority="13">
      <formula>H89&gt;0</formula>
    </cfRule>
    <cfRule type="expression" dxfId="3522" priority="14">
      <formula>H89&lt;0</formula>
    </cfRule>
  </conditionalFormatting>
  <conditionalFormatting sqref="J89:J102">
    <cfRule type="expression" dxfId="3521" priority="11">
      <formula>J89&gt;0</formula>
    </cfRule>
    <cfRule type="expression" dxfId="3520" priority="12">
      <formula>J89&lt;0</formula>
    </cfRule>
  </conditionalFormatting>
  <conditionalFormatting sqref="K89:K102">
    <cfRule type="expression" dxfId="3519" priority="9">
      <formula>K89&gt;0</formula>
    </cfRule>
    <cfRule type="expression" dxfId="3518" priority="10">
      <formula>K89&lt;0</formula>
    </cfRule>
  </conditionalFormatting>
  <conditionalFormatting sqref="L89:L102">
    <cfRule type="expression" dxfId="3517" priority="7">
      <formula>L89&gt;0</formula>
    </cfRule>
    <cfRule type="expression" dxfId="3516" priority="8">
      <formula>L89&lt;0</formula>
    </cfRule>
  </conditionalFormatting>
  <conditionalFormatting sqref="F25:F30">
    <cfRule type="expression" dxfId="3515" priority="5">
      <formula>F25&gt;0</formula>
    </cfRule>
    <cfRule type="expression" dxfId="3514" priority="6">
      <formula>F25&lt;0</formula>
    </cfRule>
  </conditionalFormatting>
  <conditionalFormatting sqref="H25:H30">
    <cfRule type="expression" dxfId="3513" priority="3">
      <formula>H25&gt;0</formula>
    </cfRule>
    <cfRule type="expression" dxfId="3512" priority="4">
      <formula>H25&lt;0</formula>
    </cfRule>
  </conditionalFormatting>
  <conditionalFormatting sqref="J45">
    <cfRule type="expression" dxfId="3511" priority="1">
      <formula>J45&gt;0</formula>
    </cfRule>
    <cfRule type="expression" dxfId="35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09" priority="35">
      <formula>N19&gt;0</formula>
    </cfRule>
    <cfRule type="expression" dxfId="350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07" priority="21">
      <formula>F25&gt;0</formula>
    </cfRule>
    <cfRule type="expression" dxfId="3506" priority="22">
      <formula>F25&lt;0</formula>
    </cfRule>
  </conditionalFormatting>
  <conditionalFormatting sqref="H25:H47">
    <cfRule type="expression" dxfId="3505" priority="19">
      <formula>H25&gt;0</formula>
    </cfRule>
    <cfRule type="expression" dxfId="3504" priority="20">
      <formula>H25&lt;0</formula>
    </cfRule>
  </conditionalFormatting>
  <conditionalFormatting sqref="I25:I27">
    <cfRule type="expression" dxfId="3503" priority="15">
      <formula>I25&gt;0</formula>
    </cfRule>
    <cfRule type="expression" dxfId="3502" priority="16">
      <formula>I25&lt;0</formula>
    </cfRule>
  </conditionalFormatting>
  <conditionalFormatting sqref="Q7">
    <cfRule type="expression" dxfId="3501" priority="5">
      <formula>Q7&gt;0</formula>
    </cfRule>
    <cfRule type="expression" dxfId="3500" priority="6">
      <formula>Q7&lt;0</formula>
    </cfRule>
  </conditionalFormatting>
  <conditionalFormatting sqref="Q8">
    <cfRule type="expression" dxfId="3499" priority="3">
      <formula>Q8&gt;0</formula>
    </cfRule>
    <cfRule type="expression" dxfId="349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97" priority="9">
      <formula>F36&gt;0</formula>
    </cfRule>
    <cfRule type="expression" dxfId="3496" priority="10">
      <formula>F36&lt;0</formula>
    </cfRule>
  </conditionalFormatting>
  <conditionalFormatting sqref="F25:F35">
    <cfRule type="expression" dxfId="3495" priority="7">
      <formula>F25&gt;0</formula>
    </cfRule>
    <cfRule type="expression" dxfId="3494" priority="8">
      <formula>F25&lt;0</formula>
    </cfRule>
  </conditionalFormatting>
  <conditionalFormatting sqref="H25:H35">
    <cfRule type="expression" dxfId="3493" priority="5">
      <formula>H25&gt;0</formula>
    </cfRule>
    <cfRule type="expression" dxfId="3492" priority="6">
      <formula>H25&lt;0</formula>
    </cfRule>
  </conditionalFormatting>
  <conditionalFormatting sqref="Q7">
    <cfRule type="expression" dxfId="3491" priority="3">
      <formula>Q7&gt;0</formula>
    </cfRule>
    <cfRule type="expression" dxfId="3490" priority="4">
      <formula>Q7&lt;0</formula>
    </cfRule>
  </conditionalFormatting>
  <conditionalFormatting sqref="Q8">
    <cfRule type="expression" dxfId="3489" priority="1">
      <formula>Q8&gt;0</formula>
    </cfRule>
    <cfRule type="expression" dxfId="348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87" priority="37">
      <formula>F25&gt;0</formula>
    </cfRule>
    <cfRule type="expression" dxfId="3486" priority="38">
      <formula>F25&lt;0</formula>
    </cfRule>
  </conditionalFormatting>
  <conditionalFormatting sqref="Q7">
    <cfRule type="expression" dxfId="3485" priority="35">
      <formula>Q7&gt;0</formula>
    </cfRule>
    <cfRule type="expression" dxfId="3484" priority="36">
      <formula>Q7&lt;0</formula>
    </cfRule>
  </conditionalFormatting>
  <conditionalFormatting sqref="Q8">
    <cfRule type="expression" dxfId="3483" priority="33">
      <formula>Q8&gt;0</formula>
    </cfRule>
    <cfRule type="expression" dxfId="3482" priority="34">
      <formula>Q8&lt;0</formula>
    </cfRule>
  </conditionalFormatting>
  <conditionalFormatting sqref="F44:F46">
    <cfRule type="expression" dxfId="3481" priority="31">
      <formula>F44&gt;0</formula>
    </cfRule>
    <cfRule type="expression" dxfId="3480" priority="32">
      <formula>F44&lt;0</formula>
    </cfRule>
  </conditionalFormatting>
  <conditionalFormatting sqref="H44:H46">
    <cfRule type="expression" dxfId="3479" priority="29">
      <formula>H44&gt;0</formula>
    </cfRule>
    <cfRule type="expression" dxfId="3478" priority="30">
      <formula>H44&lt;0</formula>
    </cfRule>
  </conditionalFormatting>
  <conditionalFormatting sqref="F89:F110">
    <cfRule type="expression" dxfId="3477" priority="27">
      <formula>F89&gt;0</formula>
    </cfRule>
    <cfRule type="expression" dxfId="3476" priority="28">
      <formula>F89&lt;0</formula>
    </cfRule>
  </conditionalFormatting>
  <conditionalFormatting sqref="H89:H110">
    <cfRule type="expression" dxfId="3475" priority="25">
      <formula>H89&gt;0</formula>
    </cfRule>
    <cfRule type="expression" dxfId="3474" priority="26">
      <formula>H89&lt;0</formula>
    </cfRule>
  </conditionalFormatting>
  <conditionalFormatting sqref="Q10">
    <cfRule type="expression" dxfId="3473" priority="23">
      <formula>Q10&gt;0</formula>
    </cfRule>
    <cfRule type="expression" dxfId="3472" priority="24">
      <formula>Q10&lt;0</formula>
    </cfRule>
  </conditionalFormatting>
  <conditionalFormatting sqref="J25:J38">
    <cfRule type="expression" dxfId="3471" priority="21">
      <formula>J25&gt;0</formula>
    </cfRule>
    <cfRule type="expression" dxfId="3470" priority="22">
      <formula>J25&lt;0</formula>
    </cfRule>
  </conditionalFormatting>
  <conditionalFormatting sqref="K25:K38">
    <cfRule type="expression" dxfId="3469" priority="19">
      <formula>K25&gt;0</formula>
    </cfRule>
    <cfRule type="expression" dxfId="3468" priority="20">
      <formula>K25&lt;0</formula>
    </cfRule>
  </conditionalFormatting>
  <conditionalFormatting sqref="L25:L38">
    <cfRule type="expression" dxfId="3467" priority="17">
      <formula>L25&gt;0</formula>
    </cfRule>
    <cfRule type="expression" dxfId="3466" priority="18">
      <formula>L25&lt;0</formula>
    </cfRule>
  </conditionalFormatting>
  <conditionalFormatting sqref="J40">
    <cfRule type="expression" dxfId="3465" priority="15">
      <formula>J40&gt;0</formula>
    </cfRule>
    <cfRule type="expression" dxfId="3464" priority="16">
      <formula>J40&lt;0</formula>
    </cfRule>
  </conditionalFormatting>
  <conditionalFormatting sqref="L39">
    <cfRule type="expression" dxfId="3463" priority="11">
      <formula>L39&gt;0</formula>
    </cfRule>
    <cfRule type="expression" dxfId="3462" priority="12">
      <formula>L39&lt;0</formula>
    </cfRule>
  </conditionalFormatting>
  <conditionalFormatting sqref="F39">
    <cfRule type="expression" dxfId="3461" priority="9">
      <formula>F39&gt;0</formula>
    </cfRule>
    <cfRule type="expression" dxfId="3460" priority="10">
      <formula>F39&lt;0</formula>
    </cfRule>
  </conditionalFormatting>
  <conditionalFormatting sqref="H39">
    <cfRule type="expression" dxfId="3459" priority="7">
      <formula>H39&gt;0</formula>
    </cfRule>
    <cfRule type="expression" dxfId="3458" priority="8">
      <formula>H39&lt;0</formula>
    </cfRule>
  </conditionalFormatting>
  <conditionalFormatting sqref="J41">
    <cfRule type="expression" dxfId="3457" priority="5">
      <formula>J41&gt;0</formula>
    </cfRule>
    <cfRule type="expression" dxfId="3456" priority="6">
      <formula>J41&lt;0</formula>
    </cfRule>
  </conditionalFormatting>
  <conditionalFormatting sqref="J43">
    <cfRule type="expression" dxfId="3455" priority="3">
      <formula>J43&gt;0</formula>
    </cfRule>
    <cfRule type="expression" dxfId="3454" priority="4">
      <formula>J43&lt;0</formula>
    </cfRule>
  </conditionalFormatting>
  <conditionalFormatting sqref="J44">
    <cfRule type="expression" dxfId="3453" priority="1">
      <formula>J44&gt;0</formula>
    </cfRule>
    <cfRule type="expression" dxfId="345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51" priority="31">
      <formula>F29&gt;0</formula>
    </cfRule>
    <cfRule type="expression" dxfId="3450" priority="32">
      <formula>F29&lt;0</formula>
    </cfRule>
  </conditionalFormatting>
  <conditionalFormatting sqref="F29 F31:F35">
    <cfRule type="expression" dxfId="3449" priority="33">
      <formula>F29&gt;0</formula>
    </cfRule>
    <cfRule type="expression" dxfId="3448" priority="34">
      <formula>F29&lt;0</formula>
    </cfRule>
  </conditionalFormatting>
  <conditionalFormatting sqref="H29 H31:H35">
    <cfRule type="expression" dxfId="3447" priority="29">
      <formula>H29&gt;0</formula>
    </cfRule>
    <cfRule type="expression" dxfId="3446" priority="30">
      <formula>H29&lt;0</formula>
    </cfRule>
  </conditionalFormatting>
  <conditionalFormatting sqref="F21:F28">
    <cfRule type="expression" dxfId="3445" priority="27">
      <formula>F21&gt;0</formula>
    </cfRule>
    <cfRule type="expression" dxfId="3444" priority="28">
      <formula>F21&lt;0</formula>
    </cfRule>
  </conditionalFormatting>
  <conditionalFormatting sqref="H21:H28">
    <cfRule type="expression" dxfId="3443" priority="25">
      <formula>H21&gt;0</formula>
    </cfRule>
    <cfRule type="expression" dxfId="3442" priority="26">
      <formula>H21&lt;0</formula>
    </cfRule>
  </conditionalFormatting>
  <conditionalFormatting sqref="Q8">
    <cfRule type="expression" dxfId="3441" priority="21">
      <formula>Q8&gt;0</formula>
    </cfRule>
    <cfRule type="expression" dxfId="3440" priority="22">
      <formula>Q8&lt;0</formula>
    </cfRule>
  </conditionalFormatting>
  <conditionalFormatting sqref="Q7">
    <cfRule type="expression" dxfId="3439" priority="23">
      <formula>Q7&gt;0</formula>
    </cfRule>
    <cfRule type="expression" dxfId="3438" priority="24">
      <formula>Q7&lt;0</formula>
    </cfRule>
  </conditionalFormatting>
  <conditionalFormatting sqref="F30">
    <cfRule type="expression" dxfId="3437" priority="19">
      <formula>F30&gt;0</formula>
    </cfRule>
    <cfRule type="expression" dxfId="3436" priority="20">
      <formula>F30&lt;0</formula>
    </cfRule>
  </conditionalFormatting>
  <conditionalFormatting sqref="H30">
    <cfRule type="expression" dxfId="3435" priority="17">
      <formula>H30&gt;0</formula>
    </cfRule>
    <cfRule type="expression" dxfId="3434" priority="18">
      <formula>H30&lt;0</formula>
    </cfRule>
  </conditionalFormatting>
  <conditionalFormatting sqref="F68 F70:F74">
    <cfRule type="expression" dxfId="3433" priority="13">
      <formula>F68&gt;0</formula>
    </cfRule>
    <cfRule type="expression" dxfId="3432" priority="14">
      <formula>F68&lt;0</formula>
    </cfRule>
  </conditionalFormatting>
  <conditionalFormatting sqref="F68 F70:F74">
    <cfRule type="expression" dxfId="3431" priority="15">
      <formula>F68&gt;0</formula>
    </cfRule>
    <cfRule type="expression" dxfId="3430" priority="16">
      <formula>F68&lt;0</formula>
    </cfRule>
  </conditionalFormatting>
  <conditionalFormatting sqref="H68 H70:H74">
    <cfRule type="expression" dxfId="3429" priority="11">
      <formula>H68&gt;0</formula>
    </cfRule>
    <cfRule type="expression" dxfId="3428" priority="12">
      <formula>H68&lt;0</formula>
    </cfRule>
  </conditionalFormatting>
  <conditionalFormatting sqref="F60:F67">
    <cfRule type="expression" dxfId="3427" priority="9">
      <formula>F60&gt;0</formula>
    </cfRule>
    <cfRule type="expression" dxfId="3426" priority="10">
      <formula>F60&lt;0</formula>
    </cfRule>
  </conditionalFormatting>
  <conditionalFormatting sqref="H60:H67">
    <cfRule type="expression" dxfId="3425" priority="7">
      <formula>H60&gt;0</formula>
    </cfRule>
    <cfRule type="expression" dxfId="3424" priority="8">
      <formula>H60&lt;0</formula>
    </cfRule>
  </conditionalFormatting>
  <conditionalFormatting sqref="F69">
    <cfRule type="expression" dxfId="3423" priority="5">
      <formula>F69&gt;0</formula>
    </cfRule>
    <cfRule type="expression" dxfId="3422" priority="6">
      <formula>F69&lt;0</formula>
    </cfRule>
  </conditionalFormatting>
  <conditionalFormatting sqref="H69">
    <cfRule type="expression" dxfId="3421" priority="3">
      <formula>H69&gt;0</formula>
    </cfRule>
    <cfRule type="expression" dxfId="3420" priority="4">
      <formula>H69&lt;0</formula>
    </cfRule>
  </conditionalFormatting>
  <conditionalFormatting sqref="Q10">
    <cfRule type="expression" dxfId="3419" priority="1">
      <formula>Q10&gt;0</formula>
    </cfRule>
    <cfRule type="expression" dxfId="341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17" priority="11">
      <formula>F33&gt;0</formula>
    </cfRule>
    <cfRule type="expression" dxfId="3416" priority="12">
      <formula>F33&lt;0</formula>
    </cfRule>
  </conditionalFormatting>
  <conditionalFormatting sqref="Q7">
    <cfRule type="expression" dxfId="3415" priority="9">
      <formula>Q7&gt;0</formula>
    </cfRule>
    <cfRule type="expression" dxfId="3414" priority="10">
      <formula>Q7&lt;0</formula>
    </cfRule>
  </conditionalFormatting>
  <conditionalFormatting sqref="Q8">
    <cfRule type="expression" dxfId="3413" priority="7">
      <formula>Q8&gt;0</formula>
    </cfRule>
    <cfRule type="expression" dxfId="3412" priority="8">
      <formula>Q8&lt;0</formula>
    </cfRule>
  </conditionalFormatting>
  <conditionalFormatting sqref="F25:F32">
    <cfRule type="expression" dxfId="3411" priority="5">
      <formula>F25&gt;0</formula>
    </cfRule>
    <cfRule type="expression" dxfId="3410" priority="6">
      <formula>F25&lt;0</formula>
    </cfRule>
  </conditionalFormatting>
  <conditionalFormatting sqref="H25:H32">
    <cfRule type="expression" dxfId="3409" priority="3">
      <formula>H25&gt;0</formula>
    </cfRule>
    <cfRule type="expression" dxfId="3408" priority="4">
      <formula>H25&lt;0</formula>
    </cfRule>
  </conditionalFormatting>
  <conditionalFormatting sqref="Q10">
    <cfRule type="expression" dxfId="3407" priority="1">
      <formula>Q10&gt;0</formula>
    </cfRule>
    <cfRule type="expression" dxfId="340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05" priority="75">
      <formula>F32&gt;0</formula>
    </cfRule>
    <cfRule type="expression" dxfId="3404" priority="76">
      <formula>F32&lt;0</formula>
    </cfRule>
  </conditionalFormatting>
  <conditionalFormatting sqref="Q7">
    <cfRule type="expression" dxfId="3403" priority="73">
      <formula>Q7&gt;0</formula>
    </cfRule>
    <cfRule type="expression" dxfId="3402" priority="74">
      <formula>Q7&lt;0</formula>
    </cfRule>
  </conditionalFormatting>
  <conditionalFormatting sqref="Q8">
    <cfRule type="expression" dxfId="3401" priority="71">
      <formula>Q8&gt;0</formula>
    </cfRule>
    <cfRule type="expression" dxfId="340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99" priority="63">
      <formula>M58&gt;0</formula>
    </cfRule>
    <cfRule type="expression" dxfId="3398" priority="64">
      <formula>M58&lt;0</formula>
    </cfRule>
  </conditionalFormatting>
  <conditionalFormatting sqref="Q10">
    <cfRule type="expression" dxfId="3397" priority="61">
      <formula>Q10&gt;0</formula>
    </cfRule>
    <cfRule type="expression" dxfId="3396" priority="62">
      <formula>Q10&lt;0</formula>
    </cfRule>
  </conditionalFormatting>
  <conditionalFormatting sqref="F29:F31">
    <cfRule type="expression" dxfId="3395" priority="59">
      <formula>F29&gt;0</formula>
    </cfRule>
    <cfRule type="expression" dxfId="3394" priority="60">
      <formula>F29&lt;0</formula>
    </cfRule>
  </conditionalFormatting>
  <conditionalFormatting sqref="H29:H31">
    <cfRule type="expression" dxfId="3393" priority="57">
      <formula>H29&gt;0</formula>
    </cfRule>
    <cfRule type="expression" dxfId="3392" priority="58">
      <formula>H29&lt;0</formula>
    </cfRule>
  </conditionalFormatting>
  <conditionalFormatting sqref="F83:F94">
    <cfRule type="expression" dxfId="3391" priority="55">
      <formula>F83&gt;0</formula>
    </cfRule>
    <cfRule type="expression" dxfId="3390" priority="56">
      <formula>F83&lt;0</formula>
    </cfRule>
  </conditionalFormatting>
  <conditionalFormatting sqref="H83:H94">
    <cfRule type="expression" dxfId="3389" priority="53">
      <formula>H83&gt;0</formula>
    </cfRule>
    <cfRule type="expression" dxfId="3388" priority="54">
      <formula>H83&lt;0</formula>
    </cfRule>
  </conditionalFormatting>
  <conditionalFormatting sqref="J41">
    <cfRule type="expression" dxfId="3387" priority="51">
      <formula>J41&gt;0</formula>
    </cfRule>
    <cfRule type="expression" dxfId="3386" priority="52">
      <formula>J41&lt;0</formula>
    </cfRule>
  </conditionalFormatting>
  <conditionalFormatting sqref="J39:J47">
    <cfRule type="expression" dxfId="3385" priority="49">
      <formula>J39&gt;0</formula>
    </cfRule>
    <cfRule type="expression" dxfId="3384" priority="50">
      <formula>J39&lt;0</formula>
    </cfRule>
  </conditionalFormatting>
  <conditionalFormatting sqref="F48:F51 H48:H51">
    <cfRule type="expression" dxfId="3383" priority="47">
      <formula>F48&gt;0</formula>
    </cfRule>
    <cfRule type="expression" dxfId="3382" priority="48">
      <formula>F48&lt;0</formula>
    </cfRule>
  </conditionalFormatting>
  <conditionalFormatting sqref="J48:J57">
    <cfRule type="expression" dxfId="3381" priority="45">
      <formula>J48&gt;0</formula>
    </cfRule>
    <cfRule type="expression" dxfId="3380" priority="46">
      <formula>J48&lt;0</formula>
    </cfRule>
  </conditionalFormatting>
  <conditionalFormatting sqref="K45:K52">
    <cfRule type="expression" dxfId="3379" priority="43">
      <formula>K45&gt;0</formula>
    </cfRule>
    <cfRule type="expression" dxfId="3378" priority="44">
      <formula>K45&lt;0</formula>
    </cfRule>
  </conditionalFormatting>
  <conditionalFormatting sqref="K45:K52">
    <cfRule type="expression" dxfId="3377" priority="41">
      <formula>K45&gt;0</formula>
    </cfRule>
    <cfRule type="expression" dxfId="3376" priority="42">
      <formula>K45&lt;0</formula>
    </cfRule>
  </conditionalFormatting>
  <conditionalFormatting sqref="F102:F118 H102:H118 H120:H128 F120:F128">
    <cfRule type="expression" dxfId="3375" priority="37">
      <formula>F102&gt;0</formula>
    </cfRule>
    <cfRule type="expression" dxfId="3374" priority="38">
      <formula>F102&lt;0</formula>
    </cfRule>
  </conditionalFormatting>
  <conditionalFormatting sqref="F96:F101">
    <cfRule type="expression" dxfId="3373" priority="35">
      <formula>F96&gt;0</formula>
    </cfRule>
    <cfRule type="expression" dxfId="3372" priority="36">
      <formula>F96&lt;0</formula>
    </cfRule>
  </conditionalFormatting>
  <conditionalFormatting sqref="H96:H101">
    <cfRule type="expression" dxfId="3371" priority="33">
      <formula>H96&gt;0</formula>
    </cfRule>
    <cfRule type="expression" dxfId="3370" priority="34">
      <formula>H96&lt;0</formula>
    </cfRule>
  </conditionalFormatting>
  <conditionalFormatting sqref="J112">
    <cfRule type="expression" dxfId="3369" priority="31">
      <formula>J112&gt;0</formula>
    </cfRule>
    <cfRule type="expression" dxfId="3368" priority="32">
      <formula>J112&lt;0</formula>
    </cfRule>
  </conditionalFormatting>
  <conditionalFormatting sqref="J110:J118 J120">
    <cfRule type="expression" dxfId="3367" priority="29">
      <formula>J110&gt;0</formula>
    </cfRule>
    <cfRule type="expression" dxfId="3366" priority="30">
      <formula>J110&lt;0</formula>
    </cfRule>
  </conditionalFormatting>
  <conditionalFormatting sqref="F119 H119">
    <cfRule type="expression" dxfId="3365" priority="27">
      <formula>F119&gt;0</formula>
    </cfRule>
    <cfRule type="expression" dxfId="3364" priority="28">
      <formula>F119&lt;0</formula>
    </cfRule>
  </conditionalFormatting>
  <conditionalFormatting sqref="J119">
    <cfRule type="expression" dxfId="3363" priority="25">
      <formula>J119&gt;0</formula>
    </cfRule>
    <cfRule type="expression" dxfId="3362" priority="26">
      <formula>J119&lt;0</formula>
    </cfRule>
  </conditionalFormatting>
  <conditionalFormatting sqref="K112:K123">
    <cfRule type="expression" dxfId="3361" priority="23">
      <formula>K112&gt;0</formula>
    </cfRule>
    <cfRule type="expression" dxfId="3360" priority="24">
      <formula>K112&lt;0</formula>
    </cfRule>
  </conditionalFormatting>
  <conditionalFormatting sqref="K110:K123">
    <cfRule type="expression" dxfId="3359" priority="21">
      <formula>K110&gt;0</formula>
    </cfRule>
    <cfRule type="expression" dxfId="3358" priority="22">
      <formula>K110&lt;0</formula>
    </cfRule>
  </conditionalFormatting>
  <conditionalFormatting sqref="J121">
    <cfRule type="expression" dxfId="3357" priority="19">
      <formula>J121&gt;0</formula>
    </cfRule>
    <cfRule type="expression" dxfId="3356" priority="20">
      <formula>J121&lt;0</formula>
    </cfRule>
  </conditionalFormatting>
  <conditionalFormatting sqref="F25:F28">
    <cfRule type="expression" dxfId="3355" priority="17">
      <formula>F25&gt;0</formula>
    </cfRule>
    <cfRule type="expression" dxfId="3354" priority="18">
      <formula>F25&lt;0</formula>
    </cfRule>
  </conditionalFormatting>
  <conditionalFormatting sqref="H25:H28">
    <cfRule type="expression" dxfId="3353" priority="15">
      <formula>H25&gt;0</formula>
    </cfRule>
    <cfRule type="expression" dxfId="3352" priority="16">
      <formula>H25&lt;0</formula>
    </cfRule>
  </conditionalFormatting>
  <conditionalFormatting sqref="J27:J29">
    <cfRule type="expression" dxfId="3351" priority="13">
      <formula>J27&gt;0</formula>
    </cfRule>
    <cfRule type="expression" dxfId="3350" priority="14">
      <formula>J27&lt;0</formula>
    </cfRule>
  </conditionalFormatting>
  <conditionalFormatting sqref="J30:J31">
    <cfRule type="expression" dxfId="3349" priority="11">
      <formula>J30&gt;0</formula>
    </cfRule>
    <cfRule type="expression" dxfId="3348" priority="12">
      <formula>J30&lt;0</formula>
    </cfRule>
  </conditionalFormatting>
  <conditionalFormatting sqref="J33">
    <cfRule type="expression" dxfId="3347" priority="9">
      <formula>J33&gt;0</formula>
    </cfRule>
    <cfRule type="expression" dxfId="3346" priority="10">
      <formula>J33&lt;0</formula>
    </cfRule>
  </conditionalFormatting>
  <conditionalFormatting sqref="J34">
    <cfRule type="expression" dxfId="3345" priority="7">
      <formula>J34&gt;0</formula>
    </cfRule>
    <cfRule type="expression" dxfId="3344" priority="8">
      <formula>J34&lt;0</formula>
    </cfRule>
  </conditionalFormatting>
  <conditionalFormatting sqref="J35:J43">
    <cfRule type="expression" dxfId="3343" priority="5">
      <formula>J35&gt;0</formula>
    </cfRule>
    <cfRule type="expression" dxfId="334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41" priority="1">
      <formula>Q9&gt;0</formula>
    </cfRule>
    <cfRule type="expression" dxfId="334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39" priority="15">
      <formula>F39&gt;0</formula>
    </cfRule>
    <cfRule type="expression" dxfId="3338" priority="16">
      <formula>F39&lt;0</formula>
    </cfRule>
  </conditionalFormatting>
  <conditionalFormatting sqref="Q7">
    <cfRule type="expression" dxfId="3337" priority="13">
      <formula>Q7&gt;0</formula>
    </cfRule>
    <cfRule type="expression" dxfId="3336" priority="14">
      <formula>Q7&lt;0</formula>
    </cfRule>
  </conditionalFormatting>
  <conditionalFormatting sqref="Q8">
    <cfRule type="expression" dxfId="3335" priority="11">
      <formula>Q8&gt;0</formula>
    </cfRule>
    <cfRule type="expression" dxfId="3334" priority="12">
      <formula>Q8&lt;0</formula>
    </cfRule>
  </conditionalFormatting>
  <conditionalFormatting sqref="F25:F38">
    <cfRule type="expression" dxfId="3333" priority="9">
      <formula>F25&gt;0</formula>
    </cfRule>
    <cfRule type="expression" dxfId="3332" priority="10">
      <formula>F25&lt;0</formula>
    </cfRule>
  </conditionalFormatting>
  <conditionalFormatting sqref="H25:H38">
    <cfRule type="expression" dxfId="3331" priority="7">
      <formula>H25&gt;0</formula>
    </cfRule>
    <cfRule type="expression" dxfId="3330" priority="8">
      <formula>H25&lt;0</formula>
    </cfRule>
  </conditionalFormatting>
  <conditionalFormatting sqref="M55">
    <cfRule type="expression" dxfId="3329" priority="3">
      <formula>M55&gt;0</formula>
    </cfRule>
    <cfRule type="expression" dxfId="3328" priority="4">
      <formula>M55&lt;0</formula>
    </cfRule>
  </conditionalFormatting>
  <conditionalFormatting sqref="Q10">
    <cfRule type="expression" dxfId="3327" priority="1">
      <formula>Q10&gt;0</formula>
    </cfRule>
    <cfRule type="expression" dxfId="332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25" priority="27">
      <formula>F27&gt;0</formula>
    </cfRule>
    <cfRule type="expression" dxfId="3324" priority="28">
      <formula>F27&lt;0</formula>
    </cfRule>
  </conditionalFormatting>
  <conditionalFormatting sqref="Q8">
    <cfRule type="expression" dxfId="3323" priority="15">
      <formula>Q8&gt;0</formula>
    </cfRule>
    <cfRule type="expression" dxfId="3322" priority="16">
      <formula>Q8&lt;0</formula>
    </cfRule>
  </conditionalFormatting>
  <conditionalFormatting sqref="Q7">
    <cfRule type="expression" dxfId="3321" priority="17">
      <formula>Q7&gt;0</formula>
    </cfRule>
    <cfRule type="expression" dxfId="3320" priority="18">
      <formula>Q7&lt;0</formula>
    </cfRule>
  </conditionalFormatting>
  <conditionalFormatting sqref="F37:F38">
    <cfRule type="expression" dxfId="3319" priority="13">
      <formula>F37&gt;0</formula>
    </cfRule>
    <cfRule type="expression" dxfId="3318" priority="14">
      <formula>F37&lt;0</formula>
    </cfRule>
  </conditionalFormatting>
  <conditionalFormatting sqref="H37:H38">
    <cfRule type="expression" dxfId="3317" priority="11">
      <formula>H37&gt;0</formula>
    </cfRule>
    <cfRule type="expression" dxfId="3316" priority="12">
      <formula>H37&lt;0</formula>
    </cfRule>
  </conditionalFormatting>
  <conditionalFormatting sqref="F23:F26 H23:H26">
    <cfRule type="expression" dxfId="3315" priority="9">
      <formula>F23&gt;0</formula>
    </cfRule>
    <cfRule type="expression" dxfId="3314" priority="10">
      <formula>F23&lt;0</formula>
    </cfRule>
  </conditionalFormatting>
  <conditionalFormatting sqref="Q10">
    <cfRule type="expression" dxfId="3313" priority="3">
      <formula>Q10&gt;0</formula>
    </cfRule>
    <cfRule type="expression" dxfId="3312" priority="4">
      <formula>Q10&lt;0</formula>
    </cfRule>
  </conditionalFormatting>
  <conditionalFormatting sqref="F22 H22">
    <cfRule type="expression" dxfId="3311" priority="1">
      <formula>F22&gt;0</formula>
    </cfRule>
    <cfRule type="expression" dxfId="3310" priority="2">
      <formula>F22&lt;0</formula>
    </cfRule>
  </conditionalFormatting>
  <conditionalFormatting sqref="M41">
    <cfRule type="expression" dxfId="3309" priority="5">
      <formula>M41&gt;0</formula>
    </cfRule>
    <cfRule type="expression" dxfId="33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07" priority="29">
      <formula>F25&gt;0</formula>
    </cfRule>
    <cfRule type="expression" dxfId="3306" priority="30">
      <formula>F25&lt;0</formula>
    </cfRule>
  </conditionalFormatting>
  <conditionalFormatting sqref="Q7">
    <cfRule type="expression" dxfId="3305" priority="27">
      <formula>Q7&gt;0</formula>
    </cfRule>
    <cfRule type="expression" dxfId="3304" priority="28">
      <formula>Q7&lt;0</formula>
    </cfRule>
  </conditionalFormatting>
  <conditionalFormatting sqref="Q8">
    <cfRule type="expression" dxfId="3303" priority="25">
      <formula>Q8&gt;0</formula>
    </cfRule>
    <cfRule type="expression" dxfId="3302" priority="26">
      <formula>Q8&lt;0</formula>
    </cfRule>
  </conditionalFormatting>
  <conditionalFormatting sqref="Q10">
    <cfRule type="expression" dxfId="3301" priority="13">
      <formula>Q10&gt;0</formula>
    </cfRule>
    <cfRule type="expression" dxfId="3300" priority="14">
      <formula>Q10&lt;0</formula>
    </cfRule>
  </conditionalFormatting>
  <conditionalFormatting sqref="M46">
    <cfRule type="expression" dxfId="3299" priority="11">
      <formula>M46&gt;0</formula>
    </cfRule>
    <cfRule type="expression" dxfId="3298" priority="12">
      <formula>M46&lt;0</formula>
    </cfRule>
  </conditionalFormatting>
  <conditionalFormatting sqref="F80:F88 H80:H88">
    <cfRule type="expression" dxfId="3297" priority="9">
      <formula>F80&gt;0</formula>
    </cfRule>
    <cfRule type="expression" dxfId="3296" priority="10">
      <formula>F80&lt;0</formula>
    </cfRule>
  </conditionalFormatting>
  <conditionalFormatting sqref="F75:F79">
    <cfRule type="expression" dxfId="3295" priority="7">
      <formula>F75&gt;0</formula>
    </cfRule>
    <cfRule type="expression" dxfId="3294" priority="8">
      <formula>F75&lt;0</formula>
    </cfRule>
  </conditionalFormatting>
  <conditionalFormatting sqref="H75:H79">
    <cfRule type="expression" dxfId="3293" priority="5">
      <formula>H75&gt;0</formula>
    </cfRule>
    <cfRule type="expression" dxfId="3292" priority="6">
      <formula>H75&lt;0</formula>
    </cfRule>
  </conditionalFormatting>
  <conditionalFormatting sqref="F71:F74">
    <cfRule type="expression" dxfId="3291" priority="3">
      <formula>F71&gt;0</formula>
    </cfRule>
    <cfRule type="expression" dxfId="3290" priority="4">
      <formula>F71&lt;0</formula>
    </cfRule>
  </conditionalFormatting>
  <conditionalFormatting sqref="H71:H74">
    <cfRule type="expression" dxfId="3289" priority="1">
      <formula>H71&gt;0</formula>
    </cfRule>
    <cfRule type="expression" dxfId="32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7" priority="35">
      <formula>F47&gt;0</formula>
    </cfRule>
    <cfRule type="expression" dxfId="3286" priority="36">
      <formula>F47&lt;0</formula>
    </cfRule>
  </conditionalFormatting>
  <conditionalFormatting sqref="Q7">
    <cfRule type="expression" dxfId="3285" priority="33">
      <formula>Q7&gt;0</formula>
    </cfRule>
    <cfRule type="expression" dxfId="3284" priority="34">
      <formula>Q7&lt;0</formula>
    </cfRule>
  </conditionalFormatting>
  <conditionalFormatting sqref="Q8">
    <cfRule type="expression" dxfId="3283" priority="31">
      <formula>Q8&gt;0</formula>
    </cfRule>
    <cfRule type="expression" dxfId="3282" priority="32">
      <formula>Q8&lt;0</formula>
    </cfRule>
  </conditionalFormatting>
  <conditionalFormatting sqref="F30:F46">
    <cfRule type="expression" dxfId="3281" priority="29">
      <formula>F30&gt;0</formula>
    </cfRule>
    <cfRule type="expression" dxfId="3280" priority="30">
      <formula>F30&lt;0</formula>
    </cfRule>
  </conditionalFormatting>
  <conditionalFormatting sqref="H30:H46">
    <cfRule type="expression" dxfId="3279" priority="27">
      <formula>H30&gt;0</formula>
    </cfRule>
    <cfRule type="expression" dxfId="3278" priority="28">
      <formula>H30&lt;0</formula>
    </cfRule>
  </conditionalFormatting>
  <conditionalFormatting sqref="Q10">
    <cfRule type="expression" dxfId="3277" priority="25">
      <formula>Q10&gt;0</formula>
    </cfRule>
    <cfRule type="expression" dxfId="3276" priority="26">
      <formula>Q10&lt;0</formula>
    </cfRule>
  </conditionalFormatting>
  <conditionalFormatting sqref="J25:J38">
    <cfRule type="expression" dxfId="3275" priority="23">
      <formula>J25&gt;0</formula>
    </cfRule>
    <cfRule type="expression" dxfId="3274" priority="24">
      <formula>J25&lt;0</formula>
    </cfRule>
  </conditionalFormatting>
  <conditionalFormatting sqref="K25:K38">
    <cfRule type="expression" dxfId="3273" priority="21">
      <formula>K25&gt;0</formula>
    </cfRule>
    <cfRule type="expression" dxfId="3272" priority="22">
      <formula>K25&lt;0</formula>
    </cfRule>
  </conditionalFormatting>
  <conditionalFormatting sqref="L25 L38">
    <cfRule type="expression" dxfId="3271" priority="19">
      <formula>L25&gt;0</formula>
    </cfRule>
    <cfRule type="expression" dxfId="3270" priority="20">
      <formula>L25&lt;0</formula>
    </cfRule>
  </conditionalFormatting>
  <conditionalFormatting sqref="F89:F110">
    <cfRule type="expression" dxfId="3269" priority="17">
      <formula>F89&gt;0</formula>
    </cfRule>
    <cfRule type="expression" dxfId="3268" priority="18">
      <formula>F89&lt;0</formula>
    </cfRule>
  </conditionalFormatting>
  <conditionalFormatting sqref="H89:H110">
    <cfRule type="expression" dxfId="3267" priority="15">
      <formula>H89&gt;0</formula>
    </cfRule>
    <cfRule type="expression" dxfId="3266" priority="16">
      <formula>H89&lt;0</formula>
    </cfRule>
  </conditionalFormatting>
  <conditionalFormatting sqref="J89:J102">
    <cfRule type="expression" dxfId="3265" priority="13">
      <formula>J89&gt;0</formula>
    </cfRule>
    <cfRule type="expression" dxfId="3264" priority="14">
      <formula>J89&lt;0</formula>
    </cfRule>
  </conditionalFormatting>
  <conditionalFormatting sqref="K89:K102">
    <cfRule type="expression" dxfId="3263" priority="11">
      <formula>K89&gt;0</formula>
    </cfRule>
    <cfRule type="expression" dxfId="3262" priority="12">
      <formula>K89&lt;0</formula>
    </cfRule>
  </conditionalFormatting>
  <conditionalFormatting sqref="L89:L102">
    <cfRule type="expression" dxfId="3261" priority="9">
      <formula>L89&gt;0</formula>
    </cfRule>
    <cfRule type="expression" dxfId="3260" priority="10">
      <formula>L89&lt;0</formula>
    </cfRule>
  </conditionalFormatting>
  <conditionalFormatting sqref="F25:F29">
    <cfRule type="expression" dxfId="3259" priority="7">
      <formula>F25&gt;0</formula>
    </cfRule>
    <cfRule type="expression" dxfId="3258" priority="8">
      <formula>F25&lt;0</formula>
    </cfRule>
  </conditionalFormatting>
  <conditionalFormatting sqref="H25:H29">
    <cfRule type="expression" dxfId="3257" priority="5">
      <formula>H25&gt;0</formula>
    </cfRule>
    <cfRule type="expression" dxfId="325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55.08</v>
      </c>
      <c r="R4" s="425">
        <v>-2.3999999999999998E-3</v>
      </c>
      <c r="T4" s="1"/>
    </row>
    <row r="5" spans="1:21" x14ac:dyDescent="0.25">
      <c r="B5" s="72"/>
      <c r="C5" s="4"/>
      <c r="D5" s="3"/>
      <c r="E5" s="3"/>
      <c r="F5" s="3"/>
      <c r="G5" s="72"/>
      <c r="H5" s="161"/>
      <c r="I5" s="3"/>
      <c r="J5" s="3"/>
      <c r="K5" s="3"/>
      <c r="L5" s="4"/>
      <c r="M5" s="4"/>
      <c r="O5" s="11" t="s">
        <v>67</v>
      </c>
      <c r="Q5" s="3">
        <f>Q4*Q2</f>
        <v>11016</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-600</v>
      </c>
      <c r="R7">
        <v>200</v>
      </c>
    </row>
    <row r="8" spans="1:21" x14ac:dyDescent="0.25">
      <c r="B8" s="72"/>
      <c r="C8" s="4"/>
      <c r="D8" s="3"/>
      <c r="E8" s="3"/>
      <c r="F8" s="3"/>
      <c r="G8" s="72"/>
      <c r="H8" s="161"/>
      <c r="I8" s="3"/>
      <c r="J8" s="3"/>
      <c r="K8" s="3"/>
      <c r="L8" s="4"/>
      <c r="M8" s="4"/>
      <c r="O8" s="11" t="s">
        <v>179</v>
      </c>
      <c r="P8" s="33"/>
      <c r="Q8" s="2">
        <f>K18+M18-F18+Q2*Q4</f>
        <v>-600</v>
      </c>
      <c r="T8" s="1"/>
      <c r="U8" s="741"/>
    </row>
    <row r="9" spans="1:21" x14ac:dyDescent="0.25">
      <c r="B9" s="72"/>
      <c r="C9" s="4"/>
      <c r="D9" s="3"/>
      <c r="E9" s="3"/>
      <c r="F9" s="3"/>
      <c r="G9" s="4"/>
      <c r="H9" s="161"/>
      <c r="I9" s="3"/>
      <c r="J9" s="3"/>
      <c r="K9" s="3"/>
      <c r="L9" s="4"/>
      <c r="M9" s="4"/>
      <c r="O9" s="11" t="s">
        <v>204</v>
      </c>
      <c r="Q9" s="134">
        <f>IF(Q2=0, 0, Q8/Q6)</f>
        <v>-5.1652892561983473E-2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2.9048656499636893E-2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13.240384615384615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60.588000000000001</v>
      </c>
    </row>
    <row r="20" spans="1:20" x14ac:dyDescent="0.25">
      <c r="O20" s="81">
        <v>1.0900000000000001</v>
      </c>
      <c r="P20" s="81">
        <f t="shared" ref="P20:P39" si="0">O20*$Q$4</f>
        <v>60.037200000000006</v>
      </c>
    </row>
    <row r="21" spans="1:20" x14ac:dyDescent="0.25">
      <c r="O21" s="81">
        <v>1.08</v>
      </c>
      <c r="P21" s="81">
        <f t="shared" si="0"/>
        <v>59.486400000000003</v>
      </c>
      <c r="T21" s="1"/>
    </row>
    <row r="22" spans="1:20" x14ac:dyDescent="0.25">
      <c r="O22" s="81">
        <v>1.07</v>
      </c>
      <c r="P22" s="81">
        <f t="shared" si="0"/>
        <v>58.935600000000001</v>
      </c>
    </row>
    <row r="23" spans="1:20" x14ac:dyDescent="0.25">
      <c r="O23" s="81">
        <v>1.06</v>
      </c>
      <c r="P23" s="81">
        <f t="shared" si="0"/>
        <v>58.384799999999998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57.834000000000003</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57.283200000000001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56.732399999999998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56.181599999999996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55.630800000000001</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55.08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54.529199999999996</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53.978400000000001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53.427599999999998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52.876799999999996</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52.325999999999993</v>
      </c>
    </row>
    <row r="35" spans="1:17" x14ac:dyDescent="0.25">
      <c r="B35" s="164"/>
      <c r="C35" s="10"/>
      <c r="D35" s="39"/>
      <c r="E35" s="39"/>
      <c r="F35" s="39"/>
      <c r="G35" s="39"/>
      <c r="H35" s="179"/>
      <c r="I35" s="39"/>
      <c r="J35" s="39"/>
      <c r="K35" s="39"/>
      <c r="L35" s="39"/>
      <c r="O35" s="81">
        <v>0.94</v>
      </c>
      <c r="P35" s="81">
        <f t="shared" si="0"/>
        <v>51.775199999999998</v>
      </c>
    </row>
    <row r="36" spans="1:17" x14ac:dyDescent="0.25">
      <c r="B36" s="164"/>
      <c r="C36" s="10"/>
      <c r="D36" s="39"/>
      <c r="E36" s="39"/>
      <c r="F36" s="39"/>
      <c r="G36" s="39"/>
      <c r="H36" s="179"/>
      <c r="I36" s="39"/>
      <c r="J36" s="39"/>
      <c r="K36" s="39"/>
      <c r="L36" s="39"/>
      <c r="O36" s="81">
        <v>0.93</v>
      </c>
      <c r="P36" s="81">
        <f t="shared" si="0"/>
        <v>51.224400000000003</v>
      </c>
    </row>
    <row r="37" spans="1:17" x14ac:dyDescent="0.25">
      <c r="B37" s="164"/>
      <c r="C37" s="10"/>
      <c r="D37" s="39"/>
      <c r="E37" s="39"/>
      <c r="F37" s="39"/>
      <c r="G37" s="39"/>
      <c r="H37" s="179"/>
      <c r="I37" s="39"/>
      <c r="J37" s="39"/>
      <c r="K37" s="39"/>
      <c r="L37" s="39"/>
      <c r="O37" s="81">
        <v>0.92</v>
      </c>
      <c r="P37" s="81">
        <f t="shared" si="0"/>
        <v>50.6736</v>
      </c>
    </row>
    <row r="38" spans="1:17" x14ac:dyDescent="0.25">
      <c r="B38" s="164"/>
      <c r="C38" s="10"/>
      <c r="D38" s="39"/>
      <c r="E38" s="39"/>
      <c r="F38" s="39"/>
      <c r="G38" s="39"/>
      <c r="H38" s="179"/>
      <c r="I38" s="39"/>
      <c r="J38" s="39"/>
      <c r="K38" s="39"/>
      <c r="L38" s="39"/>
      <c r="O38" s="81">
        <v>0.91</v>
      </c>
      <c r="P38" s="81">
        <f t="shared" si="0"/>
        <v>50.122799999999998</v>
      </c>
    </row>
    <row r="39" spans="1:17" x14ac:dyDescent="0.25">
      <c r="B39" s="164"/>
      <c r="C39" s="10"/>
      <c r="D39" s="39"/>
      <c r="E39" s="39"/>
      <c r="F39" s="39"/>
      <c r="G39" s="39"/>
      <c r="H39" s="179"/>
      <c r="I39" s="39"/>
      <c r="J39" s="39"/>
      <c r="K39" s="39"/>
      <c r="L39" s="39"/>
      <c r="O39" s="81">
        <v>0.9</v>
      </c>
      <c r="P39" s="81">
        <f t="shared" si="0"/>
        <v>49.572000000000003</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5" priority="35">
      <formula>Q7&gt;0</formula>
    </cfRule>
    <cfRule type="expression" dxfId="3254" priority="36">
      <formula>Q7&lt;0</formula>
    </cfRule>
  </conditionalFormatting>
  <conditionalFormatting sqref="Q8">
    <cfRule type="expression" dxfId="3253" priority="33">
      <formula>Q8&gt;0</formula>
    </cfRule>
    <cfRule type="expression" dxfId="3252" priority="34">
      <formula>Q8&lt;0</formula>
    </cfRule>
  </conditionalFormatting>
  <conditionalFormatting sqref="F34:F54 F58:F63">
    <cfRule type="expression" dxfId="3251" priority="31">
      <formula>F34&gt;0</formula>
    </cfRule>
    <cfRule type="expression" dxfId="3250" priority="32">
      <formula>F34&lt;0</formula>
    </cfRule>
  </conditionalFormatting>
  <conditionalFormatting sqref="H34:H54 H58:H63">
    <cfRule type="expression" dxfId="3249" priority="29">
      <formula>H34&gt;0</formula>
    </cfRule>
    <cfRule type="expression" dxfId="3248" priority="30">
      <formula>H34&lt;0</formula>
    </cfRule>
  </conditionalFormatting>
  <conditionalFormatting sqref="Q10">
    <cfRule type="expression" dxfId="3247" priority="27">
      <formula>Q10&gt;0</formula>
    </cfRule>
    <cfRule type="expression" dxfId="3246" priority="28">
      <formula>Q10&lt;0</formula>
    </cfRule>
  </conditionalFormatting>
  <conditionalFormatting sqref="J25:J38">
    <cfRule type="expression" dxfId="3245" priority="25">
      <formula>J25&gt;0</formula>
    </cfRule>
    <cfRule type="expression" dxfId="3244" priority="26">
      <formula>J25&lt;0</formula>
    </cfRule>
  </conditionalFormatting>
  <conditionalFormatting sqref="K25:K35 K37:K38">
    <cfRule type="expression" dxfId="3243" priority="23">
      <formula>K25&gt;0</formula>
    </cfRule>
    <cfRule type="expression" dxfId="3242" priority="24">
      <formula>K25&lt;0</formula>
    </cfRule>
  </conditionalFormatting>
  <conditionalFormatting sqref="F89:F110">
    <cfRule type="expression" dxfId="3241" priority="19">
      <formula>F89&gt;0</formula>
    </cfRule>
    <cfRule type="expression" dxfId="3240" priority="20">
      <formula>F89&lt;0</formula>
    </cfRule>
  </conditionalFormatting>
  <conditionalFormatting sqref="H89:H110">
    <cfRule type="expression" dxfId="3239" priority="17">
      <formula>H89&gt;0</formula>
    </cfRule>
    <cfRule type="expression" dxfId="3238" priority="18">
      <formula>H89&lt;0</formula>
    </cfRule>
  </conditionalFormatting>
  <conditionalFormatting sqref="J89:J102">
    <cfRule type="expression" dxfId="3237" priority="15">
      <formula>J89&gt;0</formula>
    </cfRule>
    <cfRule type="expression" dxfId="3236" priority="16">
      <formula>J89&lt;0</formula>
    </cfRule>
  </conditionalFormatting>
  <conditionalFormatting sqref="K89:K102">
    <cfRule type="expression" dxfId="3235" priority="13">
      <formula>K89&gt;0</formula>
    </cfRule>
    <cfRule type="expression" dxfId="3234" priority="14">
      <formula>K89&lt;0</formula>
    </cfRule>
  </conditionalFormatting>
  <conditionalFormatting sqref="L89:L102">
    <cfRule type="expression" dxfId="3233" priority="11">
      <formula>L89&gt;0</formula>
    </cfRule>
    <cfRule type="expression" dxfId="3232" priority="12">
      <formula>L89&lt;0</formula>
    </cfRule>
  </conditionalFormatting>
  <conditionalFormatting sqref="F25:F33">
    <cfRule type="expression" dxfId="3231" priority="9">
      <formula>F25&gt;0</formula>
    </cfRule>
    <cfRule type="expression" dxfId="3230" priority="10">
      <formula>F25&lt;0</formula>
    </cfRule>
  </conditionalFormatting>
  <conditionalFormatting sqref="H25:H33">
    <cfRule type="expression" dxfId="3229" priority="7">
      <formula>H25&gt;0</formula>
    </cfRule>
    <cfRule type="expression" dxfId="3228" priority="8">
      <formula>H25&lt;0</formula>
    </cfRule>
  </conditionalFormatting>
  <conditionalFormatting sqref="J54">
    <cfRule type="expression" dxfId="3227" priority="5">
      <formula>J54&gt;0</formula>
    </cfRule>
    <cfRule type="expression" dxfId="3226" priority="6">
      <formula>J54&lt;0</formula>
    </cfRule>
  </conditionalFormatting>
  <conditionalFormatting sqref="F55:F57">
    <cfRule type="expression" dxfId="3225" priority="3">
      <formula>F55&gt;0</formula>
    </cfRule>
    <cfRule type="expression" dxfId="3224" priority="4">
      <formula>F55&lt;0</formula>
    </cfRule>
  </conditionalFormatting>
  <conditionalFormatting sqref="H55:H57">
    <cfRule type="expression" dxfId="3223" priority="1">
      <formula>H55&gt;0</formula>
    </cfRule>
    <cfRule type="expression" dxfId="322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21" priority="21">
      <formula>F47&gt;0</formula>
    </cfRule>
    <cfRule type="expression" dxfId="3220" priority="22">
      <formula>F47&lt;0</formula>
    </cfRule>
  </conditionalFormatting>
  <conditionalFormatting sqref="Q7">
    <cfRule type="expression" dxfId="3219" priority="19">
      <formula>Q7&gt;0</formula>
    </cfRule>
    <cfRule type="expression" dxfId="3218" priority="20">
      <formula>Q7&lt;0</formula>
    </cfRule>
  </conditionalFormatting>
  <conditionalFormatting sqref="Q8">
    <cfRule type="expression" dxfId="3217" priority="17">
      <formula>Q8&gt;0</formula>
    </cfRule>
    <cfRule type="expression" dxfId="3216" priority="18">
      <formula>Q8&lt;0</formula>
    </cfRule>
  </conditionalFormatting>
  <conditionalFormatting sqref="F25:F46">
    <cfRule type="expression" dxfId="3215" priority="15">
      <formula>F25&gt;0</formula>
    </cfRule>
    <cfRule type="expression" dxfId="3214" priority="16">
      <formula>F25&lt;0</formula>
    </cfRule>
  </conditionalFormatting>
  <conditionalFormatting sqref="H25:H46">
    <cfRule type="expression" dxfId="3213" priority="13">
      <formula>H25&gt;0</formula>
    </cfRule>
    <cfRule type="expression" dxfId="3212" priority="14">
      <formula>H25&lt;0</formula>
    </cfRule>
  </conditionalFormatting>
  <conditionalFormatting sqref="F89:F110">
    <cfRule type="expression" dxfId="3211" priority="11">
      <formula>F89&gt;0</formula>
    </cfRule>
    <cfRule type="expression" dxfId="3210" priority="12">
      <formula>F89&lt;0</formula>
    </cfRule>
  </conditionalFormatting>
  <conditionalFormatting sqref="H89:H110">
    <cfRule type="expression" dxfId="3209" priority="9">
      <formula>H89&gt;0</formula>
    </cfRule>
    <cfRule type="expression" dxfId="3208" priority="10">
      <formula>H89&lt;0</formula>
    </cfRule>
  </conditionalFormatting>
  <conditionalFormatting sqref="Q10">
    <cfRule type="expression" dxfId="3207" priority="7">
      <formula>Q10&gt;0</formula>
    </cfRule>
    <cfRule type="expression" dxfId="3206" priority="8">
      <formula>Q10&lt;0</formula>
    </cfRule>
  </conditionalFormatting>
  <conditionalFormatting sqref="J25:J38">
    <cfRule type="expression" dxfId="3205" priority="5">
      <formula>J25&gt;0</formula>
    </cfRule>
    <cfRule type="expression" dxfId="3204" priority="6">
      <formula>J25&lt;0</formula>
    </cfRule>
  </conditionalFormatting>
  <conditionalFormatting sqref="K25:K38">
    <cfRule type="expression" dxfId="3203" priority="3">
      <formula>K25&gt;0</formula>
    </cfRule>
    <cfRule type="expression" dxfId="3202" priority="4">
      <formula>K25&lt;0</formula>
    </cfRule>
  </conditionalFormatting>
  <conditionalFormatting sqref="L25:L38">
    <cfRule type="expression" dxfId="3201" priority="1">
      <formula>L25&gt;0</formula>
    </cfRule>
    <cfRule type="expression" dxfId="32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99" priority="23">
      <formula>F34&gt;0</formula>
    </cfRule>
    <cfRule type="expression" dxfId="3198" priority="24">
      <formula>F34&lt;0</formula>
    </cfRule>
  </conditionalFormatting>
  <conditionalFormatting sqref="Q7">
    <cfRule type="expression" dxfId="3197" priority="21">
      <formula>Q7&gt;0</formula>
    </cfRule>
    <cfRule type="expression" dxfId="3196" priority="22">
      <formula>Q7&lt;0</formula>
    </cfRule>
  </conditionalFormatting>
  <conditionalFormatting sqref="Q8">
    <cfRule type="expression" dxfId="3195" priority="19">
      <formula>Q8&gt;0</formula>
    </cfRule>
    <cfRule type="expression" dxfId="3194" priority="20">
      <formula>Q8&lt;0</formula>
    </cfRule>
  </conditionalFormatting>
  <conditionalFormatting sqref="F25:F33">
    <cfRule type="expression" dxfId="3193" priority="17">
      <formula>F25&gt;0</formula>
    </cfRule>
    <cfRule type="expression" dxfId="3192" priority="18">
      <formula>F25&lt;0</formula>
    </cfRule>
  </conditionalFormatting>
  <conditionalFormatting sqref="H25:H33">
    <cfRule type="expression" dxfId="3191" priority="15">
      <formula>H25&gt;0</formula>
    </cfRule>
    <cfRule type="expression" dxfId="3190" priority="16">
      <formula>H25&lt;0</formula>
    </cfRule>
  </conditionalFormatting>
  <conditionalFormatting sqref="M46">
    <cfRule type="expression" dxfId="3189" priority="13">
      <formula>M46&gt;0</formula>
    </cfRule>
    <cfRule type="expression" dxfId="3188" priority="14">
      <formula>M46&lt;0</formula>
    </cfRule>
  </conditionalFormatting>
  <conditionalFormatting sqref="F79:F87 H79:H87">
    <cfRule type="expression" dxfId="3187" priority="11">
      <formula>F79&gt;0</formula>
    </cfRule>
    <cfRule type="expression" dxfId="3186" priority="12">
      <formula>F79&lt;0</formula>
    </cfRule>
  </conditionalFormatting>
  <conditionalFormatting sqref="F70:F78">
    <cfRule type="expression" dxfId="3185" priority="9">
      <formula>F70&gt;0</formula>
    </cfRule>
    <cfRule type="expression" dxfId="3184" priority="10">
      <formula>F70&lt;0</formula>
    </cfRule>
  </conditionalFormatting>
  <conditionalFormatting sqref="H70:H78">
    <cfRule type="expression" dxfId="3183" priority="7">
      <formula>H70&gt;0</formula>
    </cfRule>
    <cfRule type="expression" dxfId="3182" priority="8">
      <formula>H70&lt;0</formula>
    </cfRule>
  </conditionalFormatting>
  <conditionalFormatting sqref="J27:K27 J30:K30 J33:K33 J36:K36 J39:K39 J42:K42">
    <cfRule type="expression" dxfId="3181" priority="5">
      <formula>J27&gt;0</formula>
    </cfRule>
    <cfRule type="expression" dxfId="3180" priority="6">
      <formula>J27&lt;0</formula>
    </cfRule>
  </conditionalFormatting>
  <conditionalFormatting sqref="J28:K29 J31:K32 J34:K35 J37:K38 J40:K41">
    <cfRule type="expression" dxfId="3179" priority="3">
      <formula>J28&gt;0</formula>
    </cfRule>
    <cfRule type="expression" dxfId="3178" priority="4">
      <formula>J28&lt;0</formula>
    </cfRule>
  </conditionalFormatting>
  <conditionalFormatting sqref="L27:L42">
    <cfRule type="expression" dxfId="3177" priority="1">
      <formula>L27&gt;0</formula>
    </cfRule>
    <cfRule type="expression" dxfId="317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75" priority="9">
      <formula>F57&gt;0</formula>
    </cfRule>
    <cfRule type="expression" dxfId="3174" priority="10">
      <formula>F57&lt;0</formula>
    </cfRule>
  </conditionalFormatting>
  <conditionalFormatting sqref="Q7">
    <cfRule type="expression" dxfId="3173" priority="7">
      <formula>Q7&gt;0</formula>
    </cfRule>
    <cfRule type="expression" dxfId="3172" priority="8">
      <formula>Q7&lt;0</formula>
    </cfRule>
  </conditionalFormatting>
  <conditionalFormatting sqref="Q8">
    <cfRule type="expression" dxfId="3171" priority="5">
      <formula>Q8&gt;0</formula>
    </cfRule>
    <cfRule type="expression" dxfId="3170" priority="6">
      <formula>Q8&lt;0</formula>
    </cfRule>
  </conditionalFormatting>
  <conditionalFormatting sqref="F25:F56">
    <cfRule type="expression" dxfId="3169" priority="3">
      <formula>F25&gt;0</formula>
    </cfRule>
    <cfRule type="expression" dxfId="3168" priority="4">
      <formula>F25&lt;0</formula>
    </cfRule>
  </conditionalFormatting>
  <conditionalFormatting sqref="H25:H56">
    <cfRule type="expression" dxfId="3167" priority="1">
      <formula>H25&gt;0</formula>
    </cfRule>
    <cfRule type="expression" dxfId="316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52.46</v>
      </c>
      <c r="R4" s="425">
        <v>-2.0000000000000001E-4</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10492</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1263.2299999999996</v>
      </c>
      <c r="R7">
        <v>144</v>
      </c>
    </row>
    <row r="8" spans="1:21" x14ac:dyDescent="0.25">
      <c r="B8" s="72">
        <v>43440</v>
      </c>
      <c r="C8" s="7">
        <v>100</v>
      </c>
      <c r="D8" s="43">
        <v>48.08</v>
      </c>
      <c r="E8" s="43">
        <v>0</v>
      </c>
      <c r="F8" s="43">
        <f>C8*D8+E8</f>
        <v>4808</v>
      </c>
      <c r="G8" s="4"/>
      <c r="H8" s="161"/>
      <c r="I8" s="3"/>
      <c r="J8" s="3"/>
      <c r="K8" s="3"/>
      <c r="L8" s="4"/>
      <c r="M8" s="4"/>
      <c r="O8" s="11" t="s">
        <v>179</v>
      </c>
      <c r="P8" s="33"/>
      <c r="Q8" s="2">
        <f>K18+M18-F18+Q2*Q4</f>
        <v>1263.2299999999996</v>
      </c>
    </row>
    <row r="9" spans="1:21" x14ac:dyDescent="0.25">
      <c r="B9" s="404">
        <v>43531</v>
      </c>
      <c r="C9" s="7">
        <v>56</v>
      </c>
      <c r="D9" s="43">
        <v>50.58</v>
      </c>
      <c r="E9" s="43">
        <v>0</v>
      </c>
      <c r="F9" s="43">
        <f>C9*D9+E9</f>
        <v>2832.48</v>
      </c>
      <c r="G9" s="4"/>
      <c r="H9" s="161"/>
      <c r="I9" s="3"/>
      <c r="J9" s="3"/>
      <c r="K9" s="3"/>
      <c r="L9" s="4"/>
      <c r="M9" s="4"/>
      <c r="O9" s="11" t="s">
        <v>204</v>
      </c>
      <c r="Q9" s="134">
        <f>IF(Q2=0, 0, Q8/Q6)</f>
        <v>0.13687956249857777</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2.4780785360274494E-2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57.706000000000003</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57.181400000000004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56.656800000000004</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56.132200000000005</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55.607600000000005</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55.083000000000006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54.558400000000006</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54.033799999999999</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53.5092</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52.9846</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52.46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51.935400000000001</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51.410800000000002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50.886200000000002</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50.361599999999996</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49.836999999999996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49.312399999999997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48.787800000000004</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48.263200000000005</v>
      </c>
    </row>
    <row r="60" spans="1:17" x14ac:dyDescent="0.25">
      <c r="A60" s="4"/>
      <c r="B60" s="164"/>
      <c r="C60" s="10"/>
      <c r="D60" s="39"/>
      <c r="E60" s="39"/>
      <c r="F60" s="39"/>
      <c r="G60" s="39"/>
      <c r="H60" s="179"/>
      <c r="I60" s="39"/>
      <c r="J60" s="39"/>
      <c r="K60" s="39"/>
      <c r="L60" s="39"/>
      <c r="O60" s="81">
        <v>0.91</v>
      </c>
      <c r="P60" s="81">
        <f t="shared" si="11"/>
        <v>47.738600000000005</v>
      </c>
    </row>
    <row r="61" spans="1:17" x14ac:dyDescent="0.25">
      <c r="A61" s="4"/>
      <c r="B61" s="164"/>
      <c r="C61" s="10"/>
      <c r="D61" s="39"/>
      <c r="E61" s="39"/>
      <c r="F61" s="39"/>
      <c r="G61" s="39"/>
      <c r="H61" s="179"/>
      <c r="I61" s="39"/>
      <c r="J61" s="39"/>
      <c r="K61" s="39"/>
      <c r="L61" s="39"/>
      <c r="O61" s="81">
        <v>0.9</v>
      </c>
      <c r="P61" s="81">
        <f t="shared" si="11"/>
        <v>47.213999999999999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65" priority="33">
      <formula>Q7&gt;0</formula>
    </cfRule>
    <cfRule type="expression" dxfId="3164" priority="34">
      <formula>Q7&lt;0</formula>
    </cfRule>
  </conditionalFormatting>
  <conditionalFormatting sqref="Q8">
    <cfRule type="expression" dxfId="3163" priority="31">
      <formula>Q8&gt;0</formula>
    </cfRule>
    <cfRule type="expression" dxfId="3162" priority="32">
      <formula>Q8&lt;0</formula>
    </cfRule>
  </conditionalFormatting>
  <conditionalFormatting sqref="F30:F64">
    <cfRule type="expression" dxfId="3161" priority="29">
      <formula>F30&gt;0</formula>
    </cfRule>
    <cfRule type="expression" dxfId="3160" priority="30">
      <formula>F30&lt;0</formula>
    </cfRule>
  </conditionalFormatting>
  <conditionalFormatting sqref="H30:H64">
    <cfRule type="expression" dxfId="3159" priority="27">
      <formula>H30&gt;0</formula>
    </cfRule>
    <cfRule type="expression" dxfId="3158" priority="28">
      <formula>H30&lt;0</formula>
    </cfRule>
  </conditionalFormatting>
  <conditionalFormatting sqref="Q10">
    <cfRule type="expression" dxfId="3157" priority="25">
      <formula>Q10&gt;0</formula>
    </cfRule>
    <cfRule type="expression" dxfId="3156" priority="26">
      <formula>Q10&lt;0</formula>
    </cfRule>
  </conditionalFormatting>
  <conditionalFormatting sqref="J27:J35">
    <cfRule type="expression" dxfId="3155" priority="23">
      <formula>J27&gt;0</formula>
    </cfRule>
    <cfRule type="expression" dxfId="3154" priority="24">
      <formula>J27&lt;0</formula>
    </cfRule>
  </conditionalFormatting>
  <conditionalFormatting sqref="K27:K38">
    <cfRule type="expression" dxfId="3153" priority="21">
      <formula>K27&gt;0</formula>
    </cfRule>
    <cfRule type="expression" dxfId="3152" priority="22">
      <formula>K27&lt;0</formula>
    </cfRule>
  </conditionalFormatting>
  <conditionalFormatting sqref="L27:L38">
    <cfRule type="expression" dxfId="3151" priority="19">
      <formula>L27&gt;0</formula>
    </cfRule>
    <cfRule type="expression" dxfId="3150" priority="20">
      <formula>L27&lt;0</formula>
    </cfRule>
  </conditionalFormatting>
  <conditionalFormatting sqref="F89:F110">
    <cfRule type="expression" dxfId="3149" priority="17">
      <formula>F89&gt;0</formula>
    </cfRule>
    <cfRule type="expression" dxfId="3148" priority="18">
      <formula>F89&lt;0</formula>
    </cfRule>
  </conditionalFormatting>
  <conditionalFormatting sqref="H89:H110">
    <cfRule type="expression" dxfId="3147" priority="15">
      <formula>H89&gt;0</formula>
    </cfRule>
    <cfRule type="expression" dxfId="3146" priority="16">
      <formula>H89&lt;0</formula>
    </cfRule>
  </conditionalFormatting>
  <conditionalFormatting sqref="J89:J102">
    <cfRule type="expression" dxfId="3145" priority="13">
      <formula>J89&gt;0</formula>
    </cfRule>
    <cfRule type="expression" dxfId="3144" priority="14">
      <formula>J89&lt;0</formula>
    </cfRule>
  </conditionalFormatting>
  <conditionalFormatting sqref="K89:K102">
    <cfRule type="expression" dxfId="3143" priority="11">
      <formula>K89&gt;0</formula>
    </cfRule>
    <cfRule type="expression" dxfId="3142" priority="12">
      <formula>K89&lt;0</formula>
    </cfRule>
  </conditionalFormatting>
  <conditionalFormatting sqref="L89:L102">
    <cfRule type="expression" dxfId="3141" priority="9">
      <formula>L89&gt;0</formula>
    </cfRule>
    <cfRule type="expression" dxfId="3140" priority="10">
      <formula>L89&lt;0</formula>
    </cfRule>
  </conditionalFormatting>
  <conditionalFormatting sqref="F29">
    <cfRule type="expression" dxfId="3139" priority="7">
      <formula>F29&gt;0</formula>
    </cfRule>
    <cfRule type="expression" dxfId="3138" priority="8">
      <formula>F29&lt;0</formula>
    </cfRule>
  </conditionalFormatting>
  <conditionalFormatting sqref="H29">
    <cfRule type="expression" dxfId="3137" priority="5">
      <formula>H29&gt;0</formula>
    </cfRule>
    <cfRule type="expression" dxfId="3136" priority="6">
      <formula>H29&lt;0</formula>
    </cfRule>
  </conditionalFormatting>
  <conditionalFormatting sqref="F25:F28 H25:H28">
    <cfRule type="expression" dxfId="3135" priority="1">
      <formula>F25&gt;0</formula>
    </cfRule>
    <cfRule type="expression" dxfId="313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57.09</v>
      </c>
      <c r="R4" s="405">
        <v>7.4000000000000003E-3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17127</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1559.4199999999946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1362.2099999999991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8.6408382223930616E-2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3.5032404974601507E-2</v>
      </c>
      <c r="R11">
        <v>0.5</v>
      </c>
    </row>
    <row r="12" spans="1:21" x14ac:dyDescent="0.25">
      <c r="H12" s="70"/>
      <c r="O12" s="11" t="s">
        <v>921</v>
      </c>
      <c r="Q12" s="1" t="s">
        <v>1345</v>
      </c>
      <c r="T12" s="1">
        <v>43516</v>
      </c>
      <c r="U12" t="s">
        <v>1387</v>
      </c>
    </row>
    <row r="13" spans="1:21" ht="15" customHeight="1" x14ac:dyDescent="0.25">
      <c r="H13" s="70"/>
      <c r="O13" s="11" t="s">
        <v>947</v>
      </c>
      <c r="Q13" s="2">
        <f>Q4/(6.78)</f>
        <v>8.4203539823008846</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400</v>
      </c>
      <c r="I18" s="18"/>
      <c r="J18" s="18"/>
      <c r="K18" s="18">
        <f>SUM(K2:K17)</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62.799000000000007</v>
      </c>
      <c r="U21" s="884"/>
    </row>
    <row r="22" spans="1:21" x14ac:dyDescent="0.25">
      <c r="O22" s="81">
        <v>1.0900000000000001</v>
      </c>
      <c r="P22" s="81">
        <f t="shared" ref="P22:P41" si="2">O22*$Q$4</f>
        <v>62.228100000000005</v>
      </c>
      <c r="U22" s="884"/>
    </row>
    <row r="23" spans="1:21" x14ac:dyDescent="0.25">
      <c r="O23" s="81">
        <v>1.08</v>
      </c>
      <c r="P23" s="81">
        <f t="shared" si="2"/>
        <v>61.65720000000001</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61.086300000000008</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60.515400000000007</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59.944500000000005</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59.373600000000003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58.802700000000002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58.231800000000007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57.660900000000005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57.09</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56.519100000000002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55.9482</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55.377300000000005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54.806400000000004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54.235500000000002</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53.6646</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53.093700000000005</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52.522800000000004</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51.951900000000002</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51.381000000000007</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33" priority="41">
      <formula>F57&gt;0</formula>
    </cfRule>
    <cfRule type="expression" dxfId="3132" priority="42">
      <formula>F57&lt;0</formula>
    </cfRule>
  </conditionalFormatting>
  <conditionalFormatting sqref="Q7">
    <cfRule type="expression" dxfId="3131" priority="39">
      <formula>Q7&gt;0</formula>
    </cfRule>
    <cfRule type="expression" dxfId="3130" priority="40">
      <formula>Q7&lt;0</formula>
    </cfRule>
  </conditionalFormatting>
  <conditionalFormatting sqref="Q8">
    <cfRule type="expression" dxfId="3129" priority="37">
      <formula>Q8&gt;0</formula>
    </cfRule>
    <cfRule type="expression" dxfId="3128" priority="38">
      <formula>Q8&lt;0</formula>
    </cfRule>
  </conditionalFormatting>
  <conditionalFormatting sqref="M58">
    <cfRule type="expression" dxfId="3127" priority="31">
      <formula>M58&gt;0</formula>
    </cfRule>
    <cfRule type="expression" dxfId="3126" priority="32">
      <formula>M58&lt;0</formula>
    </cfRule>
  </conditionalFormatting>
  <conditionalFormatting sqref="F84:F115">
    <cfRule type="expression" dxfId="3125" priority="29">
      <formula>F84&gt;0</formula>
    </cfRule>
    <cfRule type="expression" dxfId="3124" priority="30">
      <formula>F84&lt;0</formula>
    </cfRule>
  </conditionalFormatting>
  <conditionalFormatting sqref="H84:H115">
    <cfRule type="expression" dxfId="3123" priority="27">
      <formula>H84&gt;0</formula>
    </cfRule>
    <cfRule type="expression" dxfId="3122" priority="28">
      <formula>H84&lt;0</formula>
    </cfRule>
  </conditionalFormatting>
  <conditionalFormatting sqref="F25:F56 H25:H56">
    <cfRule type="expression" dxfId="3121" priority="25">
      <formula>F25&gt;0</formula>
    </cfRule>
    <cfRule type="expression" dxfId="3120" priority="26">
      <formula>F25&lt;0</formula>
    </cfRule>
  </conditionalFormatting>
  <conditionalFormatting sqref="J28:J30 K25:K30 J31:K38">
    <cfRule type="expression" dxfId="3119" priority="21">
      <formula>J25&gt;0</formula>
    </cfRule>
    <cfRule type="expression" dxfId="3118" priority="22">
      <formula>J25&lt;0</formula>
    </cfRule>
  </conditionalFormatting>
  <conditionalFormatting sqref="K39:K42">
    <cfRule type="expression" dxfId="3117" priority="19">
      <formula>K39&gt;0</formula>
    </cfRule>
    <cfRule type="expression" dxfId="3116" priority="20">
      <formula>K39&lt;0</formula>
    </cfRule>
  </conditionalFormatting>
  <conditionalFormatting sqref="K43">
    <cfRule type="expression" dxfId="3115" priority="17">
      <formula>K43&gt;0</formula>
    </cfRule>
    <cfRule type="expression" dxfId="3114" priority="18">
      <formula>K43&lt;0</formula>
    </cfRule>
  </conditionalFormatting>
  <conditionalFormatting sqref="K44">
    <cfRule type="expression" dxfId="3113" priority="15">
      <formula>K44&gt;0</formula>
    </cfRule>
    <cfRule type="expression" dxfId="3112" priority="16">
      <formula>K44&lt;0</formula>
    </cfRule>
  </conditionalFormatting>
  <conditionalFormatting sqref="K45">
    <cfRule type="expression" dxfId="3111" priority="13">
      <formula>K45&gt;0</formula>
    </cfRule>
    <cfRule type="expression" dxfId="3110" priority="14">
      <formula>K45&lt;0</formula>
    </cfRule>
  </conditionalFormatting>
  <conditionalFormatting sqref="K46:K51">
    <cfRule type="expression" dxfId="3109" priority="1">
      <formula>K46&gt;0</formula>
    </cfRule>
    <cfRule type="expression" dxfId="3108"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07" priority="21">
      <formula>F47&gt;0</formula>
    </cfRule>
    <cfRule type="expression" dxfId="3106" priority="22">
      <formula>F47&lt;0</formula>
    </cfRule>
  </conditionalFormatting>
  <conditionalFormatting sqref="Q7">
    <cfRule type="expression" dxfId="3105" priority="19">
      <formula>Q7&gt;0</formula>
    </cfRule>
    <cfRule type="expression" dxfId="3104" priority="20">
      <formula>Q7&lt;0</formula>
    </cfRule>
  </conditionalFormatting>
  <conditionalFormatting sqref="Q8">
    <cfRule type="expression" dxfId="3103" priority="17">
      <formula>Q8&gt;0</formula>
    </cfRule>
    <cfRule type="expression" dxfId="3102" priority="18">
      <formula>Q8&lt;0</formula>
    </cfRule>
  </conditionalFormatting>
  <conditionalFormatting sqref="F25:F46">
    <cfRule type="expression" dxfId="3101" priority="15">
      <formula>F25&gt;0</formula>
    </cfRule>
    <cfRule type="expression" dxfId="3100" priority="16">
      <formula>F25&lt;0</formula>
    </cfRule>
  </conditionalFormatting>
  <conditionalFormatting sqref="H25:H46">
    <cfRule type="expression" dxfId="3099" priority="13">
      <formula>H25&gt;0</formula>
    </cfRule>
    <cfRule type="expression" dxfId="3098" priority="14">
      <formula>H25&lt;0</formula>
    </cfRule>
  </conditionalFormatting>
  <conditionalFormatting sqref="F89:F110">
    <cfRule type="expression" dxfId="3097" priority="11">
      <formula>F89&gt;0</formula>
    </cfRule>
    <cfRule type="expression" dxfId="3096" priority="12">
      <formula>F89&lt;0</formula>
    </cfRule>
  </conditionalFormatting>
  <conditionalFormatting sqref="H89:H110">
    <cfRule type="expression" dxfId="3095" priority="9">
      <formula>H89&gt;0</formula>
    </cfRule>
    <cfRule type="expression" dxfId="3094" priority="10">
      <formula>H89&lt;0</formula>
    </cfRule>
  </conditionalFormatting>
  <conditionalFormatting sqref="Q10">
    <cfRule type="expression" dxfId="3093" priority="7">
      <formula>Q10&gt;0</formula>
    </cfRule>
    <cfRule type="expression" dxfId="3092" priority="8">
      <formula>Q10&lt;0</formula>
    </cfRule>
  </conditionalFormatting>
  <conditionalFormatting sqref="J25:J38">
    <cfRule type="expression" dxfId="3091" priority="5">
      <formula>J25&gt;0</formula>
    </cfRule>
    <cfRule type="expression" dxfId="3090" priority="6">
      <formula>J25&lt;0</formula>
    </cfRule>
  </conditionalFormatting>
  <conditionalFormatting sqref="K25:K38">
    <cfRule type="expression" dxfId="3089" priority="3">
      <formula>K25&gt;0</formula>
    </cfRule>
    <cfRule type="expression" dxfId="3088" priority="4">
      <formula>K25&lt;0</formula>
    </cfRule>
  </conditionalFormatting>
  <conditionalFormatting sqref="L25:L38">
    <cfRule type="expression" dxfId="3087" priority="1">
      <formula>L25&gt;0</formula>
    </cfRule>
    <cfRule type="expression" dxfId="308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G12" sqref="G12"/>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181.41</v>
      </c>
      <c r="R4" s="425">
        <v>-5.4000000000000003E-3</v>
      </c>
      <c r="T4" s="693"/>
      <c r="U4" s="30"/>
    </row>
    <row r="5" spans="1:21" x14ac:dyDescent="0.25">
      <c r="B5" s="72">
        <v>43447</v>
      </c>
      <c r="C5" s="4">
        <v>10</v>
      </c>
      <c r="D5" s="3">
        <v>184.2</v>
      </c>
      <c r="E5" s="3">
        <v>0</v>
      </c>
      <c r="F5" s="3">
        <f>C5*D5+E5</f>
        <v>1842</v>
      </c>
      <c r="G5" s="4"/>
      <c r="H5" s="161"/>
      <c r="I5" s="3"/>
      <c r="J5" s="3"/>
      <c r="K5" s="3"/>
      <c r="L5" s="4"/>
      <c r="M5" s="4"/>
      <c r="O5" s="11" t="s">
        <v>67</v>
      </c>
      <c r="Q5" s="3">
        <f>Q4*Q2</f>
        <v>5442.3</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-357.22000000000025</v>
      </c>
      <c r="R7">
        <v>30</v>
      </c>
    </row>
    <row r="8" spans="1:21" x14ac:dyDescent="0.25">
      <c r="B8" s="72"/>
      <c r="C8" s="4"/>
      <c r="D8" s="3"/>
      <c r="E8" s="3"/>
      <c r="F8" s="3"/>
      <c r="G8" s="4"/>
      <c r="H8" s="161"/>
      <c r="I8" s="3"/>
      <c r="J8" s="3"/>
      <c r="K8" s="3"/>
      <c r="L8" s="4"/>
      <c r="M8" s="4"/>
      <c r="O8" s="11" t="s">
        <v>179</v>
      </c>
      <c r="P8" s="33"/>
      <c r="Q8" s="2">
        <f>K18+M18-F18+Q2*Q4</f>
        <v>-357.22000000000025</v>
      </c>
      <c r="T8" s="1"/>
    </row>
    <row r="9" spans="1:21" x14ac:dyDescent="0.25">
      <c r="B9" s="4"/>
      <c r="C9" s="4"/>
      <c r="D9" s="3"/>
      <c r="E9" s="3"/>
      <c r="F9" s="3"/>
      <c r="G9" s="4"/>
      <c r="H9" s="161"/>
      <c r="I9" s="3"/>
      <c r="J9" s="3"/>
      <c r="K9" s="3"/>
      <c r="L9" s="4"/>
      <c r="M9" s="4"/>
      <c r="O9" s="11" t="s">
        <v>204</v>
      </c>
      <c r="Q9" s="134">
        <f>IF(Q2=0, 0, Q8/Q6)</f>
        <v>-6.1594752669186452E-2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199.55100000000002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197.73690000000002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195.9228</v>
      </c>
    </row>
    <row r="20" spans="1:16" x14ac:dyDescent="0.25">
      <c r="O20" s="81">
        <v>1.07</v>
      </c>
      <c r="P20" s="81">
        <f t="shared" si="0"/>
        <v>194.1087</v>
      </c>
    </row>
    <row r="21" spans="1:16" x14ac:dyDescent="0.25">
      <c r="O21" s="81">
        <v>1.06</v>
      </c>
      <c r="P21" s="81">
        <f t="shared" si="0"/>
        <v>192.2946</v>
      </c>
    </row>
    <row r="22" spans="1:16" x14ac:dyDescent="0.25">
      <c r="O22" s="81">
        <v>1.05</v>
      </c>
      <c r="P22" s="81">
        <f t="shared" si="0"/>
        <v>190.48050000000001</v>
      </c>
    </row>
    <row r="23" spans="1:16" x14ac:dyDescent="0.25">
      <c r="O23" s="81">
        <v>1.04</v>
      </c>
      <c r="P23" s="81">
        <f t="shared" si="0"/>
        <v>188.66640000000001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186.85230000000001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185.03819999999999</v>
      </c>
    </row>
    <row r="26" spans="1:16" x14ac:dyDescent="0.25">
      <c r="B26" s="164">
        <v>43427</v>
      </c>
      <c r="C26" s="10">
        <v>0</v>
      </c>
      <c r="D26" s="39">
        <v>219</v>
      </c>
      <c r="E26" s="39">
        <v>225.6</v>
      </c>
      <c r="F26" s="39"/>
      <c r="G26" s="39"/>
      <c r="H26" s="179"/>
      <c r="I26" s="39"/>
      <c r="J26" s="39">
        <v>164.93</v>
      </c>
      <c r="K26" s="39"/>
      <c r="L26" s="39"/>
      <c r="O26" s="81">
        <v>1.01</v>
      </c>
      <c r="P26" s="81">
        <f t="shared" si="0"/>
        <v>183.22409999999999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181.41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179.5959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177.7818</v>
      </c>
    </row>
    <row r="30" spans="1:16" x14ac:dyDescent="0.25">
      <c r="B30" s="164"/>
      <c r="C30" s="10"/>
      <c r="D30" s="39"/>
      <c r="E30" s="39"/>
      <c r="F30" s="39"/>
      <c r="G30" s="39"/>
      <c r="H30" s="179"/>
      <c r="I30" s="39"/>
      <c r="J30" s="39"/>
      <c r="K30" s="39"/>
      <c r="L30" s="39"/>
      <c r="O30" s="81">
        <v>0.97</v>
      </c>
      <c r="P30" s="81">
        <f t="shared" si="0"/>
        <v>175.96769999999998</v>
      </c>
    </row>
    <row r="31" spans="1:16" x14ac:dyDescent="0.25">
      <c r="B31" s="164"/>
      <c r="C31" s="10"/>
      <c r="D31" s="39"/>
      <c r="E31" s="39"/>
      <c r="F31" s="39"/>
      <c r="G31" s="39"/>
      <c r="H31" s="179"/>
      <c r="I31" s="39"/>
      <c r="J31" s="39"/>
      <c r="K31" s="39"/>
      <c r="L31" s="39"/>
      <c r="O31" s="81">
        <v>0.96</v>
      </c>
      <c r="P31" s="81">
        <f t="shared" si="0"/>
        <v>174.15359999999998</v>
      </c>
    </row>
    <row r="32" spans="1:16" x14ac:dyDescent="0.25">
      <c r="B32" s="164"/>
      <c r="C32" s="10"/>
      <c r="D32" s="39"/>
      <c r="E32" s="39"/>
      <c r="F32" s="39"/>
      <c r="G32" s="39"/>
      <c r="H32" s="179"/>
      <c r="I32" s="39"/>
      <c r="J32" s="39"/>
      <c r="K32" s="39"/>
      <c r="L32" s="39"/>
      <c r="O32" s="81">
        <v>0.95</v>
      </c>
      <c r="P32" s="81">
        <f t="shared" si="0"/>
        <v>172.33949999999999</v>
      </c>
    </row>
    <row r="33" spans="2:17" x14ac:dyDescent="0.25">
      <c r="B33" s="164"/>
      <c r="C33" s="10"/>
      <c r="D33" s="39"/>
      <c r="E33" s="39"/>
      <c r="F33" s="39"/>
      <c r="G33" s="39"/>
      <c r="H33" s="179"/>
      <c r="I33" s="39"/>
      <c r="J33" s="39"/>
      <c r="K33" s="39"/>
      <c r="L33" s="39"/>
      <c r="O33" s="81">
        <v>0.94</v>
      </c>
      <c r="P33" s="81">
        <f t="shared" si="0"/>
        <v>170.52539999999999</v>
      </c>
    </row>
    <row r="34" spans="2:17" x14ac:dyDescent="0.25">
      <c r="B34" s="164"/>
      <c r="C34" s="10"/>
      <c r="D34" s="39"/>
      <c r="E34" s="39"/>
      <c r="F34" s="39"/>
      <c r="G34" s="39"/>
      <c r="H34" s="179"/>
      <c r="I34" s="39"/>
      <c r="J34" s="39"/>
      <c r="K34" s="39"/>
      <c r="L34" s="39"/>
      <c r="O34" s="81">
        <v>0.93</v>
      </c>
      <c r="P34" s="81">
        <f t="shared" si="0"/>
        <v>168.71129999999999</v>
      </c>
    </row>
    <row r="35" spans="2:17" x14ac:dyDescent="0.25">
      <c r="B35" s="164"/>
      <c r="C35" s="10"/>
      <c r="D35" s="39"/>
      <c r="E35" s="39"/>
      <c r="F35" s="39"/>
      <c r="G35" s="39"/>
      <c r="H35" s="179"/>
      <c r="I35" s="39"/>
      <c r="J35" s="39"/>
      <c r="K35" s="39"/>
      <c r="L35" s="39"/>
      <c r="O35" s="81">
        <v>0.92</v>
      </c>
      <c r="P35" s="81">
        <f t="shared" si="0"/>
        <v>166.8972</v>
      </c>
    </row>
    <row r="36" spans="2:17" x14ac:dyDescent="0.25">
      <c r="B36" s="164"/>
      <c r="C36" s="10"/>
      <c r="D36" s="39"/>
      <c r="E36" s="39"/>
      <c r="F36" s="39"/>
      <c r="G36" s="39"/>
      <c r="H36" s="179"/>
      <c r="I36" s="39"/>
      <c r="J36" s="39"/>
      <c r="K36" s="39"/>
      <c r="L36" s="39"/>
      <c r="O36" s="81">
        <v>0.91</v>
      </c>
      <c r="P36" s="81">
        <f t="shared" si="0"/>
        <v>165.0831</v>
      </c>
    </row>
    <row r="37" spans="2:17" x14ac:dyDescent="0.25">
      <c r="B37" s="164"/>
      <c r="C37" s="10"/>
      <c r="D37" s="39"/>
      <c r="E37" s="39"/>
      <c r="F37" s="39"/>
      <c r="G37" s="39"/>
      <c r="H37" s="179"/>
      <c r="I37" s="39"/>
      <c r="J37" s="39"/>
      <c r="K37" s="39"/>
      <c r="L37" s="39"/>
      <c r="O37" s="81">
        <v>0.9</v>
      </c>
      <c r="P37" s="81">
        <f t="shared" si="0"/>
        <v>163.26900000000001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85" priority="39">
      <formula>F47&gt;0</formula>
    </cfRule>
    <cfRule type="expression" dxfId="3084" priority="40">
      <formula>F47&lt;0</formula>
    </cfRule>
  </conditionalFormatting>
  <conditionalFormatting sqref="Q7">
    <cfRule type="expression" dxfId="3083" priority="37">
      <formula>Q7&gt;0</formula>
    </cfRule>
    <cfRule type="expression" dxfId="3082" priority="38">
      <formula>Q7&lt;0</formula>
    </cfRule>
  </conditionalFormatting>
  <conditionalFormatting sqref="Q8">
    <cfRule type="expression" dxfId="3081" priority="35">
      <formula>Q8&gt;0</formula>
    </cfRule>
    <cfRule type="expression" dxfId="3080" priority="36">
      <formula>Q8&lt;0</formula>
    </cfRule>
  </conditionalFormatting>
  <conditionalFormatting sqref="F30:F46">
    <cfRule type="expression" dxfId="3079" priority="33">
      <formula>F30&gt;0</formula>
    </cfRule>
    <cfRule type="expression" dxfId="3078" priority="34">
      <formula>F30&lt;0</formula>
    </cfRule>
  </conditionalFormatting>
  <conditionalFormatting sqref="H30:H46">
    <cfRule type="expression" dxfId="3077" priority="31">
      <formula>H30&gt;0</formula>
    </cfRule>
    <cfRule type="expression" dxfId="3076" priority="32">
      <formula>H30&lt;0</formula>
    </cfRule>
  </conditionalFormatting>
  <conditionalFormatting sqref="Q10">
    <cfRule type="expression" dxfId="3075" priority="29">
      <formula>Q10&gt;0</formula>
    </cfRule>
    <cfRule type="expression" dxfId="3074" priority="30">
      <formula>Q10&lt;0</formula>
    </cfRule>
  </conditionalFormatting>
  <conditionalFormatting sqref="J25:J38">
    <cfRule type="expression" dxfId="3073" priority="27">
      <formula>J25&gt;0</formula>
    </cfRule>
    <cfRule type="expression" dxfId="3072" priority="28">
      <formula>J25&lt;0</formula>
    </cfRule>
  </conditionalFormatting>
  <conditionalFormatting sqref="K25:K38">
    <cfRule type="expression" dxfId="3071" priority="25">
      <formula>K25&gt;0</formula>
    </cfRule>
    <cfRule type="expression" dxfId="3070" priority="26">
      <formula>K25&lt;0</formula>
    </cfRule>
  </conditionalFormatting>
  <conditionalFormatting sqref="L25 L38">
    <cfRule type="expression" dxfId="3069" priority="23">
      <formula>L25&gt;0</formula>
    </cfRule>
    <cfRule type="expression" dxfId="3068" priority="24">
      <formula>L25&lt;0</formula>
    </cfRule>
  </conditionalFormatting>
  <conditionalFormatting sqref="F89:F110">
    <cfRule type="expression" dxfId="3067" priority="21">
      <formula>F89&gt;0</formula>
    </cfRule>
    <cfRule type="expression" dxfId="3066" priority="22">
      <formula>F89&lt;0</formula>
    </cfRule>
  </conditionalFormatting>
  <conditionalFormatting sqref="H89:H110">
    <cfRule type="expression" dxfId="3065" priority="19">
      <formula>H89&gt;0</formula>
    </cfRule>
    <cfRule type="expression" dxfId="3064" priority="20">
      <formula>H89&lt;0</formula>
    </cfRule>
  </conditionalFormatting>
  <conditionalFormatting sqref="J89:J102">
    <cfRule type="expression" dxfId="3063" priority="17">
      <formula>J89&gt;0</formula>
    </cfRule>
    <cfRule type="expression" dxfId="3062" priority="18">
      <formula>J89&lt;0</formula>
    </cfRule>
  </conditionalFormatting>
  <conditionalFormatting sqref="K89:K102">
    <cfRule type="expression" dxfId="3061" priority="15">
      <formula>K89&gt;0</formula>
    </cfRule>
    <cfRule type="expression" dxfId="3060" priority="16">
      <formula>K89&lt;0</formula>
    </cfRule>
  </conditionalFormatting>
  <conditionalFormatting sqref="L89:L102">
    <cfRule type="expression" dxfId="3059" priority="13">
      <formula>L89&gt;0</formula>
    </cfRule>
    <cfRule type="expression" dxfId="3058" priority="14">
      <formula>L89&lt;0</formula>
    </cfRule>
  </conditionalFormatting>
  <conditionalFormatting sqref="F25">
    <cfRule type="expression" dxfId="3057" priority="11">
      <formula>F25&gt;0</formula>
    </cfRule>
    <cfRule type="expression" dxfId="3056" priority="12">
      <formula>F25&lt;0</formula>
    </cfRule>
  </conditionalFormatting>
  <conditionalFormatting sqref="H25:H26">
    <cfRule type="expression" dxfId="3055" priority="9">
      <formula>H25&gt;0</formula>
    </cfRule>
    <cfRule type="expression" dxfId="3054" priority="10">
      <formula>H25&lt;0</formula>
    </cfRule>
  </conditionalFormatting>
  <conditionalFormatting sqref="F26">
    <cfRule type="expression" dxfId="3053" priority="7">
      <formula>F26&gt;0</formula>
    </cfRule>
    <cfRule type="expression" dxfId="3052" priority="8">
      <formula>F26&lt;0</formula>
    </cfRule>
  </conditionalFormatting>
  <conditionalFormatting sqref="F27:F29">
    <cfRule type="expression" dxfId="3051" priority="3">
      <formula>F27&gt;0</formula>
    </cfRule>
    <cfRule type="expression" dxfId="3050" priority="4">
      <formula>F27&lt;0</formula>
    </cfRule>
  </conditionalFormatting>
  <conditionalFormatting sqref="H27:H29">
    <cfRule type="expression" dxfId="3049" priority="1">
      <formula>H27&gt;0</formula>
    </cfRule>
    <cfRule type="expression" dxfId="304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7" priority="35">
      <formula>F47&gt;0</formula>
    </cfRule>
    <cfRule type="expression" dxfId="3046" priority="36">
      <formula>F47&lt;0</formula>
    </cfRule>
  </conditionalFormatting>
  <conditionalFormatting sqref="Q7">
    <cfRule type="expression" dxfId="3045" priority="33">
      <formula>Q7&gt;0</formula>
    </cfRule>
    <cfRule type="expression" dxfId="3044" priority="34">
      <formula>Q7&lt;0</formula>
    </cfRule>
  </conditionalFormatting>
  <conditionalFormatting sqref="Q8">
    <cfRule type="expression" dxfId="3043" priority="31">
      <formula>Q8&gt;0</formula>
    </cfRule>
    <cfRule type="expression" dxfId="3042" priority="32">
      <formula>Q8&lt;0</formula>
    </cfRule>
  </conditionalFormatting>
  <conditionalFormatting sqref="F30:F46">
    <cfRule type="expression" dxfId="3041" priority="29">
      <formula>F30&gt;0</formula>
    </cfRule>
    <cfRule type="expression" dxfId="3040" priority="30">
      <formula>F30&lt;0</formula>
    </cfRule>
  </conditionalFormatting>
  <conditionalFormatting sqref="H30:H46">
    <cfRule type="expression" dxfId="3039" priority="27">
      <formula>H30&gt;0</formula>
    </cfRule>
    <cfRule type="expression" dxfId="3038" priority="28">
      <formula>H30&lt;0</formula>
    </cfRule>
  </conditionalFormatting>
  <conditionalFormatting sqref="Q10">
    <cfRule type="expression" dxfId="3037" priority="25">
      <formula>Q10&gt;0</formula>
    </cfRule>
    <cfRule type="expression" dxfId="3036" priority="26">
      <formula>Q10&lt;0</formula>
    </cfRule>
  </conditionalFormatting>
  <conditionalFormatting sqref="J25:J38">
    <cfRule type="expression" dxfId="3035" priority="23">
      <formula>J25&gt;0</formula>
    </cfRule>
    <cfRule type="expression" dxfId="3034" priority="24">
      <formula>J25&lt;0</formula>
    </cfRule>
  </conditionalFormatting>
  <conditionalFormatting sqref="K25:K38">
    <cfRule type="expression" dxfId="3033" priority="21">
      <formula>K25&gt;0</formula>
    </cfRule>
    <cfRule type="expression" dxfId="3032" priority="22">
      <formula>K25&lt;0</formula>
    </cfRule>
  </conditionalFormatting>
  <conditionalFormatting sqref="L25 L38">
    <cfRule type="expression" dxfId="3031" priority="19">
      <formula>L25&gt;0</formula>
    </cfRule>
    <cfRule type="expression" dxfId="3030" priority="20">
      <formula>L25&lt;0</formula>
    </cfRule>
  </conditionalFormatting>
  <conditionalFormatting sqref="F89:F110">
    <cfRule type="expression" dxfId="3029" priority="17">
      <formula>F89&gt;0</formula>
    </cfRule>
    <cfRule type="expression" dxfId="3028" priority="18">
      <formula>F89&lt;0</formula>
    </cfRule>
  </conditionalFormatting>
  <conditionalFormatting sqref="H89:H110">
    <cfRule type="expression" dxfId="3027" priority="15">
      <formula>H89&gt;0</formula>
    </cfRule>
    <cfRule type="expression" dxfId="3026" priority="16">
      <formula>H89&lt;0</formula>
    </cfRule>
  </conditionalFormatting>
  <conditionalFormatting sqref="J89:J102">
    <cfRule type="expression" dxfId="3025" priority="13">
      <formula>J89&gt;0</formula>
    </cfRule>
    <cfRule type="expression" dxfId="3024" priority="14">
      <formula>J89&lt;0</formula>
    </cfRule>
  </conditionalFormatting>
  <conditionalFormatting sqref="K89:K102">
    <cfRule type="expression" dxfId="3023" priority="11">
      <formula>K89&gt;0</formula>
    </cfRule>
    <cfRule type="expression" dxfId="3022" priority="12">
      <formula>K89&lt;0</formula>
    </cfRule>
  </conditionalFormatting>
  <conditionalFormatting sqref="L89:L102">
    <cfRule type="expression" dxfId="3021" priority="9">
      <formula>L89&gt;0</formula>
    </cfRule>
    <cfRule type="expression" dxfId="3020" priority="10">
      <formula>L89&lt;0</formula>
    </cfRule>
  </conditionalFormatting>
  <conditionalFormatting sqref="F29 F25:F26">
    <cfRule type="expression" dxfId="3019" priority="7">
      <formula>F25&gt;0</formula>
    </cfRule>
    <cfRule type="expression" dxfId="3018" priority="8">
      <formula>F25&lt;0</formula>
    </cfRule>
  </conditionalFormatting>
  <conditionalFormatting sqref="H29 H25:H27">
    <cfRule type="expression" dxfId="3017" priority="5">
      <formula>H25&gt;0</formula>
    </cfRule>
    <cfRule type="expression" dxfId="3016" priority="6">
      <formula>H25&lt;0</formula>
    </cfRule>
  </conditionalFormatting>
  <conditionalFormatting sqref="F27:F28">
    <cfRule type="expression" dxfId="3015" priority="3">
      <formula>F27&gt;0</formula>
    </cfRule>
    <cfRule type="expression" dxfId="3014" priority="4">
      <formula>F27&lt;0</formula>
    </cfRule>
  </conditionalFormatting>
  <conditionalFormatting sqref="H28">
    <cfRule type="expression" dxfId="3013" priority="1">
      <formula>H28&gt;0</formula>
    </cfRule>
    <cfRule type="expression" dxfId="301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11" priority="43">
      <formula>F54&gt;0</formula>
    </cfRule>
    <cfRule type="expression" dxfId="3010" priority="44">
      <formula>F54&lt;0</formula>
    </cfRule>
  </conditionalFormatting>
  <conditionalFormatting sqref="Q7">
    <cfRule type="expression" dxfId="3009" priority="41">
      <formula>Q7&gt;0</formula>
    </cfRule>
    <cfRule type="expression" dxfId="3008" priority="42">
      <formula>Q7&lt;0</formula>
    </cfRule>
  </conditionalFormatting>
  <conditionalFormatting sqref="Q8">
    <cfRule type="expression" dxfId="3007" priority="39">
      <formula>Q8&gt;0</formula>
    </cfRule>
    <cfRule type="expression" dxfId="3006" priority="40">
      <formula>Q8&lt;0</formula>
    </cfRule>
  </conditionalFormatting>
  <conditionalFormatting sqref="F33:F36 F38:F53">
    <cfRule type="expression" dxfId="3005" priority="37">
      <formula>F33&gt;0</formula>
    </cfRule>
    <cfRule type="expression" dxfId="3004" priority="38">
      <formula>F33&lt;0</formula>
    </cfRule>
  </conditionalFormatting>
  <conditionalFormatting sqref="H33:H36 H38:H53">
    <cfRule type="expression" dxfId="3003" priority="35">
      <formula>H33&gt;0</formula>
    </cfRule>
    <cfRule type="expression" dxfId="3002" priority="36">
      <formula>H33&lt;0</formula>
    </cfRule>
  </conditionalFormatting>
  <conditionalFormatting sqref="Q10">
    <cfRule type="expression" dxfId="3001" priority="33">
      <formula>Q10&gt;0</formula>
    </cfRule>
    <cfRule type="expression" dxfId="3000" priority="34">
      <formula>Q10&lt;0</formula>
    </cfRule>
  </conditionalFormatting>
  <conditionalFormatting sqref="J25:J37">
    <cfRule type="expression" dxfId="2999" priority="31">
      <formula>J25&gt;0</formula>
    </cfRule>
    <cfRule type="expression" dxfId="2998" priority="32">
      <formula>J25&lt;0</formula>
    </cfRule>
  </conditionalFormatting>
  <conditionalFormatting sqref="K25:K38">
    <cfRule type="expression" dxfId="2997" priority="29">
      <formula>K25&gt;0</formula>
    </cfRule>
    <cfRule type="expression" dxfId="2996" priority="30">
      <formula>K25&lt;0</formula>
    </cfRule>
  </conditionalFormatting>
  <conditionalFormatting sqref="L25">
    <cfRule type="expression" dxfId="2995" priority="27">
      <formula>L25&gt;0</formula>
    </cfRule>
    <cfRule type="expression" dxfId="2994" priority="28">
      <formula>L25&lt;0</formula>
    </cfRule>
  </conditionalFormatting>
  <conditionalFormatting sqref="F89:F110">
    <cfRule type="expression" dxfId="2993" priority="25">
      <formula>F89&gt;0</formula>
    </cfRule>
    <cfRule type="expression" dxfId="2992" priority="26">
      <formula>F89&lt;0</formula>
    </cfRule>
  </conditionalFormatting>
  <conditionalFormatting sqref="H89:H110">
    <cfRule type="expression" dxfId="2991" priority="23">
      <formula>H89&gt;0</formula>
    </cfRule>
    <cfRule type="expression" dxfId="2990" priority="24">
      <formula>H89&lt;0</formula>
    </cfRule>
  </conditionalFormatting>
  <conditionalFormatting sqref="J89:J102">
    <cfRule type="expression" dxfId="2989" priority="21">
      <formula>J89&gt;0</formula>
    </cfRule>
    <cfRule type="expression" dxfId="2988" priority="22">
      <formula>J89&lt;0</formula>
    </cfRule>
  </conditionalFormatting>
  <conditionalFormatting sqref="K89:K102">
    <cfRule type="expression" dxfId="2987" priority="19">
      <formula>K89&gt;0</formula>
    </cfRule>
    <cfRule type="expression" dxfId="2986" priority="20">
      <formula>K89&lt;0</formula>
    </cfRule>
  </conditionalFormatting>
  <conditionalFormatting sqref="L89:L102">
    <cfRule type="expression" dxfId="2985" priority="17">
      <formula>L89&gt;0</formula>
    </cfRule>
    <cfRule type="expression" dxfId="2984" priority="18">
      <formula>L89&lt;0</formula>
    </cfRule>
  </conditionalFormatting>
  <conditionalFormatting sqref="F29:F32">
    <cfRule type="expression" dxfId="2983" priority="15">
      <formula>F29&gt;0</formula>
    </cfRule>
    <cfRule type="expression" dxfId="2982" priority="16">
      <formula>F29&lt;0</formula>
    </cfRule>
  </conditionalFormatting>
  <conditionalFormatting sqref="H29:H32">
    <cfRule type="expression" dxfId="2981" priority="13">
      <formula>H29&gt;0</formula>
    </cfRule>
    <cfRule type="expression" dxfId="2980" priority="14">
      <formula>H29&lt;0</formula>
    </cfRule>
  </conditionalFormatting>
  <conditionalFormatting sqref="F25:F28">
    <cfRule type="expression" dxfId="2979" priority="11">
      <formula>F25&gt;0</formula>
    </cfRule>
    <cfRule type="expression" dxfId="2978" priority="12">
      <formula>F25&lt;0</formula>
    </cfRule>
  </conditionalFormatting>
  <conditionalFormatting sqref="H25:H28">
    <cfRule type="expression" dxfId="2977" priority="9">
      <formula>H25&gt;0</formula>
    </cfRule>
    <cfRule type="expression" dxfId="2976" priority="10">
      <formula>H25&lt;0</formula>
    </cfRule>
  </conditionalFormatting>
  <conditionalFormatting sqref="F37">
    <cfRule type="expression" dxfId="2975" priority="7">
      <formula>F37&gt;0</formula>
    </cfRule>
    <cfRule type="expression" dxfId="2974" priority="8">
      <formula>F37&lt;0</formula>
    </cfRule>
  </conditionalFormatting>
  <conditionalFormatting sqref="H37">
    <cfRule type="expression" dxfId="2973" priority="5">
      <formula>H37&gt;0</formula>
    </cfRule>
    <cfRule type="expression" dxfId="2972" priority="6">
      <formula>H37&lt;0</formula>
    </cfRule>
  </conditionalFormatting>
  <conditionalFormatting sqref="J49">
    <cfRule type="expression" dxfId="2971" priority="3">
      <formula>J49&gt;0</formula>
    </cfRule>
    <cfRule type="expression" dxfId="2970" priority="4">
      <formula>J49&lt;0</formula>
    </cfRule>
  </conditionalFormatting>
  <conditionalFormatting sqref="J38:J48">
    <cfRule type="expression" dxfId="2969" priority="1">
      <formula>J38&gt;0</formula>
    </cfRule>
    <cfRule type="expression" dxfId="296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92.88</v>
      </c>
      <c r="R4" s="425">
        <v>1.04E-2</v>
      </c>
      <c r="T4" s="693"/>
      <c r="U4" s="30"/>
    </row>
    <row r="5" spans="1:21" x14ac:dyDescent="0.25">
      <c r="B5" s="72"/>
      <c r="C5" s="4"/>
      <c r="D5" s="3"/>
      <c r="E5" s="3"/>
      <c r="F5" s="3"/>
      <c r="G5" s="72"/>
      <c r="H5" s="161"/>
      <c r="I5" s="3"/>
      <c r="J5" s="3"/>
      <c r="K5" s="3"/>
      <c r="L5" s="4"/>
      <c r="M5" s="4"/>
      <c r="O5" s="11" t="s">
        <v>67</v>
      </c>
      <c r="Q5" s="3">
        <f>Q4*Q2</f>
        <v>4644</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-238.8100000000004</v>
      </c>
      <c r="R7">
        <v>50</v>
      </c>
      <c r="T7" s="1"/>
    </row>
    <row r="8" spans="1:21" x14ac:dyDescent="0.25">
      <c r="B8" s="72"/>
      <c r="C8" s="4"/>
      <c r="D8" s="3"/>
      <c r="E8" s="3"/>
      <c r="F8" s="3"/>
      <c r="G8" s="72"/>
      <c r="H8" s="161"/>
      <c r="I8" s="3"/>
      <c r="J8" s="3"/>
      <c r="K8" s="3"/>
      <c r="L8" s="4"/>
      <c r="M8" s="4"/>
      <c r="O8" s="11" t="s">
        <v>179</v>
      </c>
      <c r="P8" s="33"/>
      <c r="Q8" s="2">
        <f>K18+M18-F18+Q2*Q4</f>
        <v>-238.8100000000004</v>
      </c>
    </row>
    <row r="9" spans="1:21" x14ac:dyDescent="0.25">
      <c r="B9" s="4"/>
      <c r="C9" s="4"/>
      <c r="D9" s="3"/>
      <c r="E9" s="3"/>
      <c r="F9" s="3"/>
      <c r="G9" s="4"/>
      <c r="H9" s="161"/>
      <c r="I9" s="3"/>
      <c r="J9" s="3"/>
      <c r="K9" s="3"/>
      <c r="L9" s="4"/>
      <c r="M9" s="4"/>
      <c r="O9" s="11" t="s">
        <v>204</v>
      </c>
      <c r="Q9" s="134">
        <f>IF(Q2=0, 0, Q8/Q6)</f>
        <v>-4.8908313041056355E-2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9.4745908699397068E-3</v>
      </c>
      <c r="R11">
        <f>0.88/4</f>
        <v>0.22</v>
      </c>
    </row>
    <row r="12" spans="1:21" x14ac:dyDescent="0.25">
      <c r="H12" s="70"/>
      <c r="O12" s="11" t="s">
        <v>921</v>
      </c>
      <c r="Q12" s="1" t="s">
        <v>1354</v>
      </c>
    </row>
    <row r="13" spans="1:21" x14ac:dyDescent="0.25">
      <c r="H13" s="70"/>
      <c r="O13" s="11" t="s">
        <v>947</v>
      </c>
      <c r="Q13" s="2">
        <f>Q4/4.4</f>
        <v>21.109090909090906</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102.16800000000001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101.2392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100.3104</v>
      </c>
    </row>
    <row r="20" spans="1:16" x14ac:dyDescent="0.25">
      <c r="O20" s="81">
        <v>1.07</v>
      </c>
      <c r="P20" s="81">
        <f t="shared" si="0"/>
        <v>99.381600000000006</v>
      </c>
    </row>
    <row r="21" spans="1:16" x14ac:dyDescent="0.25">
      <c r="O21" s="81">
        <v>1.06</v>
      </c>
      <c r="P21" s="81">
        <f t="shared" si="0"/>
        <v>98.452799999999996</v>
      </c>
    </row>
    <row r="22" spans="1:16" x14ac:dyDescent="0.25">
      <c r="O22" s="81">
        <v>1.05</v>
      </c>
      <c r="P22" s="81">
        <f t="shared" si="0"/>
        <v>97.524000000000001</v>
      </c>
    </row>
    <row r="23" spans="1:16" x14ac:dyDescent="0.25">
      <c r="O23" s="81">
        <v>1.04</v>
      </c>
      <c r="P23" s="81">
        <f t="shared" si="0"/>
        <v>96.595200000000006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95.666399999999996</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94.7376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93.808799999999991</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92.88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91.9512</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91.02239999999999</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90.093599999999995</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89.164799999999985</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88.23599999999999</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87.307199999999995</v>
      </c>
    </row>
    <row r="34" spans="2:17" x14ac:dyDescent="0.25">
      <c r="B34" s="164"/>
      <c r="C34" s="10"/>
      <c r="D34" s="39"/>
      <c r="E34" s="39"/>
      <c r="F34" s="39"/>
      <c r="G34" s="39"/>
      <c r="H34" s="179"/>
      <c r="I34" s="39"/>
      <c r="J34" s="39"/>
      <c r="K34" s="39"/>
      <c r="L34" s="39"/>
      <c r="O34" s="81">
        <v>0.93</v>
      </c>
      <c r="P34" s="81">
        <f t="shared" si="0"/>
        <v>86.378399999999999</v>
      </c>
    </row>
    <row r="35" spans="2:17" x14ac:dyDescent="0.25">
      <c r="B35" s="164"/>
      <c r="C35" s="10"/>
      <c r="D35" s="39"/>
      <c r="E35" s="39"/>
      <c r="F35" s="39"/>
      <c r="G35" s="39"/>
      <c r="H35" s="179"/>
      <c r="I35" s="39"/>
      <c r="J35" s="39"/>
      <c r="K35" s="39"/>
      <c r="L35" s="39"/>
      <c r="O35" s="81">
        <v>0.92</v>
      </c>
      <c r="P35" s="81">
        <f t="shared" si="0"/>
        <v>85.449600000000004</v>
      </c>
    </row>
    <row r="36" spans="2:17" x14ac:dyDescent="0.25">
      <c r="B36" s="164"/>
      <c r="C36" s="10"/>
      <c r="D36" s="39"/>
      <c r="E36" s="39"/>
      <c r="F36" s="39"/>
      <c r="G36" s="39"/>
      <c r="H36" s="179"/>
      <c r="I36" s="39"/>
      <c r="J36" s="39"/>
      <c r="K36" s="39"/>
      <c r="L36" s="39"/>
      <c r="O36" s="81">
        <v>0.91</v>
      </c>
      <c r="P36" s="81">
        <f t="shared" si="0"/>
        <v>84.520799999999994</v>
      </c>
    </row>
    <row r="37" spans="2:17" x14ac:dyDescent="0.25">
      <c r="B37" s="164"/>
      <c r="C37" s="10"/>
      <c r="D37" s="39"/>
      <c r="E37" s="39"/>
      <c r="F37" s="39"/>
      <c r="G37" s="39"/>
      <c r="H37" s="179"/>
      <c r="I37" s="39"/>
      <c r="J37" s="39"/>
      <c r="K37" s="39"/>
      <c r="L37" s="39"/>
      <c r="O37" s="81">
        <v>0.9</v>
      </c>
      <c r="P37" s="81">
        <f t="shared" si="0"/>
        <v>83.591999999999999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9" priority="35">
      <formula>F47&gt;0</formula>
    </cfRule>
    <cfRule type="expression" dxfId="2888" priority="36">
      <formula>F47&lt;0</formula>
    </cfRule>
  </conditionalFormatting>
  <conditionalFormatting sqref="Q7">
    <cfRule type="expression" dxfId="2887" priority="33">
      <formula>Q7&gt;0</formula>
    </cfRule>
    <cfRule type="expression" dxfId="2886" priority="34">
      <formula>Q7&lt;0</formula>
    </cfRule>
  </conditionalFormatting>
  <conditionalFormatting sqref="Q8">
    <cfRule type="expression" dxfId="2885" priority="31">
      <formula>Q8&gt;0</formula>
    </cfRule>
    <cfRule type="expression" dxfId="2884" priority="32">
      <formula>Q8&lt;0</formula>
    </cfRule>
  </conditionalFormatting>
  <conditionalFormatting sqref="F30:F46">
    <cfRule type="expression" dxfId="2883" priority="29">
      <formula>F30&gt;0</formula>
    </cfRule>
    <cfRule type="expression" dxfId="2882" priority="30">
      <formula>F30&lt;0</formula>
    </cfRule>
  </conditionalFormatting>
  <conditionalFormatting sqref="H30:H46">
    <cfRule type="expression" dxfId="2881" priority="27">
      <formula>H30&gt;0</formula>
    </cfRule>
    <cfRule type="expression" dxfId="2880" priority="28">
      <formula>H30&lt;0</formula>
    </cfRule>
  </conditionalFormatting>
  <conditionalFormatting sqref="Q10">
    <cfRule type="expression" dxfId="2879" priority="25">
      <formula>Q10&gt;0</formula>
    </cfRule>
    <cfRule type="expression" dxfId="2878" priority="26">
      <formula>Q10&lt;0</formula>
    </cfRule>
  </conditionalFormatting>
  <conditionalFormatting sqref="J25:J38">
    <cfRule type="expression" dxfId="2877" priority="23">
      <formula>J25&gt;0</formula>
    </cfRule>
    <cfRule type="expression" dxfId="2876" priority="24">
      <formula>J25&lt;0</formula>
    </cfRule>
  </conditionalFormatting>
  <conditionalFormatting sqref="K25:K38">
    <cfRule type="expression" dxfId="2875" priority="21">
      <formula>K25&gt;0</formula>
    </cfRule>
    <cfRule type="expression" dxfId="2874" priority="22">
      <formula>K25&lt;0</formula>
    </cfRule>
  </conditionalFormatting>
  <conditionalFormatting sqref="L25 L38">
    <cfRule type="expression" dxfId="2873" priority="19">
      <formula>L25&gt;0</formula>
    </cfRule>
    <cfRule type="expression" dxfId="2872" priority="20">
      <formula>L25&lt;0</formula>
    </cfRule>
  </conditionalFormatting>
  <conditionalFormatting sqref="F89:F110">
    <cfRule type="expression" dxfId="2871" priority="17">
      <formula>F89&gt;0</formula>
    </cfRule>
    <cfRule type="expression" dxfId="2870" priority="18">
      <formula>F89&lt;0</formula>
    </cfRule>
  </conditionalFormatting>
  <conditionalFormatting sqref="H89:H110">
    <cfRule type="expression" dxfId="2869" priority="15">
      <formula>H89&gt;0</formula>
    </cfRule>
    <cfRule type="expression" dxfId="2868" priority="16">
      <formula>H89&lt;0</formula>
    </cfRule>
  </conditionalFormatting>
  <conditionalFormatting sqref="J89:J102">
    <cfRule type="expression" dxfId="2867" priority="13">
      <formula>J89&gt;0</formula>
    </cfRule>
    <cfRule type="expression" dxfId="2866" priority="14">
      <formula>J89&lt;0</formula>
    </cfRule>
  </conditionalFormatting>
  <conditionalFormatting sqref="K89:K102">
    <cfRule type="expression" dxfId="2865" priority="11">
      <formula>K89&gt;0</formula>
    </cfRule>
    <cfRule type="expression" dxfId="2864" priority="12">
      <formula>K89&lt;0</formula>
    </cfRule>
  </conditionalFormatting>
  <conditionalFormatting sqref="L89:L102">
    <cfRule type="expression" dxfId="2863" priority="9">
      <formula>L89&gt;0</formula>
    </cfRule>
    <cfRule type="expression" dxfId="2862" priority="10">
      <formula>L89&lt;0</formula>
    </cfRule>
  </conditionalFormatting>
  <conditionalFormatting sqref="F25:F29">
    <cfRule type="expression" dxfId="2861" priority="7">
      <formula>F25&gt;0</formula>
    </cfRule>
    <cfRule type="expression" dxfId="2860" priority="8">
      <formula>F25&lt;0</formula>
    </cfRule>
  </conditionalFormatting>
  <conditionalFormatting sqref="H25:H29">
    <cfRule type="expression" dxfId="2859" priority="5">
      <formula>H25&gt;0</formula>
    </cfRule>
    <cfRule type="expression" dxfId="285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7" priority="43">
      <formula>F54&gt;0</formula>
    </cfRule>
    <cfRule type="expression" dxfId="2856" priority="44">
      <formula>F54&lt;0</formula>
    </cfRule>
  </conditionalFormatting>
  <conditionalFormatting sqref="Q7">
    <cfRule type="expression" dxfId="2855" priority="41">
      <formula>Q7&gt;0</formula>
    </cfRule>
    <cfRule type="expression" dxfId="2854" priority="42">
      <formula>Q7&lt;0</formula>
    </cfRule>
  </conditionalFormatting>
  <conditionalFormatting sqref="Q8">
    <cfRule type="expression" dxfId="2853" priority="39">
      <formula>Q8&gt;0</formula>
    </cfRule>
    <cfRule type="expression" dxfId="2852" priority="40">
      <formula>Q8&lt;0</formula>
    </cfRule>
  </conditionalFormatting>
  <conditionalFormatting sqref="F33:F36 F38:F53">
    <cfRule type="expression" dxfId="2851" priority="37">
      <formula>F33&gt;0</formula>
    </cfRule>
    <cfRule type="expression" dxfId="2850" priority="38">
      <formula>F33&lt;0</formula>
    </cfRule>
  </conditionalFormatting>
  <conditionalFormatting sqref="H33:H36 H38:H53">
    <cfRule type="expression" dxfId="2849" priority="35">
      <formula>H33&gt;0</formula>
    </cfRule>
    <cfRule type="expression" dxfId="2848" priority="36">
      <formula>H33&lt;0</formula>
    </cfRule>
  </conditionalFormatting>
  <conditionalFormatting sqref="Q10">
    <cfRule type="expression" dxfId="2847" priority="33">
      <formula>Q10&gt;0</formula>
    </cfRule>
    <cfRule type="expression" dxfId="2846" priority="34">
      <formula>Q10&lt;0</formula>
    </cfRule>
  </conditionalFormatting>
  <conditionalFormatting sqref="J25:J37">
    <cfRule type="expression" dxfId="2845" priority="31">
      <formula>J25&gt;0</formula>
    </cfRule>
    <cfRule type="expression" dxfId="2844" priority="32">
      <formula>J25&lt;0</formula>
    </cfRule>
  </conditionalFormatting>
  <conditionalFormatting sqref="K25:K38">
    <cfRule type="expression" dxfId="2843" priority="29">
      <formula>K25&gt;0</formula>
    </cfRule>
    <cfRule type="expression" dxfId="2842" priority="30">
      <formula>K25&lt;0</formula>
    </cfRule>
  </conditionalFormatting>
  <conditionalFormatting sqref="L25">
    <cfRule type="expression" dxfId="2841" priority="27">
      <formula>L25&gt;0</formula>
    </cfRule>
    <cfRule type="expression" dxfId="2840" priority="28">
      <formula>L25&lt;0</formula>
    </cfRule>
  </conditionalFormatting>
  <conditionalFormatting sqref="F89:F110">
    <cfRule type="expression" dxfId="2839" priority="25">
      <formula>F89&gt;0</formula>
    </cfRule>
    <cfRule type="expression" dxfId="2838" priority="26">
      <formula>F89&lt;0</formula>
    </cfRule>
  </conditionalFormatting>
  <conditionalFormatting sqref="H89:H110">
    <cfRule type="expression" dxfId="2837" priority="23">
      <formula>H89&gt;0</formula>
    </cfRule>
    <cfRule type="expression" dxfId="2836" priority="24">
      <formula>H89&lt;0</formula>
    </cfRule>
  </conditionalFormatting>
  <conditionalFormatting sqref="J89:J102">
    <cfRule type="expression" dxfId="2835" priority="21">
      <formula>J89&gt;0</formula>
    </cfRule>
    <cfRule type="expression" dxfId="2834" priority="22">
      <formula>J89&lt;0</formula>
    </cfRule>
  </conditionalFormatting>
  <conditionalFormatting sqref="K89:K102">
    <cfRule type="expression" dxfId="2833" priority="19">
      <formula>K89&gt;0</formula>
    </cfRule>
    <cfRule type="expression" dxfId="2832" priority="20">
      <formula>K89&lt;0</formula>
    </cfRule>
  </conditionalFormatting>
  <conditionalFormatting sqref="L89:L102">
    <cfRule type="expression" dxfId="2831" priority="17">
      <formula>L89&gt;0</formula>
    </cfRule>
    <cfRule type="expression" dxfId="2830" priority="18">
      <formula>L89&lt;0</formula>
    </cfRule>
  </conditionalFormatting>
  <conditionalFormatting sqref="F29:F32">
    <cfRule type="expression" dxfId="2829" priority="15">
      <formula>F29&gt;0</formula>
    </cfRule>
    <cfRule type="expression" dxfId="2828" priority="16">
      <formula>F29&lt;0</formula>
    </cfRule>
  </conditionalFormatting>
  <conditionalFormatting sqref="H29:H32">
    <cfRule type="expression" dxfId="2827" priority="13">
      <formula>H29&gt;0</formula>
    </cfRule>
    <cfRule type="expression" dxfId="2826" priority="14">
      <formula>H29&lt;0</formula>
    </cfRule>
  </conditionalFormatting>
  <conditionalFormatting sqref="F25:F28">
    <cfRule type="expression" dxfId="2825" priority="11">
      <formula>F25&gt;0</formula>
    </cfRule>
    <cfRule type="expression" dxfId="2824" priority="12">
      <formula>F25&lt;0</formula>
    </cfRule>
  </conditionalFormatting>
  <conditionalFormatting sqref="H25:H28">
    <cfRule type="expression" dxfId="2823" priority="9">
      <formula>H25&gt;0</formula>
    </cfRule>
    <cfRule type="expression" dxfId="2822" priority="10">
      <formula>H25&lt;0</formula>
    </cfRule>
  </conditionalFormatting>
  <conditionalFormatting sqref="F37">
    <cfRule type="expression" dxfId="2821" priority="7">
      <formula>F37&gt;0</formula>
    </cfRule>
    <cfRule type="expression" dxfId="2820" priority="8">
      <formula>F37&lt;0</formula>
    </cfRule>
  </conditionalFormatting>
  <conditionalFormatting sqref="H37">
    <cfRule type="expression" dxfId="2819" priority="5">
      <formula>H37&gt;0</formula>
    </cfRule>
    <cfRule type="expression" dxfId="2818" priority="6">
      <formula>H37&lt;0</formula>
    </cfRule>
  </conditionalFormatting>
  <conditionalFormatting sqref="J49">
    <cfRule type="expression" dxfId="2817" priority="3">
      <formula>J49&gt;0</formula>
    </cfRule>
    <cfRule type="expression" dxfId="2816" priority="4">
      <formula>J49&lt;0</formula>
    </cfRule>
  </conditionalFormatting>
  <conditionalFormatting sqref="J38:J48">
    <cfRule type="expression" dxfId="2815" priority="1">
      <formula>J38&gt;0</formula>
    </cfRule>
    <cfRule type="expression" dxfId="281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3024</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635.79999999999745</v>
      </c>
      <c r="R7">
        <v>100</v>
      </c>
      <c r="T7" s="1"/>
    </row>
    <row r="8" spans="1:21" x14ac:dyDescent="0.25">
      <c r="B8" s="72"/>
      <c r="C8" s="4"/>
      <c r="D8" s="3"/>
      <c r="E8" s="3"/>
      <c r="F8" s="3"/>
      <c r="G8" s="72"/>
      <c r="H8" s="161"/>
      <c r="I8" s="3"/>
      <c r="J8" s="3"/>
      <c r="K8" s="3"/>
      <c r="L8" s="4"/>
      <c r="M8" s="4"/>
      <c r="O8" s="11" t="s">
        <v>179</v>
      </c>
      <c r="P8" s="33"/>
      <c r="Q8" s="2">
        <f>K18+M18-F18+Q2*Q4</f>
        <v>635.79999999999745</v>
      </c>
    </row>
    <row r="9" spans="1:21" x14ac:dyDescent="0.25">
      <c r="B9" s="4"/>
      <c r="C9" s="4"/>
      <c r="D9" s="3"/>
      <c r="E9" s="3"/>
      <c r="F9" s="3"/>
      <c r="G9" s="4"/>
      <c r="H9" s="161"/>
      <c r="I9" s="3"/>
      <c r="J9" s="3"/>
      <c r="K9" s="3"/>
      <c r="L9" s="4"/>
      <c r="M9" s="4"/>
      <c r="O9" s="11" t="s">
        <v>204</v>
      </c>
      <c r="Q9" s="134">
        <f>IF(Q2=0, 0, Q8/Q6)</f>
        <v>0.26622560924545546</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32.961600000000004</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28.425599999999996</v>
      </c>
    </row>
    <row r="34" spans="1:17" x14ac:dyDescent="0.25">
      <c r="A34" s="881"/>
      <c r="B34" s="164"/>
      <c r="C34" s="10"/>
      <c r="D34" s="39"/>
      <c r="E34" s="39"/>
      <c r="F34" s="39"/>
      <c r="G34" s="39"/>
      <c r="H34" s="179"/>
      <c r="I34" s="39"/>
      <c r="J34" s="39"/>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13" priority="47">
      <formula>F54&gt;0</formula>
    </cfRule>
    <cfRule type="expression" dxfId="2812" priority="48">
      <formula>F54&lt;0</formula>
    </cfRule>
  </conditionalFormatting>
  <conditionalFormatting sqref="Q7">
    <cfRule type="expression" dxfId="2811" priority="45">
      <formula>Q7&gt;0</formula>
    </cfRule>
    <cfRule type="expression" dxfId="2810" priority="46">
      <formula>Q7&lt;0</formula>
    </cfRule>
  </conditionalFormatting>
  <conditionalFormatting sqref="Q8">
    <cfRule type="expression" dxfId="2809" priority="43">
      <formula>Q8&gt;0</formula>
    </cfRule>
    <cfRule type="expression" dxfId="2808" priority="44">
      <formula>Q8&lt;0</formula>
    </cfRule>
  </conditionalFormatting>
  <conditionalFormatting sqref="F33:F36 F38:F53">
    <cfRule type="expression" dxfId="2807" priority="41">
      <formula>F33&gt;0</formula>
    </cfRule>
    <cfRule type="expression" dxfId="2806" priority="42">
      <formula>F33&lt;0</formula>
    </cfRule>
  </conditionalFormatting>
  <conditionalFormatting sqref="H33:H36 H38:H53">
    <cfRule type="expression" dxfId="2805" priority="39">
      <formula>H33&gt;0</formula>
    </cfRule>
    <cfRule type="expression" dxfId="2804" priority="40">
      <formula>H33&lt;0</formula>
    </cfRule>
  </conditionalFormatting>
  <conditionalFormatting sqref="Q10">
    <cfRule type="expression" dxfId="2803" priority="37">
      <formula>Q10&gt;0</formula>
    </cfRule>
    <cfRule type="expression" dxfId="2802" priority="38">
      <formula>Q10&lt;0</formula>
    </cfRule>
  </conditionalFormatting>
  <conditionalFormatting sqref="J25:J37">
    <cfRule type="expression" dxfId="2801" priority="35">
      <formula>J25&gt;0</formula>
    </cfRule>
    <cfRule type="expression" dxfId="2800" priority="36">
      <formula>J25&lt;0</formula>
    </cfRule>
  </conditionalFormatting>
  <conditionalFormatting sqref="K25:K38">
    <cfRule type="expression" dxfId="2799" priority="33">
      <formula>K25&gt;0</formula>
    </cfRule>
    <cfRule type="expression" dxfId="2798" priority="34">
      <formula>K25&lt;0</formula>
    </cfRule>
  </conditionalFormatting>
  <conditionalFormatting sqref="L25">
    <cfRule type="expression" dxfId="2797" priority="31">
      <formula>L25&gt;0</formula>
    </cfRule>
    <cfRule type="expression" dxfId="2796" priority="32">
      <formula>L25&lt;0</formula>
    </cfRule>
  </conditionalFormatting>
  <conditionalFormatting sqref="F89:F110">
    <cfRule type="expression" dxfId="2795" priority="29">
      <formula>F89&gt;0</formula>
    </cfRule>
    <cfRule type="expression" dxfId="2794" priority="30">
      <formula>F89&lt;0</formula>
    </cfRule>
  </conditionalFormatting>
  <conditionalFormatting sqref="H89:H110">
    <cfRule type="expression" dxfId="2793" priority="27">
      <formula>H89&gt;0</formula>
    </cfRule>
    <cfRule type="expression" dxfId="2792" priority="28">
      <formula>H89&lt;0</formula>
    </cfRule>
  </conditionalFormatting>
  <conditionalFormatting sqref="J89:J102">
    <cfRule type="expression" dxfId="2791" priority="25">
      <formula>J89&gt;0</formula>
    </cfRule>
    <cfRule type="expression" dxfId="2790" priority="26">
      <formula>J89&lt;0</formula>
    </cfRule>
  </conditionalFormatting>
  <conditionalFormatting sqref="K89:K102">
    <cfRule type="expression" dxfId="2789" priority="23">
      <formula>K89&gt;0</formula>
    </cfRule>
    <cfRule type="expression" dxfId="2788" priority="24">
      <formula>K89&lt;0</formula>
    </cfRule>
  </conditionalFormatting>
  <conditionalFormatting sqref="L89:L102">
    <cfRule type="expression" dxfId="2787" priority="21">
      <formula>L89&gt;0</formula>
    </cfRule>
    <cfRule type="expression" dxfId="2786" priority="22">
      <formula>L89&lt;0</formula>
    </cfRule>
  </conditionalFormatting>
  <conditionalFormatting sqref="F31:F32">
    <cfRule type="expression" dxfId="2785" priority="19">
      <formula>F31&gt;0</formula>
    </cfRule>
    <cfRule type="expression" dxfId="2784" priority="20">
      <formula>F31&lt;0</formula>
    </cfRule>
  </conditionalFormatting>
  <conditionalFormatting sqref="H31:H32">
    <cfRule type="expression" dxfId="2783" priority="17">
      <formula>H31&gt;0</formula>
    </cfRule>
    <cfRule type="expression" dxfId="2782" priority="18">
      <formula>H31&lt;0</formula>
    </cfRule>
  </conditionalFormatting>
  <conditionalFormatting sqref="F25:F26">
    <cfRule type="expression" dxfId="2781" priority="15">
      <formula>F25&gt;0</formula>
    </cfRule>
    <cfRule type="expression" dxfId="2780" priority="16">
      <formula>F25&lt;0</formula>
    </cfRule>
  </conditionalFormatting>
  <conditionalFormatting sqref="H25:H26">
    <cfRule type="expression" dxfId="2779" priority="13">
      <formula>H25&gt;0</formula>
    </cfRule>
    <cfRule type="expression" dxfId="2778" priority="14">
      <formula>H25&lt;0</formula>
    </cfRule>
  </conditionalFormatting>
  <conditionalFormatting sqref="F37">
    <cfRule type="expression" dxfId="2777" priority="11">
      <formula>F37&gt;0</formula>
    </cfRule>
    <cfRule type="expression" dxfId="2776" priority="12">
      <formula>F37&lt;0</formula>
    </cfRule>
  </conditionalFormatting>
  <conditionalFormatting sqref="H37">
    <cfRule type="expression" dxfId="2775" priority="9">
      <formula>H37&gt;0</formula>
    </cfRule>
    <cfRule type="expression" dxfId="2774" priority="10">
      <formula>H37&lt;0</formula>
    </cfRule>
  </conditionalFormatting>
  <conditionalFormatting sqref="J49">
    <cfRule type="expression" dxfId="2773" priority="7">
      <formula>J49&gt;0</formula>
    </cfRule>
    <cfRule type="expression" dxfId="2772" priority="8">
      <formula>J49&lt;0</formula>
    </cfRule>
  </conditionalFormatting>
  <conditionalFormatting sqref="J38:J48">
    <cfRule type="expression" dxfId="2771" priority="5">
      <formula>J38&gt;0</formula>
    </cfRule>
    <cfRule type="expression" dxfId="2770" priority="6">
      <formula>J38&lt;0</formula>
    </cfRule>
  </conditionalFormatting>
  <conditionalFormatting sqref="F27:F30">
    <cfRule type="expression" dxfId="2769" priority="3">
      <formula>F27&gt;0</formula>
    </cfRule>
    <cfRule type="expression" dxfId="2768" priority="4">
      <formula>F27&lt;0</formula>
    </cfRule>
  </conditionalFormatting>
  <conditionalFormatting sqref="H27:H30">
    <cfRule type="expression" dxfId="2767" priority="1">
      <formula>H27&gt;0</formula>
    </cfRule>
    <cfRule type="expression" dxfId="276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5" priority="35">
      <formula>F47&gt;0</formula>
    </cfRule>
    <cfRule type="expression" dxfId="2764" priority="36">
      <formula>F47&lt;0</formula>
    </cfRule>
  </conditionalFormatting>
  <conditionalFormatting sqref="Q7">
    <cfRule type="expression" dxfId="2763" priority="33">
      <formula>Q7&gt;0</formula>
    </cfRule>
    <cfRule type="expression" dxfId="2762" priority="34">
      <formula>Q7&lt;0</formula>
    </cfRule>
  </conditionalFormatting>
  <conditionalFormatting sqref="Q8">
    <cfRule type="expression" dxfId="2761" priority="31">
      <formula>Q8&gt;0</formula>
    </cfRule>
    <cfRule type="expression" dxfId="2760" priority="32">
      <formula>Q8&lt;0</formula>
    </cfRule>
  </conditionalFormatting>
  <conditionalFormatting sqref="F30:F46">
    <cfRule type="expression" dxfId="2759" priority="29">
      <formula>F30&gt;0</formula>
    </cfRule>
    <cfRule type="expression" dxfId="2758" priority="30">
      <formula>F30&lt;0</formula>
    </cfRule>
  </conditionalFormatting>
  <conditionalFormatting sqref="H30:H46">
    <cfRule type="expression" dxfId="2757" priority="27">
      <formula>H30&gt;0</formula>
    </cfRule>
    <cfRule type="expression" dxfId="2756" priority="28">
      <formula>H30&lt;0</formula>
    </cfRule>
  </conditionalFormatting>
  <conditionalFormatting sqref="Q10">
    <cfRule type="expression" dxfId="2755" priority="25">
      <formula>Q10&gt;0</formula>
    </cfRule>
    <cfRule type="expression" dxfId="2754" priority="26">
      <formula>Q10&lt;0</formula>
    </cfRule>
  </conditionalFormatting>
  <conditionalFormatting sqref="J25:J38">
    <cfRule type="expression" dxfId="2753" priority="23">
      <formula>J25&gt;0</formula>
    </cfRule>
    <cfRule type="expression" dxfId="2752" priority="24">
      <formula>J25&lt;0</formula>
    </cfRule>
  </conditionalFormatting>
  <conditionalFormatting sqref="K25:K38">
    <cfRule type="expression" dxfId="2751" priority="21">
      <formula>K25&gt;0</formula>
    </cfRule>
    <cfRule type="expression" dxfId="2750" priority="22">
      <formula>K25&lt;0</formula>
    </cfRule>
  </conditionalFormatting>
  <conditionalFormatting sqref="L25 L38">
    <cfRule type="expression" dxfId="2749" priority="19">
      <formula>L25&gt;0</formula>
    </cfRule>
    <cfRule type="expression" dxfId="2748" priority="20">
      <formula>L25&lt;0</formula>
    </cfRule>
  </conditionalFormatting>
  <conditionalFormatting sqref="F89:F110">
    <cfRule type="expression" dxfId="2747" priority="17">
      <formula>F89&gt;0</formula>
    </cfRule>
    <cfRule type="expression" dxfId="2746" priority="18">
      <formula>F89&lt;0</formula>
    </cfRule>
  </conditionalFormatting>
  <conditionalFormatting sqref="H89:H110">
    <cfRule type="expression" dxfId="2745" priority="15">
      <formula>H89&gt;0</formula>
    </cfRule>
    <cfRule type="expression" dxfId="2744" priority="16">
      <formula>H89&lt;0</formula>
    </cfRule>
  </conditionalFormatting>
  <conditionalFormatting sqref="J89:J102">
    <cfRule type="expression" dxfId="2743" priority="13">
      <formula>J89&gt;0</formula>
    </cfRule>
    <cfRule type="expression" dxfId="2742" priority="14">
      <formula>J89&lt;0</formula>
    </cfRule>
  </conditionalFormatting>
  <conditionalFormatting sqref="K89:K102">
    <cfRule type="expression" dxfId="2741" priority="11">
      <formula>K89&gt;0</formula>
    </cfRule>
    <cfRule type="expression" dxfId="2740" priority="12">
      <formula>K89&lt;0</formula>
    </cfRule>
  </conditionalFormatting>
  <conditionalFormatting sqref="L89:L102">
    <cfRule type="expression" dxfId="2739" priority="9">
      <formula>L89&gt;0</formula>
    </cfRule>
    <cfRule type="expression" dxfId="2738" priority="10">
      <formula>L89&lt;0</formula>
    </cfRule>
  </conditionalFormatting>
  <conditionalFormatting sqref="F29 F25:F26">
    <cfRule type="expression" dxfId="2737" priority="7">
      <formula>F25&gt;0</formula>
    </cfRule>
    <cfRule type="expression" dxfId="2736" priority="8">
      <formula>F25&lt;0</formula>
    </cfRule>
  </conditionalFormatting>
  <conditionalFormatting sqref="H29 H25:H27">
    <cfRule type="expression" dxfId="2735" priority="5">
      <formula>H25&gt;0</formula>
    </cfRule>
    <cfRule type="expression" dxfId="2734" priority="6">
      <formula>H25&lt;0</formula>
    </cfRule>
  </conditionalFormatting>
  <conditionalFormatting sqref="F27:F28">
    <cfRule type="expression" dxfId="2733" priority="3">
      <formula>F27&gt;0</formula>
    </cfRule>
    <cfRule type="expression" dxfId="2732" priority="4">
      <formula>F27&lt;0</formula>
    </cfRule>
  </conditionalFormatting>
  <conditionalFormatting sqref="H28">
    <cfRule type="expression" dxfId="2731" priority="1">
      <formula>H28&gt;0</formula>
    </cfRule>
    <cfRule type="expression" dxfId="273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29" priority="35">
      <formula>F47&gt;0</formula>
    </cfRule>
    <cfRule type="expression" dxfId="2728" priority="36">
      <formula>F47&lt;0</formula>
    </cfRule>
  </conditionalFormatting>
  <conditionalFormatting sqref="Q7">
    <cfRule type="expression" dxfId="2727" priority="33">
      <formula>Q7&gt;0</formula>
    </cfRule>
    <cfRule type="expression" dxfId="2726" priority="34">
      <formula>Q7&lt;0</formula>
    </cfRule>
  </conditionalFormatting>
  <conditionalFormatting sqref="Q8">
    <cfRule type="expression" dxfId="2725" priority="31">
      <formula>Q8&gt;0</formula>
    </cfRule>
    <cfRule type="expression" dxfId="2724" priority="32">
      <formula>Q8&lt;0</formula>
    </cfRule>
  </conditionalFormatting>
  <conditionalFormatting sqref="F30:F46">
    <cfRule type="expression" dxfId="2723" priority="29">
      <formula>F30&gt;0</formula>
    </cfRule>
    <cfRule type="expression" dxfId="2722" priority="30">
      <formula>F30&lt;0</formula>
    </cfRule>
  </conditionalFormatting>
  <conditionalFormatting sqref="H30:H46">
    <cfRule type="expression" dxfId="2721" priority="27">
      <formula>H30&gt;0</formula>
    </cfRule>
    <cfRule type="expression" dxfId="2720" priority="28">
      <formula>H30&lt;0</formula>
    </cfRule>
  </conditionalFormatting>
  <conditionalFormatting sqref="Q10">
    <cfRule type="expression" dxfId="2719" priority="25">
      <formula>Q10&gt;0</formula>
    </cfRule>
    <cfRule type="expression" dxfId="2718" priority="26">
      <formula>Q10&lt;0</formula>
    </cfRule>
  </conditionalFormatting>
  <conditionalFormatting sqref="J25:J38">
    <cfRule type="expression" dxfId="2717" priority="23">
      <formula>J25&gt;0</formula>
    </cfRule>
    <cfRule type="expression" dxfId="2716" priority="24">
      <formula>J25&lt;0</formula>
    </cfRule>
  </conditionalFormatting>
  <conditionalFormatting sqref="K25:K38">
    <cfRule type="expression" dxfId="2715" priority="21">
      <formula>K25&gt;0</formula>
    </cfRule>
    <cfRule type="expression" dxfId="2714" priority="22">
      <formula>K25&lt;0</formula>
    </cfRule>
  </conditionalFormatting>
  <conditionalFormatting sqref="L25 L38">
    <cfRule type="expression" dxfId="2713" priority="19">
      <formula>L25&gt;0</formula>
    </cfRule>
    <cfRule type="expression" dxfId="2712" priority="20">
      <formula>L25&lt;0</formula>
    </cfRule>
  </conditionalFormatting>
  <conditionalFormatting sqref="F89:F110">
    <cfRule type="expression" dxfId="2711" priority="17">
      <formula>F89&gt;0</formula>
    </cfRule>
    <cfRule type="expression" dxfId="2710" priority="18">
      <formula>F89&lt;0</formula>
    </cfRule>
  </conditionalFormatting>
  <conditionalFormatting sqref="H89:H110">
    <cfRule type="expression" dxfId="2709" priority="15">
      <formula>H89&gt;0</formula>
    </cfRule>
    <cfRule type="expression" dxfId="2708" priority="16">
      <formula>H89&lt;0</formula>
    </cfRule>
  </conditionalFormatting>
  <conditionalFormatting sqref="J89:J102">
    <cfRule type="expression" dxfId="2707" priority="13">
      <formula>J89&gt;0</formula>
    </cfRule>
    <cfRule type="expression" dxfId="2706" priority="14">
      <formula>J89&lt;0</formula>
    </cfRule>
  </conditionalFormatting>
  <conditionalFormatting sqref="K89:K102">
    <cfRule type="expression" dxfId="2705" priority="11">
      <formula>K89&gt;0</formula>
    </cfRule>
    <cfRule type="expression" dxfId="2704" priority="12">
      <formula>K89&lt;0</formula>
    </cfRule>
  </conditionalFormatting>
  <conditionalFormatting sqref="L89:L102">
    <cfRule type="expression" dxfId="2703" priority="9">
      <formula>L89&gt;0</formula>
    </cfRule>
    <cfRule type="expression" dxfId="2702" priority="10">
      <formula>L89&lt;0</formula>
    </cfRule>
  </conditionalFormatting>
  <conditionalFormatting sqref="F29 F25:F26">
    <cfRule type="expression" dxfId="2701" priority="7">
      <formula>F25&gt;0</formula>
    </cfRule>
    <cfRule type="expression" dxfId="2700" priority="8">
      <formula>F25&lt;0</formula>
    </cfRule>
  </conditionalFormatting>
  <conditionalFormatting sqref="H29 H25:H27">
    <cfRule type="expression" dxfId="2699" priority="5">
      <formula>H25&gt;0</formula>
    </cfRule>
    <cfRule type="expression" dxfId="2698" priority="6">
      <formula>H25&lt;0</formula>
    </cfRule>
  </conditionalFormatting>
  <conditionalFormatting sqref="F27:F28">
    <cfRule type="expression" dxfId="2697" priority="3">
      <formula>F27&gt;0</formula>
    </cfRule>
    <cfRule type="expression" dxfId="2696" priority="4">
      <formula>F27&lt;0</formula>
    </cfRule>
  </conditionalFormatting>
  <conditionalFormatting sqref="H28">
    <cfRule type="expression" dxfId="2695" priority="1">
      <formula>H28&gt;0</formula>
    </cfRule>
    <cfRule type="expression" dxfId="269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17.12</v>
      </c>
      <c r="R4" s="424">
        <v>-1.55E-2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30816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38700.051000001491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24084.479999999865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3.5778665145463999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1.1682242990654205E-2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27.174603174603178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20.886400000000002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20.715199999999999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20.544</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20.372800000000002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20.201599999999999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20.0304</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19.859200000000001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19.687999999999999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19.5168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19.345600000000001</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19.174400000000002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19.003200000000003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18.832000000000004</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18.660800000000002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18.489600000000003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18.3184</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18.147200000000002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17.976000000000003</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17.8048</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17.633600000000001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17.462400000000002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17.2912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17.12</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16.948800000000002</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16.7776</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16.606400000000001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16.435200000000002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16.263999999999999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16.0928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15.921600000000002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15.750400000000001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15.579200000000002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15.408000000000001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15.236800000000001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15.065600000000002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14.894400000000001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14.7232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14.552</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3" priority="227">
      <formula>F132&gt;0</formula>
    </cfRule>
    <cfRule type="expression" dxfId="2692"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91" priority="220">
      <formula>F366&gt;0</formula>
    </cfRule>
    <cfRule type="expression" dxfId="2690" priority="221">
      <formula>F366&lt;0</formula>
    </cfRule>
  </conditionalFormatting>
  <conditionalFormatting sqref="H366:H372">
    <cfRule type="expression" dxfId="2689" priority="216">
      <formula>H366&gt;0</formula>
    </cfRule>
    <cfRule type="expression" dxfId="2688" priority="217">
      <formula>H366&lt;0</formula>
    </cfRule>
  </conditionalFormatting>
  <conditionalFormatting sqref="Q8">
    <cfRule type="expression" dxfId="2687" priority="202">
      <formula>Q8&gt;0</formula>
    </cfRule>
    <cfRule type="expression" dxfId="2686" priority="203">
      <formula>Q8&lt;0</formula>
    </cfRule>
  </conditionalFormatting>
  <conditionalFormatting sqref="Q7">
    <cfRule type="expression" dxfId="2685" priority="204">
      <formula>Q7&gt;0</formula>
    </cfRule>
    <cfRule type="expression" dxfId="2684" priority="205">
      <formula>Q7&lt;0</formula>
    </cfRule>
  </conditionalFormatting>
  <conditionalFormatting sqref="F474:F480">
    <cfRule type="expression" dxfId="2683" priority="176">
      <formula>F474&gt;0</formula>
    </cfRule>
    <cfRule type="expression" dxfId="2682" priority="177">
      <formula>F474&lt;0</formula>
    </cfRule>
  </conditionalFormatting>
  <conditionalFormatting sqref="F399:F417 H399:H417">
    <cfRule type="expression" dxfId="2681" priority="198">
      <formula>F399&gt;0</formula>
    </cfRule>
    <cfRule type="expression" dxfId="2680" priority="199">
      <formula>F399&lt;0</formula>
    </cfRule>
  </conditionalFormatting>
  <conditionalFormatting sqref="F392:F398">
    <cfRule type="expression" dxfId="2679" priority="196">
      <formula>F392&gt;0</formula>
    </cfRule>
    <cfRule type="expression" dxfId="2678" priority="197">
      <formula>F392&lt;0</formula>
    </cfRule>
  </conditionalFormatting>
  <conditionalFormatting sqref="H392:H398">
    <cfRule type="expression" dxfId="2677" priority="194">
      <formula>H392&gt;0</formula>
    </cfRule>
    <cfRule type="expression" dxfId="2676" priority="195">
      <formula>H392&lt;0</formula>
    </cfRule>
  </conditionalFormatting>
  <conditionalFormatting sqref="F425:F443 H425:H443">
    <cfRule type="expression" dxfId="2675" priority="192">
      <formula>F425&gt;0</formula>
    </cfRule>
    <cfRule type="expression" dxfId="2674" priority="193">
      <formula>F425&lt;0</formula>
    </cfRule>
  </conditionalFormatting>
  <conditionalFormatting sqref="F418:F424">
    <cfRule type="expression" dxfId="2673" priority="190">
      <formula>F418&gt;0</formula>
    </cfRule>
    <cfRule type="expression" dxfId="2672" priority="191">
      <formula>F418&lt;0</formula>
    </cfRule>
  </conditionalFormatting>
  <conditionalFormatting sqref="H418:H424">
    <cfRule type="expression" dxfId="2671" priority="188">
      <formula>H418&gt;0</formula>
    </cfRule>
    <cfRule type="expression" dxfId="2670" priority="189">
      <formula>H418&lt;0</formula>
    </cfRule>
  </conditionalFormatting>
  <conditionalFormatting sqref="F451:F468 H451:H468">
    <cfRule type="expression" dxfId="2669" priority="186">
      <formula>F451&gt;0</formula>
    </cfRule>
    <cfRule type="expression" dxfId="2668" priority="187">
      <formula>F451&lt;0</formula>
    </cfRule>
  </conditionalFormatting>
  <conditionalFormatting sqref="F444:F450">
    <cfRule type="expression" dxfId="2667" priority="184">
      <formula>F444&gt;0</formula>
    </cfRule>
    <cfRule type="expression" dxfId="2666" priority="185">
      <formula>F444&lt;0</formula>
    </cfRule>
  </conditionalFormatting>
  <conditionalFormatting sqref="H444:H450">
    <cfRule type="expression" dxfId="2665" priority="182">
      <formula>H444&gt;0</formula>
    </cfRule>
    <cfRule type="expression" dxfId="2664" priority="183">
      <formula>H444&lt;0</formula>
    </cfRule>
  </conditionalFormatting>
  <conditionalFormatting sqref="F469:F473 H469:H473">
    <cfRule type="expression" dxfId="2663" priority="180">
      <formula>F469&gt;0</formula>
    </cfRule>
    <cfRule type="expression" dxfId="2662" priority="181">
      <formula>F469&lt;0</formula>
    </cfRule>
  </conditionalFormatting>
  <conditionalFormatting sqref="F481:F496 H481:H496">
    <cfRule type="expression" dxfId="2661" priority="178">
      <formula>F481&gt;0</formula>
    </cfRule>
    <cfRule type="expression" dxfId="2660" priority="179">
      <formula>F481&lt;0</formula>
    </cfRule>
  </conditionalFormatting>
  <conditionalFormatting sqref="H474:H480">
    <cfRule type="expression" dxfId="2659" priority="174">
      <formula>H474&gt;0</formula>
    </cfRule>
    <cfRule type="expression" dxfId="2658" priority="175">
      <formula>H474&lt;0</formula>
    </cfRule>
  </conditionalFormatting>
  <conditionalFormatting sqref="F497 H497">
    <cfRule type="expression" dxfId="2657" priority="172">
      <formula>F497&gt;0</formula>
    </cfRule>
    <cfRule type="expression" dxfId="2656" priority="173">
      <formula>F497&lt;0</formula>
    </cfRule>
  </conditionalFormatting>
  <conditionalFormatting sqref="F498:F502 H498:H502">
    <cfRule type="expression" dxfId="2655" priority="170">
      <formula>F498&gt;0</formula>
    </cfRule>
    <cfRule type="expression" dxfId="2654" priority="171">
      <formula>F498&lt;0</formula>
    </cfRule>
  </conditionalFormatting>
  <conditionalFormatting sqref="F510:F525 H510:H525">
    <cfRule type="expression" dxfId="2653" priority="168">
      <formula>F510&gt;0</formula>
    </cfRule>
    <cfRule type="expression" dxfId="2652" priority="169">
      <formula>F510&lt;0</formula>
    </cfRule>
  </conditionalFormatting>
  <conditionalFormatting sqref="F503:F509">
    <cfRule type="expression" dxfId="2651" priority="166">
      <formula>F503&gt;0</formula>
    </cfRule>
    <cfRule type="expression" dxfId="2650" priority="167">
      <formula>F503&lt;0</formula>
    </cfRule>
  </conditionalFormatting>
  <conditionalFormatting sqref="H503:H509">
    <cfRule type="expression" dxfId="2649" priority="164">
      <formula>H503&gt;0</formula>
    </cfRule>
    <cfRule type="expression" dxfId="2648" priority="165">
      <formula>H503&lt;0</formula>
    </cfRule>
  </conditionalFormatting>
  <conditionalFormatting sqref="F527:F532 H527:H532">
    <cfRule type="expression" dxfId="2647" priority="162">
      <formula>F527&gt;0</formula>
    </cfRule>
    <cfRule type="expression" dxfId="2646" priority="163">
      <formula>F527&lt;0</formula>
    </cfRule>
  </conditionalFormatting>
  <conditionalFormatting sqref="F533 H533">
    <cfRule type="expression" dxfId="2645" priority="160">
      <formula>F533&gt;0</formula>
    </cfRule>
    <cfRule type="expression" dxfId="2644" priority="161">
      <formula>F533&lt;0</formula>
    </cfRule>
  </conditionalFormatting>
  <conditionalFormatting sqref="F534:F538 H534:H538">
    <cfRule type="expression" dxfId="2643" priority="158">
      <formula>F534&gt;0</formula>
    </cfRule>
    <cfRule type="expression" dxfId="2642" priority="159">
      <formula>F534&lt;0</formula>
    </cfRule>
  </conditionalFormatting>
  <conditionalFormatting sqref="F546:F561 H546:H561">
    <cfRule type="expression" dxfId="2641" priority="156">
      <formula>F546&gt;0</formula>
    </cfRule>
    <cfRule type="expression" dxfId="2640" priority="157">
      <formula>F546&lt;0</formula>
    </cfRule>
  </conditionalFormatting>
  <conditionalFormatting sqref="F539:F545">
    <cfRule type="expression" dxfId="2639" priority="154">
      <formula>F539&gt;0</formula>
    </cfRule>
    <cfRule type="expression" dxfId="2638" priority="155">
      <formula>F539&lt;0</formula>
    </cfRule>
  </conditionalFormatting>
  <conditionalFormatting sqref="H539:H545">
    <cfRule type="expression" dxfId="2637" priority="152">
      <formula>H539&gt;0</formula>
    </cfRule>
    <cfRule type="expression" dxfId="2636" priority="153">
      <formula>H539&lt;0</formula>
    </cfRule>
  </conditionalFormatting>
  <conditionalFormatting sqref="F562:F567 H562:H567">
    <cfRule type="expression" dxfId="2635" priority="150">
      <formula>F562&gt;0</formula>
    </cfRule>
    <cfRule type="expression" dxfId="2634" priority="151">
      <formula>F562&lt;0</formula>
    </cfRule>
  </conditionalFormatting>
  <conditionalFormatting sqref="F568 H568">
    <cfRule type="expression" dxfId="2633" priority="148">
      <formula>F568&gt;0</formula>
    </cfRule>
    <cfRule type="expression" dxfId="2632" priority="149">
      <formula>F568&lt;0</formula>
    </cfRule>
  </conditionalFormatting>
  <conditionalFormatting sqref="F569:F573 H569:H573">
    <cfRule type="expression" dxfId="2631" priority="146">
      <formula>F569&gt;0</formula>
    </cfRule>
    <cfRule type="expression" dxfId="2630" priority="147">
      <formula>F569&lt;0</formula>
    </cfRule>
  </conditionalFormatting>
  <conditionalFormatting sqref="F581:F596 H581:H596">
    <cfRule type="expression" dxfId="2629" priority="144">
      <formula>F581&gt;0</formula>
    </cfRule>
    <cfRule type="expression" dxfId="2628" priority="145">
      <formula>F581&lt;0</formula>
    </cfRule>
  </conditionalFormatting>
  <conditionalFormatting sqref="F574:F580">
    <cfRule type="expression" dxfId="2627" priority="142">
      <formula>F574&gt;0</formula>
    </cfRule>
    <cfRule type="expression" dxfId="2626" priority="143">
      <formula>F574&lt;0</formula>
    </cfRule>
  </conditionalFormatting>
  <conditionalFormatting sqref="H574:H580">
    <cfRule type="expression" dxfId="2625" priority="140">
      <formula>H574&gt;0</formula>
    </cfRule>
    <cfRule type="expression" dxfId="2624" priority="141">
      <formula>H574&lt;0</formula>
    </cfRule>
  </conditionalFormatting>
  <conditionalFormatting sqref="M625">
    <cfRule type="expression" dxfId="2623" priority="138">
      <formula>M625&gt;0</formula>
    </cfRule>
    <cfRule type="expression" dxfId="2622" priority="139">
      <formula>M625&lt;0</formula>
    </cfRule>
  </conditionalFormatting>
  <conditionalFormatting sqref="F138:F149">
    <cfRule type="expression" dxfId="2621" priority="134">
      <formula>F138&gt;0</formula>
    </cfRule>
    <cfRule type="expression" dxfId="2620" priority="135">
      <formula>F138&lt;0</formula>
    </cfRule>
  </conditionalFormatting>
  <conditionalFormatting sqref="H138:H149">
    <cfRule type="expression" dxfId="2619" priority="132">
      <formula>H138&gt;0</formula>
    </cfRule>
    <cfRule type="expression" dxfId="2618" priority="133">
      <formula>H138&lt;0</formula>
    </cfRule>
  </conditionalFormatting>
  <conditionalFormatting sqref="F132:F137 H132:H137">
    <cfRule type="expression" dxfId="2617" priority="130">
      <formula>F132&gt;0</formula>
    </cfRule>
    <cfRule type="expression" dxfId="2616" priority="131">
      <formula>F132&lt;0</formula>
    </cfRule>
  </conditionalFormatting>
  <conditionalFormatting sqref="J134">
    <cfRule type="expression" dxfId="2615" priority="128">
      <formula>J134&gt;0</formula>
    </cfRule>
    <cfRule type="expression" dxfId="2614" priority="129">
      <formula>J134&lt;0</formula>
    </cfRule>
  </conditionalFormatting>
  <conditionalFormatting sqref="J135:J141">
    <cfRule type="expression" dxfId="2613" priority="126">
      <formula>J135&gt;0</formula>
    </cfRule>
    <cfRule type="expression" dxfId="2612" priority="127">
      <formula>J135&lt;0</formula>
    </cfRule>
  </conditionalFormatting>
  <conditionalFormatting sqref="L134:L216 L223 L225">
    <cfRule type="expression" dxfId="2611" priority="122">
      <formula>L134&gt;0</formula>
    </cfRule>
    <cfRule type="expression" dxfId="2610" priority="123">
      <formula>L134&lt;0</formula>
    </cfRule>
  </conditionalFormatting>
  <conditionalFormatting sqref="Q10">
    <cfRule type="expression" dxfId="2609" priority="120">
      <formula>Q10&gt;0</formula>
    </cfRule>
    <cfRule type="expression" dxfId="2608" priority="121">
      <formula>Q10&lt;0</formula>
    </cfRule>
  </conditionalFormatting>
  <conditionalFormatting sqref="H245:H247 F245:F247">
    <cfRule type="expression" dxfId="2607" priority="117">
      <formula>F245&gt;0</formula>
    </cfRule>
    <cfRule type="expression" dxfId="2606" priority="118">
      <formula>F245&lt;0</formula>
    </cfRule>
  </conditionalFormatting>
  <conditionalFormatting sqref="H241:H243 F241:F243">
    <cfRule type="expression" dxfId="2605" priority="115">
      <formula>F241&gt;0</formula>
    </cfRule>
    <cfRule type="expression" dxfId="2604" priority="116">
      <formula>F241&lt;0</formula>
    </cfRule>
  </conditionalFormatting>
  <conditionalFormatting sqref="H240 F240">
    <cfRule type="expression" dxfId="2603" priority="113">
      <formula>F240&gt;0</formula>
    </cfRule>
    <cfRule type="expression" dxfId="2602" priority="114">
      <formula>F240&lt;0</formula>
    </cfRule>
  </conditionalFormatting>
  <conditionalFormatting sqref="H244 F244">
    <cfRule type="expression" dxfId="2601" priority="111">
      <formula>F244&gt;0</formula>
    </cfRule>
    <cfRule type="expression" dxfId="2600" priority="112">
      <formula>F244&lt;0</formula>
    </cfRule>
  </conditionalFormatting>
  <conditionalFormatting sqref="H250:H253 F250:F253">
    <cfRule type="expression" dxfId="2599" priority="107">
      <formula>F250&gt;0</formula>
    </cfRule>
    <cfRule type="expression" dxfId="2598" priority="108">
      <formula>F250&lt;0</formula>
    </cfRule>
  </conditionalFormatting>
  <conditionalFormatting sqref="H248:H249 F248:F249">
    <cfRule type="expression" dxfId="2597" priority="105">
      <formula>F248&gt;0</formula>
    </cfRule>
    <cfRule type="expression" dxfId="2596" priority="106">
      <formula>F248&lt;0</formula>
    </cfRule>
  </conditionalFormatting>
  <conditionalFormatting sqref="H275 F275">
    <cfRule type="expression" dxfId="2595" priority="103">
      <formula>F275&gt;0</formula>
    </cfRule>
    <cfRule type="expression" dxfId="2594" priority="104">
      <formula>F275&lt;0</formula>
    </cfRule>
  </conditionalFormatting>
  <conditionalFormatting sqref="H256:H258 F256:F258">
    <cfRule type="expression" dxfId="2593" priority="101">
      <formula>F256&gt;0</formula>
    </cfRule>
    <cfRule type="expression" dxfId="2592" priority="102">
      <formula>F256&lt;0</formula>
    </cfRule>
  </conditionalFormatting>
  <conditionalFormatting sqref="H254:H255 F254:F255">
    <cfRule type="expression" dxfId="2591" priority="99">
      <formula>F254&gt;0</formula>
    </cfRule>
    <cfRule type="expression" dxfId="2590" priority="100">
      <formula>F254&lt;0</formula>
    </cfRule>
  </conditionalFormatting>
  <conditionalFormatting sqref="H268:H270 F268:F270">
    <cfRule type="expression" dxfId="2589" priority="97">
      <formula>F268&gt;0</formula>
    </cfRule>
    <cfRule type="expression" dxfId="2588" priority="98">
      <formula>F268&lt;0</formula>
    </cfRule>
  </conditionalFormatting>
  <conditionalFormatting sqref="H267 F267">
    <cfRule type="expression" dxfId="2587" priority="95">
      <formula>F267&gt;0</formula>
    </cfRule>
    <cfRule type="expression" dxfId="2586" priority="96">
      <formula>F267&lt;0</formula>
    </cfRule>
  </conditionalFormatting>
  <conditionalFormatting sqref="H264:H266 F264:F266">
    <cfRule type="expression" dxfId="2585" priority="93">
      <formula>F264&gt;0</formula>
    </cfRule>
    <cfRule type="expression" dxfId="2584" priority="94">
      <formula>F264&lt;0</formula>
    </cfRule>
  </conditionalFormatting>
  <conditionalFormatting sqref="H263 F263">
    <cfRule type="expression" dxfId="2583" priority="91">
      <formula>F263&gt;0</formula>
    </cfRule>
    <cfRule type="expression" dxfId="2582" priority="92">
      <formula>F263&lt;0</formula>
    </cfRule>
  </conditionalFormatting>
  <conditionalFormatting sqref="H260:H262 F260:F262">
    <cfRule type="expression" dxfId="2581" priority="89">
      <formula>F260&gt;0</formula>
    </cfRule>
    <cfRule type="expression" dxfId="2580" priority="90">
      <formula>F260&lt;0</formula>
    </cfRule>
  </conditionalFormatting>
  <conditionalFormatting sqref="H259 F259">
    <cfRule type="expression" dxfId="2579" priority="87">
      <formula>F259&gt;0</formula>
    </cfRule>
    <cfRule type="expression" dxfId="2578" priority="88">
      <formula>F259&lt;0</formula>
    </cfRule>
  </conditionalFormatting>
  <conditionalFormatting sqref="H272:H274 F272:F274">
    <cfRule type="expression" dxfId="2577" priority="85">
      <formula>F272&gt;0</formula>
    </cfRule>
    <cfRule type="expression" dxfId="2576" priority="86">
      <formula>F272&lt;0</formula>
    </cfRule>
  </conditionalFormatting>
  <conditionalFormatting sqref="H271 F271">
    <cfRule type="expression" dxfId="2575" priority="83">
      <formula>F271&gt;0</formula>
    </cfRule>
    <cfRule type="expression" dxfId="2574" priority="84">
      <formula>F271&lt;0</formula>
    </cfRule>
  </conditionalFormatting>
  <conditionalFormatting sqref="H279 F279">
    <cfRule type="expression" dxfId="2573" priority="79">
      <formula>F279&gt;0</formula>
    </cfRule>
    <cfRule type="expression" dxfId="2572" priority="80">
      <formula>F279&lt;0</formula>
    </cfRule>
  </conditionalFormatting>
  <conditionalFormatting sqref="H276:H278 F276:F278">
    <cfRule type="expression" dxfId="2571" priority="77">
      <formula>F276&gt;0</formula>
    </cfRule>
    <cfRule type="expression" dxfId="2570" priority="78">
      <formula>F276&lt;0</formula>
    </cfRule>
  </conditionalFormatting>
  <conditionalFormatting sqref="H290:H291 F290:F291">
    <cfRule type="expression" dxfId="2569" priority="75">
      <formula>F290&gt;0</formula>
    </cfRule>
    <cfRule type="expression" dxfId="2568" priority="76">
      <formula>F290&lt;0</formula>
    </cfRule>
  </conditionalFormatting>
  <conditionalFormatting sqref="H286:H289 F286:F289">
    <cfRule type="expression" dxfId="2567" priority="71">
      <formula>F286&gt;0</formula>
    </cfRule>
    <cfRule type="expression" dxfId="2566" priority="72">
      <formula>F286&lt;0</formula>
    </cfRule>
  </conditionalFormatting>
  <conditionalFormatting sqref="H284:H285 F284:F285">
    <cfRule type="expression" dxfId="2565" priority="69">
      <formula>F284&gt;0</formula>
    </cfRule>
    <cfRule type="expression" dxfId="2564" priority="70">
      <formula>F284&lt;0</formula>
    </cfRule>
  </conditionalFormatting>
  <conditionalFormatting sqref="H280:H283 F280:F283">
    <cfRule type="expression" dxfId="2563" priority="65">
      <formula>F280&gt;0</formula>
    </cfRule>
    <cfRule type="expression" dxfId="2562" priority="66">
      <formula>F280&lt;0</formula>
    </cfRule>
  </conditionalFormatting>
  <conditionalFormatting sqref="F299:F302 H299:H302">
    <cfRule type="expression" dxfId="2561" priority="63">
      <formula>F299&gt;0</formula>
    </cfRule>
    <cfRule type="expression" dxfId="2560" priority="64">
      <formula>F299&lt;0</formula>
    </cfRule>
  </conditionalFormatting>
  <conditionalFormatting sqref="F297:F298 H297:H298">
    <cfRule type="expression" dxfId="2559" priority="61">
      <formula>F297&gt;0</formula>
    </cfRule>
    <cfRule type="expression" dxfId="2558" priority="62">
      <formula>F297&lt;0</formula>
    </cfRule>
  </conditionalFormatting>
  <conditionalFormatting sqref="F303:F305 H303:H305 K303:K306">
    <cfRule type="expression" dxfId="2557" priority="55">
      <formula>F303&gt;0</formula>
    </cfRule>
    <cfRule type="expression" dxfId="2556" priority="56">
      <formula>F303&lt;0</formula>
    </cfRule>
  </conditionalFormatting>
  <conditionalFormatting sqref="H310:H312 F310:F312 K310:K313">
    <cfRule type="expression" dxfId="2555" priority="51">
      <formula>F310&gt;0</formula>
    </cfRule>
    <cfRule type="expression" dxfId="2554" priority="52">
      <formula>F310&lt;0</formula>
    </cfRule>
  </conditionalFormatting>
  <conditionalFormatting sqref="H313:H316 F313:F316 K314:K316">
    <cfRule type="expression" dxfId="2553" priority="49">
      <formula>F313&gt;0</formula>
    </cfRule>
    <cfRule type="expression" dxfId="2552" priority="50">
      <formula>F313&lt;0</formula>
    </cfRule>
  </conditionalFormatting>
  <conditionalFormatting sqref="H317:H318 F317:F318 K317:K318">
    <cfRule type="expression" dxfId="2551" priority="47">
      <formula>F317&gt;0</formula>
    </cfRule>
    <cfRule type="expression" dxfId="2550" priority="48">
      <formula>F317&lt;0</formula>
    </cfRule>
  </conditionalFormatting>
  <conditionalFormatting sqref="K334 F334 H334">
    <cfRule type="expression" dxfId="2549" priority="45">
      <formula>F334&gt;0</formula>
    </cfRule>
    <cfRule type="expression" dxfId="2548" priority="46">
      <formula>F334&lt;0</formula>
    </cfRule>
  </conditionalFormatting>
  <conditionalFormatting sqref="K322:K324 F322:F324 H322:H324">
    <cfRule type="expression" dxfId="2547" priority="43">
      <formula>F322&gt;0</formula>
    </cfRule>
    <cfRule type="expression" dxfId="2546" priority="44">
      <formula>F322&lt;0</formula>
    </cfRule>
  </conditionalFormatting>
  <conditionalFormatting sqref="F326:F328 H326:H328 K326:K328">
    <cfRule type="expression" dxfId="2545" priority="39">
      <formula>F326&gt;0</formula>
    </cfRule>
    <cfRule type="expression" dxfId="2544" priority="40">
      <formula>F326&lt;0</formula>
    </cfRule>
  </conditionalFormatting>
  <conditionalFormatting sqref="K325 F325 H325">
    <cfRule type="expression" dxfId="2543" priority="37">
      <formula>F325&gt;0</formula>
    </cfRule>
    <cfRule type="expression" dxfId="2542" priority="38">
      <formula>F325&lt;0</formula>
    </cfRule>
  </conditionalFormatting>
  <conditionalFormatting sqref="K329:K330 F329:F330 H329:H330">
    <cfRule type="expression" dxfId="2541" priority="35">
      <formula>F329&gt;0</formula>
    </cfRule>
    <cfRule type="expression" dxfId="2540" priority="36">
      <formula>F329&lt;0</formula>
    </cfRule>
  </conditionalFormatting>
  <conditionalFormatting sqref="K331:K333 F331:F333 H331:H333">
    <cfRule type="expression" dxfId="2539" priority="29">
      <formula>F331&gt;0</formula>
    </cfRule>
    <cfRule type="expression" dxfId="2538" priority="30">
      <formula>F331&lt;0</formula>
    </cfRule>
  </conditionalFormatting>
  <conditionalFormatting sqref="F339:F341 H339:H341">
    <cfRule type="expression" dxfId="2537" priority="27">
      <formula>F339&gt;0</formula>
    </cfRule>
    <cfRule type="expression" dxfId="2536" priority="28">
      <formula>F339&lt;0</formula>
    </cfRule>
  </conditionalFormatting>
  <conditionalFormatting sqref="F338 H338">
    <cfRule type="expression" dxfId="2535" priority="25">
      <formula>F338&gt;0</formula>
    </cfRule>
    <cfRule type="expression" dxfId="2534" priority="26">
      <formula>F338&lt;0</formula>
    </cfRule>
  </conditionalFormatting>
  <conditionalFormatting sqref="F335:F337 H335:H337 K335:K341">
    <cfRule type="expression" dxfId="2533" priority="23">
      <formula>F335&gt;0</formula>
    </cfRule>
    <cfRule type="expression" dxfId="2532" priority="24">
      <formula>F335&lt;0</formula>
    </cfRule>
  </conditionalFormatting>
  <conditionalFormatting sqref="K342 F342 H342">
    <cfRule type="expression" dxfId="2531" priority="21">
      <formula>F342&gt;0</formula>
    </cfRule>
    <cfRule type="expression" dxfId="2530" priority="22">
      <formula>F342&lt;0</formula>
    </cfRule>
  </conditionalFormatting>
  <conditionalFormatting sqref="K343:K345 F343:F345 H343:H345">
    <cfRule type="expression" dxfId="2529" priority="19">
      <formula>F343&gt;0</formula>
    </cfRule>
    <cfRule type="expression" dxfId="2528" priority="20">
      <formula>F343&lt;0</formula>
    </cfRule>
  </conditionalFormatting>
  <conditionalFormatting sqref="K350 F350 H350">
    <cfRule type="expression" dxfId="2527" priority="17">
      <formula>F350&gt;0</formula>
    </cfRule>
    <cfRule type="expression" dxfId="2526" priority="18">
      <formula>F350&lt;0</formula>
    </cfRule>
  </conditionalFormatting>
  <conditionalFormatting sqref="F347:F349 H347:H349 K347:K349">
    <cfRule type="expression" dxfId="2525" priority="15">
      <formula>F347&gt;0</formula>
    </cfRule>
    <cfRule type="expression" dxfId="2524" priority="16">
      <formula>F347&lt;0</formula>
    </cfRule>
  </conditionalFormatting>
  <conditionalFormatting sqref="K346 F346 H346">
    <cfRule type="expression" dxfId="2523" priority="13">
      <formula>F346&gt;0</formula>
    </cfRule>
    <cfRule type="expression" dxfId="2522" priority="14">
      <formula>F346&lt;0</formula>
    </cfRule>
  </conditionalFormatting>
  <conditionalFormatting sqref="F355:F357 H355:H357 K355:K357">
    <cfRule type="expression" dxfId="2521" priority="11">
      <formula>F355&gt;0</formula>
    </cfRule>
    <cfRule type="expression" dxfId="2520" priority="12">
      <formula>F355&lt;0</formula>
    </cfRule>
  </conditionalFormatting>
  <conditionalFormatting sqref="K354 F354 H354">
    <cfRule type="expression" dxfId="2519" priority="9">
      <formula>F354&gt;0</formula>
    </cfRule>
    <cfRule type="expression" dxfId="2518" priority="10">
      <formula>F354&lt;0</formula>
    </cfRule>
  </conditionalFormatting>
  <conditionalFormatting sqref="K351:K353 F351:F353 H351:H353">
    <cfRule type="expression" dxfId="2517" priority="7">
      <formula>F351&gt;0</formula>
    </cfRule>
    <cfRule type="expression" dxfId="2516" priority="8">
      <formula>F351&lt;0</formula>
    </cfRule>
  </conditionalFormatting>
  <conditionalFormatting sqref="K361 F361 H361">
    <cfRule type="expression" dxfId="2515" priority="5">
      <formula>F361&gt;0</formula>
    </cfRule>
    <cfRule type="expression" dxfId="2514" priority="6">
      <formula>F361&lt;0</formula>
    </cfRule>
  </conditionalFormatting>
  <conditionalFormatting sqref="K359:K360 F359:F360 H359:H360">
    <cfRule type="expression" dxfId="2513" priority="3">
      <formula>F359&gt;0</formula>
    </cfRule>
    <cfRule type="expression" dxfId="2512" priority="4">
      <formula>F359&lt;0</formula>
    </cfRule>
  </conditionalFormatting>
  <conditionalFormatting sqref="K358 F358 H358">
    <cfRule type="expression" dxfId="2511" priority="1">
      <formula>F358&gt;0</formula>
    </cfRule>
    <cfRule type="expression" dxfId="2510"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448</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09" priority="27">
      <formula>Q7&gt;0</formula>
    </cfRule>
    <cfRule type="expression" dxfId="2508" priority="28">
      <formula>Q7&lt;0</formula>
    </cfRule>
  </conditionalFormatting>
  <conditionalFormatting sqref="Q8">
    <cfRule type="expression" dxfId="2507" priority="25">
      <formula>Q8&gt;0</formula>
    </cfRule>
    <cfRule type="expression" dxfId="2506" priority="26">
      <formula>Q8&lt;0</formula>
    </cfRule>
  </conditionalFormatting>
  <conditionalFormatting sqref="F25:F30 F34:F64">
    <cfRule type="expression" dxfId="2505" priority="23">
      <formula>F25&gt;0</formula>
    </cfRule>
    <cfRule type="expression" dxfId="2504" priority="24">
      <formula>F25&lt;0</formula>
    </cfRule>
  </conditionalFormatting>
  <conditionalFormatting sqref="H25:H30 H34:H64">
    <cfRule type="expression" dxfId="2503" priority="21">
      <formula>H25&gt;0</formula>
    </cfRule>
    <cfRule type="expression" dxfId="2502" priority="22">
      <formula>H25&lt;0</formula>
    </cfRule>
  </conditionalFormatting>
  <conditionalFormatting sqref="F89:F110">
    <cfRule type="expression" dxfId="2501" priority="19">
      <formula>F89&gt;0</formula>
    </cfRule>
    <cfRule type="expression" dxfId="2500" priority="20">
      <formula>F89&lt;0</formula>
    </cfRule>
  </conditionalFormatting>
  <conditionalFormatting sqref="H89:H110">
    <cfRule type="expression" dxfId="2499" priority="17">
      <formula>H89&gt;0</formula>
    </cfRule>
    <cfRule type="expression" dxfId="2498" priority="18">
      <formula>H89&lt;0</formula>
    </cfRule>
  </conditionalFormatting>
  <conditionalFormatting sqref="Q10">
    <cfRule type="expression" dxfId="2497" priority="15">
      <formula>Q10&gt;0</formula>
    </cfRule>
    <cfRule type="expression" dxfId="2496" priority="16">
      <formula>Q10&lt;0</formula>
    </cfRule>
  </conditionalFormatting>
  <conditionalFormatting sqref="J25:J38">
    <cfRule type="expression" dxfId="2495" priority="13">
      <formula>J25&gt;0</formula>
    </cfRule>
    <cfRule type="expression" dxfId="2494" priority="14">
      <formula>J25&lt;0</formula>
    </cfRule>
  </conditionalFormatting>
  <conditionalFormatting sqref="K25:K38">
    <cfRule type="expression" dxfId="2493" priority="11">
      <formula>K25&gt;0</formula>
    </cfRule>
    <cfRule type="expression" dxfId="2492" priority="12">
      <formula>K25&lt;0</formula>
    </cfRule>
  </conditionalFormatting>
  <conditionalFormatting sqref="L25:L38">
    <cfRule type="expression" dxfId="2491" priority="9">
      <formula>L25&gt;0</formula>
    </cfRule>
    <cfRule type="expression" dxfId="249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89" priority="7">
      <formula>F31&gt;0</formula>
    </cfRule>
    <cfRule type="expression" dxfId="2488" priority="8">
      <formula>F31&lt;0</formula>
    </cfRule>
  </conditionalFormatting>
  <conditionalFormatting sqref="H31:H33">
    <cfRule type="expression" dxfId="2487" priority="5">
      <formula>H31&gt;0</formula>
    </cfRule>
    <cfRule type="expression" dxfId="2486" priority="6">
      <formula>H31&lt;0</formula>
    </cfRule>
  </conditionalFormatting>
  <conditionalFormatting sqref="J61">
    <cfRule type="expression" dxfId="2485" priority="3">
      <formula>J61&gt;0</formula>
    </cfRule>
    <cfRule type="expression" dxfId="2484" priority="4">
      <formula>J61&lt;0</formula>
    </cfRule>
  </conditionalFormatting>
  <conditionalFormatting sqref="J62">
    <cfRule type="expression" dxfId="2483" priority="1">
      <formula>J62&gt;0</formula>
    </cfRule>
    <cfRule type="expression" dxfId="248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81" priority="39">
      <formula>F51&gt;0</formula>
    </cfRule>
    <cfRule type="expression" dxfId="2480" priority="40">
      <formula>F51&lt;0</formula>
    </cfRule>
  </conditionalFormatting>
  <conditionalFormatting sqref="Q7">
    <cfRule type="expression" dxfId="2479" priority="37">
      <formula>Q7&gt;0</formula>
    </cfRule>
    <cfRule type="expression" dxfId="2478" priority="38">
      <formula>Q7&lt;0</formula>
    </cfRule>
  </conditionalFormatting>
  <conditionalFormatting sqref="Q8">
    <cfRule type="expression" dxfId="2477" priority="35">
      <formula>Q8&gt;0</formula>
    </cfRule>
    <cfRule type="expression" dxfId="2476" priority="36">
      <formula>Q8&lt;0</formula>
    </cfRule>
  </conditionalFormatting>
  <conditionalFormatting sqref="F31:F49">
    <cfRule type="expression" dxfId="2475" priority="33">
      <formula>F31&gt;0</formula>
    </cfRule>
    <cfRule type="expression" dxfId="2474" priority="34">
      <formula>F31&lt;0</formula>
    </cfRule>
  </conditionalFormatting>
  <conditionalFormatting sqref="H31:H49">
    <cfRule type="expression" dxfId="2473" priority="31">
      <formula>H31&gt;0</formula>
    </cfRule>
    <cfRule type="expression" dxfId="2472" priority="32">
      <formula>H31&lt;0</formula>
    </cfRule>
  </conditionalFormatting>
  <conditionalFormatting sqref="Q10">
    <cfRule type="expression" dxfId="2471" priority="29">
      <formula>Q10&gt;0</formula>
    </cfRule>
    <cfRule type="expression" dxfId="2470" priority="30">
      <formula>Q10&lt;0</formula>
    </cfRule>
  </conditionalFormatting>
  <conditionalFormatting sqref="J25:J38">
    <cfRule type="expression" dxfId="2469" priority="27">
      <formula>J25&gt;0</formula>
    </cfRule>
    <cfRule type="expression" dxfId="2468" priority="28">
      <formula>J25&lt;0</formula>
    </cfRule>
  </conditionalFormatting>
  <conditionalFormatting sqref="K38">
    <cfRule type="expression" dxfId="2467" priority="25">
      <formula>K38&gt;0</formula>
    </cfRule>
    <cfRule type="expression" dxfId="2466" priority="26">
      <formula>K38&lt;0</formula>
    </cfRule>
  </conditionalFormatting>
  <conditionalFormatting sqref="L25:L38">
    <cfRule type="expression" dxfId="2465" priority="23">
      <formula>L25&gt;0</formula>
    </cfRule>
    <cfRule type="expression" dxfId="2464" priority="24">
      <formula>L25&lt;0</formula>
    </cfRule>
  </conditionalFormatting>
  <conditionalFormatting sqref="F95:F116">
    <cfRule type="expression" dxfId="2463" priority="21">
      <formula>F95&gt;0</formula>
    </cfRule>
    <cfRule type="expression" dxfId="2462" priority="22">
      <formula>F95&lt;0</formula>
    </cfRule>
  </conditionalFormatting>
  <conditionalFormatting sqref="H95:H116">
    <cfRule type="expression" dxfId="2461" priority="19">
      <formula>H95&gt;0</formula>
    </cfRule>
    <cfRule type="expression" dxfId="2460" priority="20">
      <formula>H95&lt;0</formula>
    </cfRule>
  </conditionalFormatting>
  <conditionalFormatting sqref="J95:J108">
    <cfRule type="expression" dxfId="2459" priority="17">
      <formula>J95&gt;0</formula>
    </cfRule>
    <cfRule type="expression" dxfId="2458" priority="18">
      <formula>J95&lt;0</formula>
    </cfRule>
  </conditionalFormatting>
  <conditionalFormatting sqref="K95:K108">
    <cfRule type="expression" dxfId="2457" priority="15">
      <formula>K95&gt;0</formula>
    </cfRule>
    <cfRule type="expression" dxfId="2456" priority="16">
      <formula>K95&lt;0</formula>
    </cfRule>
  </conditionalFormatting>
  <conditionalFormatting sqref="L95:L108">
    <cfRule type="expression" dxfId="2455" priority="13">
      <formula>L95&gt;0</formula>
    </cfRule>
    <cfRule type="expression" dxfId="2454" priority="14">
      <formula>L95&lt;0</formula>
    </cfRule>
  </conditionalFormatting>
  <conditionalFormatting sqref="F25:F30">
    <cfRule type="expression" dxfId="2453" priority="11">
      <formula>F25&gt;0</formula>
    </cfRule>
    <cfRule type="expression" dxfId="2452" priority="12">
      <formula>F25&lt;0</formula>
    </cfRule>
  </conditionalFormatting>
  <conditionalFormatting sqref="H25:H30">
    <cfRule type="expression" dxfId="2451" priority="9">
      <formula>H25&gt;0</formula>
    </cfRule>
    <cfRule type="expression" dxfId="2450" priority="10">
      <formula>H25&lt;0</formula>
    </cfRule>
  </conditionalFormatting>
  <conditionalFormatting sqref="F50">
    <cfRule type="expression" dxfId="2449" priority="7">
      <formula>F50&gt;0</formula>
    </cfRule>
    <cfRule type="expression" dxfId="2448" priority="8">
      <formula>F50&lt;0</formula>
    </cfRule>
  </conditionalFormatting>
  <conditionalFormatting sqref="H50">
    <cfRule type="expression" dxfId="2447" priority="5">
      <formula>H50&gt;0</formula>
    </cfRule>
    <cfRule type="expression" dxfId="2446" priority="6">
      <formula>H50&lt;0</formula>
    </cfRule>
  </conditionalFormatting>
  <conditionalFormatting sqref="H62:H63 F62:F63">
    <cfRule type="expression" dxfId="2445" priority="3">
      <formula>F62&gt;0</formula>
    </cfRule>
    <cfRule type="expression" dxfId="2444" priority="4">
      <formula>F62&lt;0</formula>
    </cfRule>
  </conditionalFormatting>
  <conditionalFormatting sqref="J60">
    <cfRule type="expression" dxfId="2443" priority="1">
      <formula>J60&gt;0</formula>
    </cfRule>
    <cfRule type="expression" dxfId="244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1" priority="35">
      <formula>F47&gt;0</formula>
    </cfRule>
    <cfRule type="expression" dxfId="2440" priority="36">
      <formula>F47&lt;0</formula>
    </cfRule>
  </conditionalFormatting>
  <conditionalFormatting sqref="Q7">
    <cfRule type="expression" dxfId="2439" priority="33">
      <formula>Q7&gt;0</formula>
    </cfRule>
    <cfRule type="expression" dxfId="2438" priority="34">
      <formula>Q7&lt;0</formula>
    </cfRule>
  </conditionalFormatting>
  <conditionalFormatting sqref="Q8">
    <cfRule type="expression" dxfId="2437" priority="31">
      <formula>Q8&gt;0</formula>
    </cfRule>
    <cfRule type="expression" dxfId="2436" priority="32">
      <formula>Q8&lt;0</formula>
    </cfRule>
  </conditionalFormatting>
  <conditionalFormatting sqref="F30:F46">
    <cfRule type="expression" dxfId="2435" priority="29">
      <formula>F30&gt;0</formula>
    </cfRule>
    <cfRule type="expression" dxfId="2434" priority="30">
      <formula>F30&lt;0</formula>
    </cfRule>
  </conditionalFormatting>
  <conditionalFormatting sqref="H30:H46">
    <cfRule type="expression" dxfId="2433" priority="27">
      <formula>H30&gt;0</formula>
    </cfRule>
    <cfRule type="expression" dxfId="2432" priority="28">
      <formula>H30&lt;0</formula>
    </cfRule>
  </conditionalFormatting>
  <conditionalFormatting sqref="Q10">
    <cfRule type="expression" dxfId="2431" priority="25">
      <formula>Q10&gt;0</formula>
    </cfRule>
    <cfRule type="expression" dxfId="2430" priority="26">
      <formula>Q10&lt;0</formula>
    </cfRule>
  </conditionalFormatting>
  <conditionalFormatting sqref="J25:J38">
    <cfRule type="expression" dxfId="2429" priority="23">
      <formula>J25&gt;0</formula>
    </cfRule>
    <cfRule type="expression" dxfId="2428" priority="24">
      <formula>J25&lt;0</formula>
    </cfRule>
  </conditionalFormatting>
  <conditionalFormatting sqref="K25:K38">
    <cfRule type="expression" dxfId="2427" priority="21">
      <formula>K25&gt;0</formula>
    </cfRule>
    <cfRule type="expression" dxfId="2426" priority="22">
      <formula>K25&lt;0</formula>
    </cfRule>
  </conditionalFormatting>
  <conditionalFormatting sqref="L25 L38">
    <cfRule type="expression" dxfId="2425" priority="19">
      <formula>L25&gt;0</formula>
    </cfRule>
    <cfRule type="expression" dxfId="2424" priority="20">
      <formula>L25&lt;0</formula>
    </cfRule>
  </conditionalFormatting>
  <conditionalFormatting sqref="F89:F110">
    <cfRule type="expression" dxfId="2423" priority="17">
      <formula>F89&gt;0</formula>
    </cfRule>
    <cfRule type="expression" dxfId="2422" priority="18">
      <formula>F89&lt;0</formula>
    </cfRule>
  </conditionalFormatting>
  <conditionalFormatting sqref="H89:H110">
    <cfRule type="expression" dxfId="2421" priority="15">
      <formula>H89&gt;0</formula>
    </cfRule>
    <cfRule type="expression" dxfId="2420" priority="16">
      <formula>H89&lt;0</formula>
    </cfRule>
  </conditionalFormatting>
  <conditionalFormatting sqref="J89:J102">
    <cfRule type="expression" dxfId="2419" priority="13">
      <formula>J89&gt;0</formula>
    </cfRule>
    <cfRule type="expression" dxfId="2418" priority="14">
      <formula>J89&lt;0</formula>
    </cfRule>
  </conditionalFormatting>
  <conditionalFormatting sqref="K89:K102">
    <cfRule type="expression" dxfId="2417" priority="11">
      <formula>K89&gt;0</formula>
    </cfRule>
    <cfRule type="expression" dxfId="2416" priority="12">
      <formula>K89&lt;0</formula>
    </cfRule>
  </conditionalFormatting>
  <conditionalFormatting sqref="L89:L102">
    <cfRule type="expression" dxfId="2415" priority="9">
      <formula>L89&gt;0</formula>
    </cfRule>
    <cfRule type="expression" dxfId="2414" priority="10">
      <formula>L89&lt;0</formula>
    </cfRule>
  </conditionalFormatting>
  <conditionalFormatting sqref="F25:F29">
    <cfRule type="expression" dxfId="2413" priority="7">
      <formula>F25&gt;0</formula>
    </cfRule>
    <cfRule type="expression" dxfId="2412" priority="8">
      <formula>F25&lt;0</formula>
    </cfRule>
  </conditionalFormatting>
  <conditionalFormatting sqref="H25:H29">
    <cfRule type="expression" dxfId="2411" priority="5">
      <formula>H25&gt;0</formula>
    </cfRule>
    <cfRule type="expression" dxfId="2410"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9" priority="35">
      <formula>F47&gt;0</formula>
    </cfRule>
    <cfRule type="expression" dxfId="2408" priority="36">
      <formula>F47&lt;0</formula>
    </cfRule>
  </conditionalFormatting>
  <conditionalFormatting sqref="Q7">
    <cfRule type="expression" dxfId="2407" priority="33">
      <formula>Q7&gt;0</formula>
    </cfRule>
    <cfRule type="expression" dxfId="2406" priority="34">
      <formula>Q7&lt;0</formula>
    </cfRule>
  </conditionalFormatting>
  <conditionalFormatting sqref="Q8">
    <cfRule type="expression" dxfId="2405" priority="31">
      <formula>Q8&gt;0</formula>
    </cfRule>
    <cfRule type="expression" dxfId="2404" priority="32">
      <formula>Q8&lt;0</formula>
    </cfRule>
  </conditionalFormatting>
  <conditionalFormatting sqref="F30:F46">
    <cfRule type="expression" dxfId="2403" priority="29">
      <formula>F30&gt;0</formula>
    </cfRule>
    <cfRule type="expression" dxfId="2402" priority="30">
      <formula>F30&lt;0</formula>
    </cfRule>
  </conditionalFormatting>
  <conditionalFormatting sqref="H30:H46">
    <cfRule type="expression" dxfId="2401" priority="27">
      <formula>H30&gt;0</formula>
    </cfRule>
    <cfRule type="expression" dxfId="2400" priority="28">
      <formula>H30&lt;0</formula>
    </cfRule>
  </conditionalFormatting>
  <conditionalFormatting sqref="Q10">
    <cfRule type="expression" dxfId="2399" priority="25">
      <formula>Q10&gt;0</formula>
    </cfRule>
    <cfRule type="expression" dxfId="2398" priority="26">
      <formula>Q10&lt;0</formula>
    </cfRule>
  </conditionalFormatting>
  <conditionalFormatting sqref="J25:J38">
    <cfRule type="expression" dxfId="2397" priority="23">
      <formula>J25&gt;0</formula>
    </cfRule>
    <cfRule type="expression" dxfId="2396" priority="24">
      <formula>J25&lt;0</formula>
    </cfRule>
  </conditionalFormatting>
  <conditionalFormatting sqref="K25:K38">
    <cfRule type="expression" dxfId="2395" priority="21">
      <formula>K25&gt;0</formula>
    </cfRule>
    <cfRule type="expression" dxfId="2394" priority="22">
      <formula>K25&lt;0</formula>
    </cfRule>
  </conditionalFormatting>
  <conditionalFormatting sqref="L25 L38">
    <cfRule type="expression" dxfId="2393" priority="19">
      <formula>L25&gt;0</formula>
    </cfRule>
    <cfRule type="expression" dxfId="2392" priority="20">
      <formula>L25&lt;0</formula>
    </cfRule>
  </conditionalFormatting>
  <conditionalFormatting sqref="F89:F110">
    <cfRule type="expression" dxfId="2391" priority="17">
      <formula>F89&gt;0</formula>
    </cfRule>
    <cfRule type="expression" dxfId="2390" priority="18">
      <formula>F89&lt;0</formula>
    </cfRule>
  </conditionalFormatting>
  <conditionalFormatting sqref="H89:H110">
    <cfRule type="expression" dxfId="2389" priority="15">
      <formula>H89&gt;0</formula>
    </cfRule>
    <cfRule type="expression" dxfId="2388" priority="16">
      <formula>H89&lt;0</formula>
    </cfRule>
  </conditionalFormatting>
  <conditionalFormatting sqref="J89:J102">
    <cfRule type="expression" dxfId="2387" priority="13">
      <formula>J89&gt;0</formula>
    </cfRule>
    <cfRule type="expression" dxfId="2386" priority="14">
      <formula>J89&lt;0</formula>
    </cfRule>
  </conditionalFormatting>
  <conditionalFormatting sqref="K89:K102">
    <cfRule type="expression" dxfId="2385" priority="11">
      <formula>K89&gt;0</formula>
    </cfRule>
    <cfRule type="expression" dxfId="2384" priority="12">
      <formula>K89&lt;0</formula>
    </cfRule>
  </conditionalFormatting>
  <conditionalFormatting sqref="L89:L102">
    <cfRule type="expression" dxfId="2383" priority="9">
      <formula>L89&gt;0</formula>
    </cfRule>
    <cfRule type="expression" dxfId="2382" priority="10">
      <formula>L89&lt;0</formula>
    </cfRule>
  </conditionalFormatting>
  <conditionalFormatting sqref="F29 F25:F27">
    <cfRule type="expression" dxfId="2381" priority="7">
      <formula>F25&gt;0</formula>
    </cfRule>
    <cfRule type="expression" dxfId="2380" priority="8">
      <formula>F25&lt;0</formula>
    </cfRule>
  </conditionalFormatting>
  <conditionalFormatting sqref="H25:H29">
    <cfRule type="expression" dxfId="2379" priority="5">
      <formula>H25&gt;0</formula>
    </cfRule>
    <cfRule type="expression" dxfId="2378" priority="6">
      <formula>H25&lt;0</formula>
    </cfRule>
  </conditionalFormatting>
  <conditionalFormatting sqref="F28">
    <cfRule type="expression" dxfId="2377" priority="3">
      <formula>F28&gt;0</formula>
    </cfRule>
    <cfRule type="expression" dxfId="2376"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5" priority="35">
      <formula>F47&gt;0</formula>
    </cfRule>
    <cfRule type="expression" dxfId="2374" priority="36">
      <formula>F47&lt;0</formula>
    </cfRule>
  </conditionalFormatting>
  <conditionalFormatting sqref="Q7">
    <cfRule type="expression" dxfId="2373" priority="33">
      <formula>Q7&gt;0</formula>
    </cfRule>
    <cfRule type="expression" dxfId="2372" priority="34">
      <formula>Q7&lt;0</formula>
    </cfRule>
  </conditionalFormatting>
  <conditionalFormatting sqref="Q8">
    <cfRule type="expression" dxfId="2371" priority="31">
      <formula>Q8&gt;0</formula>
    </cfRule>
    <cfRule type="expression" dxfId="2370" priority="32">
      <formula>Q8&lt;0</formula>
    </cfRule>
  </conditionalFormatting>
  <conditionalFormatting sqref="F30:F46">
    <cfRule type="expression" dxfId="2369" priority="29">
      <formula>F30&gt;0</formula>
    </cfRule>
    <cfRule type="expression" dxfId="2368" priority="30">
      <formula>F30&lt;0</formula>
    </cfRule>
  </conditionalFormatting>
  <conditionalFormatting sqref="H30:H46">
    <cfRule type="expression" dxfId="2367" priority="27">
      <formula>H30&gt;0</formula>
    </cfRule>
    <cfRule type="expression" dxfId="2366" priority="28">
      <formula>H30&lt;0</formula>
    </cfRule>
  </conditionalFormatting>
  <conditionalFormatting sqref="Q10">
    <cfRule type="expression" dxfId="2365" priority="25">
      <formula>Q10&gt;0</formula>
    </cfRule>
    <cfRule type="expression" dxfId="2364" priority="26">
      <formula>Q10&lt;0</formula>
    </cfRule>
  </conditionalFormatting>
  <conditionalFormatting sqref="J25:J38">
    <cfRule type="expression" dxfId="2363" priority="23">
      <formula>J25&gt;0</formula>
    </cfRule>
    <cfRule type="expression" dxfId="2362" priority="24">
      <formula>J25&lt;0</formula>
    </cfRule>
  </conditionalFormatting>
  <conditionalFormatting sqref="K25:K38">
    <cfRule type="expression" dxfId="2361" priority="21">
      <formula>K25&gt;0</formula>
    </cfRule>
    <cfRule type="expression" dxfId="2360" priority="22">
      <formula>K25&lt;0</formula>
    </cfRule>
  </conditionalFormatting>
  <conditionalFormatting sqref="L25 L38">
    <cfRule type="expression" dxfId="2359" priority="19">
      <formula>L25&gt;0</formula>
    </cfRule>
    <cfRule type="expression" dxfId="2358" priority="20">
      <formula>L25&lt;0</formula>
    </cfRule>
  </conditionalFormatting>
  <conditionalFormatting sqref="F89:F110">
    <cfRule type="expression" dxfId="2357" priority="17">
      <formula>F89&gt;0</formula>
    </cfRule>
    <cfRule type="expression" dxfId="2356" priority="18">
      <formula>F89&lt;0</formula>
    </cfRule>
  </conditionalFormatting>
  <conditionalFormatting sqref="H89:H110">
    <cfRule type="expression" dxfId="2355" priority="15">
      <formula>H89&gt;0</formula>
    </cfRule>
    <cfRule type="expression" dxfId="2354" priority="16">
      <formula>H89&lt;0</formula>
    </cfRule>
  </conditionalFormatting>
  <conditionalFormatting sqref="J89:J102">
    <cfRule type="expression" dxfId="2353" priority="13">
      <formula>J89&gt;0</formula>
    </cfRule>
    <cfRule type="expression" dxfId="2352" priority="14">
      <formula>J89&lt;0</formula>
    </cfRule>
  </conditionalFormatting>
  <conditionalFormatting sqref="K89:K102">
    <cfRule type="expression" dxfId="2351" priority="11">
      <formula>K89&gt;0</formula>
    </cfRule>
    <cfRule type="expression" dxfId="2350" priority="12">
      <formula>K89&lt;0</formula>
    </cfRule>
  </conditionalFormatting>
  <conditionalFormatting sqref="L89:L102">
    <cfRule type="expression" dxfId="2349" priority="9">
      <formula>L89&gt;0</formula>
    </cfRule>
    <cfRule type="expression" dxfId="2348" priority="10">
      <formula>L89&lt;0</formula>
    </cfRule>
  </conditionalFormatting>
  <conditionalFormatting sqref="F29 F25:F26">
    <cfRule type="expression" dxfId="2347" priority="7">
      <formula>F25&gt;0</formula>
    </cfRule>
    <cfRule type="expression" dxfId="2346" priority="8">
      <formula>F25&lt;0</formula>
    </cfRule>
  </conditionalFormatting>
  <conditionalFormatting sqref="H29 H25:H27">
    <cfRule type="expression" dxfId="2345" priority="5">
      <formula>H25&gt;0</formula>
    </cfRule>
    <cfRule type="expression" dxfId="2344" priority="6">
      <formula>H25&lt;0</formula>
    </cfRule>
  </conditionalFormatting>
  <conditionalFormatting sqref="F27:F28">
    <cfRule type="expression" dxfId="2343" priority="3">
      <formula>F27&gt;0</formula>
    </cfRule>
    <cfRule type="expression" dxfId="2342" priority="4">
      <formula>F27&lt;0</formula>
    </cfRule>
  </conditionalFormatting>
  <conditionalFormatting sqref="H28">
    <cfRule type="expression" dxfId="2341" priority="1">
      <formula>H28&gt;0</formula>
    </cfRule>
    <cfRule type="expression" dxfId="2340"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9" priority="35">
      <formula>F47&gt;0</formula>
    </cfRule>
    <cfRule type="expression" dxfId="2338" priority="36">
      <formula>F47&lt;0</formula>
    </cfRule>
  </conditionalFormatting>
  <conditionalFormatting sqref="Q7">
    <cfRule type="expression" dxfId="2337" priority="33">
      <formula>Q7&gt;0</formula>
    </cfRule>
    <cfRule type="expression" dxfId="2336" priority="34">
      <formula>Q7&lt;0</formula>
    </cfRule>
  </conditionalFormatting>
  <conditionalFormatting sqref="Q8">
    <cfRule type="expression" dxfId="2335" priority="31">
      <formula>Q8&gt;0</formula>
    </cfRule>
    <cfRule type="expression" dxfId="2334" priority="32">
      <formula>Q8&lt;0</formula>
    </cfRule>
  </conditionalFormatting>
  <conditionalFormatting sqref="F30:F46">
    <cfRule type="expression" dxfId="2333" priority="29">
      <formula>F30&gt;0</formula>
    </cfRule>
    <cfRule type="expression" dxfId="2332" priority="30">
      <formula>F30&lt;0</formula>
    </cfRule>
  </conditionalFormatting>
  <conditionalFormatting sqref="H30:H46">
    <cfRule type="expression" dxfId="2331" priority="27">
      <formula>H30&gt;0</formula>
    </cfRule>
    <cfRule type="expression" dxfId="2330" priority="28">
      <formula>H30&lt;0</formula>
    </cfRule>
  </conditionalFormatting>
  <conditionalFormatting sqref="Q10">
    <cfRule type="expression" dxfId="2329" priority="25">
      <formula>Q10&gt;0</formula>
    </cfRule>
    <cfRule type="expression" dxfId="2328" priority="26">
      <formula>Q10&lt;0</formula>
    </cfRule>
  </conditionalFormatting>
  <conditionalFormatting sqref="J25:J38">
    <cfRule type="expression" dxfId="2327" priority="23">
      <formula>J25&gt;0</formula>
    </cfRule>
    <cfRule type="expression" dxfId="2326" priority="24">
      <formula>J25&lt;0</formula>
    </cfRule>
  </conditionalFormatting>
  <conditionalFormatting sqref="K25:K38">
    <cfRule type="expression" dxfId="2325" priority="21">
      <formula>K25&gt;0</formula>
    </cfRule>
    <cfRule type="expression" dxfId="2324" priority="22">
      <formula>K25&lt;0</formula>
    </cfRule>
  </conditionalFormatting>
  <conditionalFormatting sqref="L25 L38">
    <cfRule type="expression" dxfId="2323" priority="19">
      <formula>L25&gt;0</formula>
    </cfRule>
    <cfRule type="expression" dxfId="2322" priority="20">
      <formula>L25&lt;0</formula>
    </cfRule>
  </conditionalFormatting>
  <conditionalFormatting sqref="F89:F110">
    <cfRule type="expression" dxfId="2321" priority="17">
      <formula>F89&gt;0</formula>
    </cfRule>
    <cfRule type="expression" dxfId="2320" priority="18">
      <formula>F89&lt;0</formula>
    </cfRule>
  </conditionalFormatting>
  <conditionalFormatting sqref="H89:H110">
    <cfRule type="expression" dxfId="2319" priority="15">
      <formula>H89&gt;0</formula>
    </cfRule>
    <cfRule type="expression" dxfId="2318" priority="16">
      <formula>H89&lt;0</formula>
    </cfRule>
  </conditionalFormatting>
  <conditionalFormatting sqref="J89:J102">
    <cfRule type="expression" dxfId="2317" priority="13">
      <formula>J89&gt;0</formula>
    </cfRule>
    <cfRule type="expression" dxfId="2316" priority="14">
      <formula>J89&lt;0</formula>
    </cfRule>
  </conditionalFormatting>
  <conditionalFormatting sqref="K89:K102">
    <cfRule type="expression" dxfId="2315" priority="11">
      <formula>K89&gt;0</formula>
    </cfRule>
    <cfRule type="expression" dxfId="2314" priority="12">
      <formula>K89&lt;0</formula>
    </cfRule>
  </conditionalFormatting>
  <conditionalFormatting sqref="L89:L102">
    <cfRule type="expression" dxfId="2313" priority="9">
      <formula>L89&gt;0</formula>
    </cfRule>
    <cfRule type="expression" dxfId="2312" priority="10">
      <formula>L89&lt;0</formula>
    </cfRule>
  </conditionalFormatting>
  <conditionalFormatting sqref="F29 F25:F26">
    <cfRule type="expression" dxfId="2311" priority="7">
      <formula>F25&gt;0</formula>
    </cfRule>
    <cfRule type="expression" dxfId="2310" priority="8">
      <formula>F25&lt;0</formula>
    </cfRule>
  </conditionalFormatting>
  <conditionalFormatting sqref="H29 H25:H27">
    <cfRule type="expression" dxfId="2309" priority="5">
      <formula>H25&gt;0</formula>
    </cfRule>
    <cfRule type="expression" dxfId="2308" priority="6">
      <formula>H25&lt;0</formula>
    </cfRule>
  </conditionalFormatting>
  <conditionalFormatting sqref="F27:F28">
    <cfRule type="expression" dxfId="2307" priority="3">
      <formula>F27&gt;0</formula>
    </cfRule>
    <cfRule type="expression" dxfId="2306" priority="4">
      <formula>F27&lt;0</formula>
    </cfRule>
  </conditionalFormatting>
  <conditionalFormatting sqref="H28">
    <cfRule type="expression" dxfId="2305" priority="1">
      <formula>H28&gt;0</formula>
    </cfRule>
    <cfRule type="expression" dxfId="230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138.21</v>
      </c>
      <c r="R4" s="425">
        <v>-2.7000000000000001E-3</v>
      </c>
      <c r="T4" s="693"/>
      <c r="U4" s="30"/>
    </row>
    <row r="5" spans="1:21" x14ac:dyDescent="0.25">
      <c r="B5" s="72"/>
      <c r="C5" s="4"/>
      <c r="D5" s="3"/>
      <c r="E5" s="3"/>
      <c r="F5" s="3"/>
      <c r="G5" s="72"/>
      <c r="H5" s="161"/>
      <c r="I5" s="3"/>
      <c r="J5" s="3"/>
      <c r="K5" s="3"/>
      <c r="L5" s="4"/>
      <c r="M5" s="4"/>
      <c r="O5" s="11" t="s">
        <v>67</v>
      </c>
      <c r="Q5" s="3">
        <f>Q4*Q2</f>
        <v>3455.25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-211</v>
      </c>
      <c r="R7">
        <v>25</v>
      </c>
      <c r="T7" s="1"/>
    </row>
    <row r="8" spans="1:21" x14ac:dyDescent="0.25">
      <c r="B8" s="72"/>
      <c r="C8" s="4"/>
      <c r="D8" s="3"/>
      <c r="E8" s="3"/>
      <c r="F8" s="3"/>
      <c r="G8" s="72"/>
      <c r="H8" s="161"/>
      <c r="I8" s="3"/>
      <c r="J8" s="3"/>
      <c r="K8" s="3"/>
      <c r="L8" s="4"/>
      <c r="M8" s="4"/>
      <c r="O8" s="11" t="s">
        <v>179</v>
      </c>
      <c r="P8" s="33"/>
      <c r="Q8" s="2">
        <f>K18+M18-F18+Q2*Q4</f>
        <v>-211</v>
      </c>
    </row>
    <row r="9" spans="1:21" x14ac:dyDescent="0.25">
      <c r="B9" s="4"/>
      <c r="C9" s="4"/>
      <c r="D9" s="3"/>
      <c r="E9" s="3"/>
      <c r="F9" s="3"/>
      <c r="G9" s="4"/>
      <c r="H9" s="161"/>
      <c r="I9" s="3"/>
      <c r="J9" s="3"/>
      <c r="K9" s="3"/>
      <c r="L9" s="4"/>
      <c r="M9" s="4"/>
      <c r="O9" s="11" t="s">
        <v>204</v>
      </c>
      <c r="Q9" s="134">
        <f>IF(Q2=0, 0, Q8/Q6)</f>
        <v>-5.7551994544834638E-2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6.3671224947543592E-3</v>
      </c>
      <c r="R11">
        <f>0.88/4</f>
        <v>0.22</v>
      </c>
    </row>
    <row r="12" spans="1:21" x14ac:dyDescent="0.25">
      <c r="H12" s="70"/>
      <c r="O12" s="11" t="s">
        <v>921</v>
      </c>
      <c r="Q12" s="1" t="s">
        <v>1341</v>
      </c>
    </row>
    <row r="13" spans="1:21" x14ac:dyDescent="0.25">
      <c r="H13" s="70"/>
      <c r="O13" s="11" t="s">
        <v>947</v>
      </c>
      <c r="Q13" s="2">
        <f>Q4/4.4</f>
        <v>31.411363636363635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152.03100000000003</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150.64890000000003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149.26680000000002</v>
      </c>
    </row>
    <row r="20" spans="1:16" x14ac:dyDescent="0.25">
      <c r="O20" s="81">
        <v>1.07</v>
      </c>
      <c r="P20" s="81">
        <f t="shared" si="0"/>
        <v>147.88470000000001</v>
      </c>
    </row>
    <row r="21" spans="1:16" x14ac:dyDescent="0.25">
      <c r="O21" s="81">
        <v>1.06</v>
      </c>
      <c r="P21" s="81">
        <f t="shared" si="0"/>
        <v>146.50260000000003</v>
      </c>
    </row>
    <row r="22" spans="1:16" x14ac:dyDescent="0.25">
      <c r="O22" s="81">
        <v>1.05</v>
      </c>
      <c r="P22" s="81">
        <f t="shared" si="0"/>
        <v>145.12050000000002</v>
      </c>
    </row>
    <row r="23" spans="1:16" x14ac:dyDescent="0.25">
      <c r="O23" s="81">
        <v>1.04</v>
      </c>
      <c r="P23" s="81">
        <f t="shared" si="0"/>
        <v>143.73840000000001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142.3563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140.97420000000002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139.59210000000002</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138.21</v>
      </c>
    </row>
    <row r="28" spans="1:16" x14ac:dyDescent="0.25">
      <c r="B28" s="164"/>
      <c r="C28" s="10"/>
      <c r="D28" s="39"/>
      <c r="E28" s="39"/>
      <c r="F28" s="39"/>
      <c r="G28" s="39"/>
      <c r="H28" s="179"/>
      <c r="I28" s="39"/>
      <c r="J28" s="39"/>
      <c r="K28" s="39"/>
      <c r="L28" s="39"/>
      <c r="O28" s="81">
        <v>0.99</v>
      </c>
      <c r="P28" s="81">
        <f t="shared" si="0"/>
        <v>136.8279</v>
      </c>
    </row>
    <row r="29" spans="1:16" x14ac:dyDescent="0.25">
      <c r="B29" s="164"/>
      <c r="C29" s="10"/>
      <c r="D29" s="39"/>
      <c r="E29" s="39"/>
      <c r="F29" s="39"/>
      <c r="G29" s="39"/>
      <c r="H29" s="179"/>
      <c r="I29" s="39"/>
      <c r="J29" s="39"/>
      <c r="K29" s="39"/>
      <c r="L29" s="39"/>
      <c r="O29" s="81">
        <v>0.98</v>
      </c>
      <c r="P29" s="81">
        <f t="shared" si="0"/>
        <v>135.44579999999999</v>
      </c>
    </row>
    <row r="30" spans="1:16" x14ac:dyDescent="0.25">
      <c r="B30" s="164"/>
      <c r="C30" s="10"/>
      <c r="D30" s="39"/>
      <c r="E30" s="39"/>
      <c r="F30" s="39"/>
      <c r="G30" s="39"/>
      <c r="H30" s="179"/>
      <c r="I30" s="39"/>
      <c r="J30" s="39"/>
      <c r="K30" s="39"/>
      <c r="L30" s="39"/>
      <c r="O30" s="81">
        <v>0.97</v>
      </c>
      <c r="P30" s="81">
        <f t="shared" si="0"/>
        <v>134.06370000000001</v>
      </c>
    </row>
    <row r="31" spans="1:16" x14ac:dyDescent="0.25">
      <c r="B31" s="164"/>
      <c r="C31" s="10"/>
      <c r="D31" s="39"/>
      <c r="E31" s="39"/>
      <c r="F31" s="39"/>
      <c r="G31" s="39"/>
      <c r="H31" s="179"/>
      <c r="I31" s="39"/>
      <c r="J31" s="39"/>
      <c r="K31" s="39"/>
      <c r="L31" s="39"/>
      <c r="O31" s="81">
        <v>0.96</v>
      </c>
      <c r="P31" s="81">
        <f t="shared" si="0"/>
        <v>132.6816</v>
      </c>
    </row>
    <row r="32" spans="1:16" x14ac:dyDescent="0.25">
      <c r="B32" s="164"/>
      <c r="C32" s="10"/>
      <c r="D32" s="39"/>
      <c r="E32" s="39"/>
      <c r="F32" s="39"/>
      <c r="G32" s="39"/>
      <c r="H32" s="179"/>
      <c r="I32" s="39"/>
      <c r="J32" s="39"/>
      <c r="K32" s="39"/>
      <c r="L32" s="39"/>
      <c r="O32" s="81">
        <v>0.95</v>
      </c>
      <c r="P32" s="81">
        <f t="shared" si="0"/>
        <v>131.29949999999999</v>
      </c>
    </row>
    <row r="33" spans="2:17" x14ac:dyDescent="0.25">
      <c r="B33" s="164"/>
      <c r="C33" s="10"/>
      <c r="D33" s="39"/>
      <c r="E33" s="39"/>
      <c r="F33" s="39"/>
      <c r="G33" s="39"/>
      <c r="H33" s="179"/>
      <c r="I33" s="39"/>
      <c r="J33" s="39"/>
      <c r="K33" s="39"/>
      <c r="L33" s="39"/>
      <c r="O33" s="81">
        <v>0.94</v>
      </c>
      <c r="P33" s="81">
        <f t="shared" si="0"/>
        <v>129.91739999999999</v>
      </c>
    </row>
    <row r="34" spans="2:17" x14ac:dyDescent="0.25">
      <c r="B34" s="164"/>
      <c r="C34" s="10"/>
      <c r="D34" s="39"/>
      <c r="E34" s="39"/>
      <c r="F34" s="39"/>
      <c r="G34" s="39"/>
      <c r="H34" s="179"/>
      <c r="I34" s="39"/>
      <c r="J34" s="39"/>
      <c r="K34" s="39"/>
      <c r="L34" s="39"/>
      <c r="O34" s="81">
        <v>0.93</v>
      </c>
      <c r="P34" s="81">
        <f t="shared" si="0"/>
        <v>128.53530000000001</v>
      </c>
    </row>
    <row r="35" spans="2:17" x14ac:dyDescent="0.25">
      <c r="B35" s="164"/>
      <c r="C35" s="10"/>
      <c r="D35" s="39"/>
      <c r="E35" s="39"/>
      <c r="F35" s="39"/>
      <c r="G35" s="39"/>
      <c r="H35" s="179"/>
      <c r="I35" s="39"/>
      <c r="J35" s="39"/>
      <c r="K35" s="39"/>
      <c r="L35" s="39"/>
      <c r="O35" s="81">
        <v>0.92</v>
      </c>
      <c r="P35" s="81">
        <f t="shared" si="0"/>
        <v>127.15320000000001</v>
      </c>
    </row>
    <row r="36" spans="2:17" x14ac:dyDescent="0.25">
      <c r="B36" s="164"/>
      <c r="C36" s="10"/>
      <c r="D36" s="39"/>
      <c r="E36" s="39"/>
      <c r="F36" s="39"/>
      <c r="G36" s="39"/>
      <c r="H36" s="179"/>
      <c r="I36" s="39"/>
      <c r="J36" s="39"/>
      <c r="K36" s="39"/>
      <c r="L36" s="39"/>
      <c r="O36" s="81">
        <v>0.91</v>
      </c>
      <c r="P36" s="81">
        <f t="shared" si="0"/>
        <v>125.77110000000002</v>
      </c>
    </row>
    <row r="37" spans="2:17" x14ac:dyDescent="0.25">
      <c r="B37" s="164"/>
      <c r="C37" s="10"/>
      <c r="D37" s="39"/>
      <c r="E37" s="39"/>
      <c r="F37" s="39"/>
      <c r="G37" s="39"/>
      <c r="H37" s="179"/>
      <c r="I37" s="39"/>
      <c r="J37" s="39"/>
      <c r="K37" s="39"/>
      <c r="L37" s="39"/>
      <c r="O37" s="81">
        <v>0.9</v>
      </c>
      <c r="P37" s="81">
        <f t="shared" si="0"/>
        <v>124.38900000000001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3" priority="43">
      <formula>F54&gt;0</formula>
    </cfRule>
    <cfRule type="expression" dxfId="2302" priority="44">
      <formula>F54&lt;0</formula>
    </cfRule>
  </conditionalFormatting>
  <conditionalFormatting sqref="Q7">
    <cfRule type="expression" dxfId="2301" priority="41">
      <formula>Q7&gt;0</formula>
    </cfRule>
    <cfRule type="expression" dxfId="2300" priority="42">
      <formula>Q7&lt;0</formula>
    </cfRule>
  </conditionalFormatting>
  <conditionalFormatting sqref="Q8">
    <cfRule type="expression" dxfId="2299" priority="39">
      <formula>Q8&gt;0</formula>
    </cfRule>
    <cfRule type="expression" dxfId="2298" priority="40">
      <formula>Q8&lt;0</formula>
    </cfRule>
  </conditionalFormatting>
  <conditionalFormatting sqref="F33:F36 F38:F53">
    <cfRule type="expression" dxfId="2297" priority="37">
      <formula>F33&gt;0</formula>
    </cfRule>
    <cfRule type="expression" dxfId="2296" priority="38">
      <formula>F33&lt;0</formula>
    </cfRule>
  </conditionalFormatting>
  <conditionalFormatting sqref="H33:H36 H38:H53">
    <cfRule type="expression" dxfId="2295" priority="35">
      <formula>H33&gt;0</formula>
    </cfRule>
    <cfRule type="expression" dxfId="2294" priority="36">
      <formula>H33&lt;0</formula>
    </cfRule>
  </conditionalFormatting>
  <conditionalFormatting sqref="Q10">
    <cfRule type="expression" dxfId="2293" priority="33">
      <formula>Q10&gt;0</formula>
    </cfRule>
    <cfRule type="expression" dxfId="2292" priority="34">
      <formula>Q10&lt;0</formula>
    </cfRule>
  </conditionalFormatting>
  <conditionalFormatting sqref="J25:J37">
    <cfRule type="expression" dxfId="2291" priority="31">
      <formula>J25&gt;0</formula>
    </cfRule>
    <cfRule type="expression" dxfId="2290" priority="32">
      <formula>J25&lt;0</formula>
    </cfRule>
  </conditionalFormatting>
  <conditionalFormatting sqref="K25:K38">
    <cfRule type="expression" dxfId="2289" priority="29">
      <formula>K25&gt;0</formula>
    </cfRule>
    <cfRule type="expression" dxfId="2288" priority="30">
      <formula>K25&lt;0</formula>
    </cfRule>
  </conditionalFormatting>
  <conditionalFormatting sqref="L25">
    <cfRule type="expression" dxfId="2287" priority="27">
      <formula>L25&gt;0</formula>
    </cfRule>
    <cfRule type="expression" dxfId="2286" priority="28">
      <formula>L25&lt;0</formula>
    </cfRule>
  </conditionalFormatting>
  <conditionalFormatting sqref="F89:F110">
    <cfRule type="expression" dxfId="2285" priority="25">
      <formula>F89&gt;0</formula>
    </cfRule>
    <cfRule type="expression" dxfId="2284" priority="26">
      <formula>F89&lt;0</formula>
    </cfRule>
  </conditionalFormatting>
  <conditionalFormatting sqref="H89:H110">
    <cfRule type="expression" dxfId="2283" priority="23">
      <formula>H89&gt;0</formula>
    </cfRule>
    <cfRule type="expression" dxfId="2282" priority="24">
      <formula>H89&lt;0</formula>
    </cfRule>
  </conditionalFormatting>
  <conditionalFormatting sqref="J89:J102">
    <cfRule type="expression" dxfId="2281" priority="21">
      <formula>J89&gt;0</formula>
    </cfRule>
    <cfRule type="expression" dxfId="2280" priority="22">
      <formula>J89&lt;0</formula>
    </cfRule>
  </conditionalFormatting>
  <conditionalFormatting sqref="K89:K102">
    <cfRule type="expression" dxfId="2279" priority="19">
      <formula>K89&gt;0</formula>
    </cfRule>
    <cfRule type="expression" dxfId="2278" priority="20">
      <formula>K89&lt;0</formula>
    </cfRule>
  </conditionalFormatting>
  <conditionalFormatting sqref="L89:L102">
    <cfRule type="expression" dxfId="2277" priority="17">
      <formula>L89&gt;0</formula>
    </cfRule>
    <cfRule type="expression" dxfId="2276" priority="18">
      <formula>L89&lt;0</formula>
    </cfRule>
  </conditionalFormatting>
  <conditionalFormatting sqref="F29:F32">
    <cfRule type="expression" dxfId="2275" priority="15">
      <formula>F29&gt;0</formula>
    </cfRule>
    <cfRule type="expression" dxfId="2274" priority="16">
      <formula>F29&lt;0</formula>
    </cfRule>
  </conditionalFormatting>
  <conditionalFormatting sqref="H29:H32">
    <cfRule type="expression" dxfId="2273" priority="13">
      <formula>H29&gt;0</formula>
    </cfRule>
    <cfRule type="expression" dxfId="2272" priority="14">
      <formula>H29&lt;0</formula>
    </cfRule>
  </conditionalFormatting>
  <conditionalFormatting sqref="F25:F28">
    <cfRule type="expression" dxfId="2271" priority="11">
      <formula>F25&gt;0</formula>
    </cfRule>
    <cfRule type="expression" dxfId="2270" priority="12">
      <formula>F25&lt;0</formula>
    </cfRule>
  </conditionalFormatting>
  <conditionalFormatting sqref="H25:H28">
    <cfRule type="expression" dxfId="2269" priority="9">
      <formula>H25&gt;0</formula>
    </cfRule>
    <cfRule type="expression" dxfId="2268" priority="10">
      <formula>H25&lt;0</formula>
    </cfRule>
  </conditionalFormatting>
  <conditionalFormatting sqref="F37">
    <cfRule type="expression" dxfId="2267" priority="7">
      <formula>F37&gt;0</formula>
    </cfRule>
    <cfRule type="expression" dxfId="2266" priority="8">
      <formula>F37&lt;0</formula>
    </cfRule>
  </conditionalFormatting>
  <conditionalFormatting sqref="H37">
    <cfRule type="expression" dxfId="2265" priority="5">
      <formula>H37&gt;0</formula>
    </cfRule>
    <cfRule type="expression" dxfId="2264" priority="6">
      <formula>H37&lt;0</formula>
    </cfRule>
  </conditionalFormatting>
  <conditionalFormatting sqref="J49">
    <cfRule type="expression" dxfId="2263" priority="3">
      <formula>J49&gt;0</formula>
    </cfRule>
    <cfRule type="expression" dxfId="2262" priority="4">
      <formula>J49&lt;0</formula>
    </cfRule>
  </conditionalFormatting>
  <conditionalFormatting sqref="J38:J48">
    <cfRule type="expression" dxfId="2261" priority="1">
      <formula>J38&gt;0</formula>
    </cfRule>
    <cfRule type="expression" dxfId="2260"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59" priority="35">
      <formula>F47&gt;0</formula>
    </cfRule>
    <cfRule type="expression" dxfId="2258" priority="36">
      <formula>F47&lt;0</formula>
    </cfRule>
  </conditionalFormatting>
  <conditionalFormatting sqref="Q7">
    <cfRule type="expression" dxfId="2257" priority="33">
      <formula>Q7&gt;0</formula>
    </cfRule>
    <cfRule type="expression" dxfId="2256" priority="34">
      <formula>Q7&lt;0</formula>
    </cfRule>
  </conditionalFormatting>
  <conditionalFormatting sqref="Q8">
    <cfRule type="expression" dxfId="2255" priority="31">
      <formula>Q8&gt;0</formula>
    </cfRule>
    <cfRule type="expression" dxfId="2254" priority="32">
      <formula>Q8&lt;0</formula>
    </cfRule>
  </conditionalFormatting>
  <conditionalFormatting sqref="F30:F46">
    <cfRule type="expression" dxfId="2253" priority="29">
      <formula>F30&gt;0</formula>
    </cfRule>
    <cfRule type="expression" dxfId="2252" priority="30">
      <formula>F30&lt;0</formula>
    </cfRule>
  </conditionalFormatting>
  <conditionalFormatting sqref="H30:H46">
    <cfRule type="expression" dxfId="2251" priority="27">
      <formula>H30&gt;0</formula>
    </cfRule>
    <cfRule type="expression" dxfId="2250" priority="28">
      <formula>H30&lt;0</formula>
    </cfRule>
  </conditionalFormatting>
  <conditionalFormatting sqref="Q10">
    <cfRule type="expression" dxfId="2249" priority="25">
      <formula>Q10&gt;0</formula>
    </cfRule>
    <cfRule type="expression" dxfId="2248" priority="26">
      <formula>Q10&lt;0</formula>
    </cfRule>
  </conditionalFormatting>
  <conditionalFormatting sqref="J25:J38">
    <cfRule type="expression" dxfId="2247" priority="23">
      <formula>J25&gt;0</formula>
    </cfRule>
    <cfRule type="expression" dxfId="2246" priority="24">
      <formula>J25&lt;0</formula>
    </cfRule>
  </conditionalFormatting>
  <conditionalFormatting sqref="K25:K38">
    <cfRule type="expression" dxfId="2245" priority="21">
      <formula>K25&gt;0</formula>
    </cfRule>
    <cfRule type="expression" dxfId="2244" priority="22">
      <formula>K25&lt;0</formula>
    </cfRule>
  </conditionalFormatting>
  <conditionalFormatting sqref="L25 L38">
    <cfRule type="expression" dxfId="2243" priority="19">
      <formula>L25&gt;0</formula>
    </cfRule>
    <cfRule type="expression" dxfId="2242" priority="20">
      <formula>L25&lt;0</formula>
    </cfRule>
  </conditionalFormatting>
  <conditionalFormatting sqref="F89:F110">
    <cfRule type="expression" dxfId="2241" priority="17">
      <formula>F89&gt;0</formula>
    </cfRule>
    <cfRule type="expression" dxfId="2240" priority="18">
      <formula>F89&lt;0</formula>
    </cfRule>
  </conditionalFormatting>
  <conditionalFormatting sqref="H89:H110">
    <cfRule type="expression" dxfId="2239" priority="15">
      <formula>H89&gt;0</formula>
    </cfRule>
    <cfRule type="expression" dxfId="2238" priority="16">
      <formula>H89&lt;0</formula>
    </cfRule>
  </conditionalFormatting>
  <conditionalFormatting sqref="J89:J102">
    <cfRule type="expression" dxfId="2237" priority="13">
      <formula>J89&gt;0</formula>
    </cfRule>
    <cfRule type="expression" dxfId="2236" priority="14">
      <formula>J89&lt;0</formula>
    </cfRule>
  </conditionalFormatting>
  <conditionalFormatting sqref="K89:K102">
    <cfRule type="expression" dxfId="2235" priority="11">
      <formula>K89&gt;0</formula>
    </cfRule>
    <cfRule type="expression" dxfId="2234" priority="12">
      <formula>K89&lt;0</formula>
    </cfRule>
  </conditionalFormatting>
  <conditionalFormatting sqref="L89:L102">
    <cfRule type="expression" dxfId="2233" priority="9">
      <formula>L89&gt;0</formula>
    </cfRule>
    <cfRule type="expression" dxfId="2232" priority="10">
      <formula>L89&lt;0</formula>
    </cfRule>
  </conditionalFormatting>
  <conditionalFormatting sqref="F25:F29">
    <cfRule type="expression" dxfId="2231" priority="7">
      <formula>F25&gt;0</formula>
    </cfRule>
    <cfRule type="expression" dxfId="2230" priority="8">
      <formula>F25&lt;0</formula>
    </cfRule>
  </conditionalFormatting>
  <conditionalFormatting sqref="H25:H29">
    <cfRule type="expression" dxfId="2229" priority="5">
      <formula>H25&gt;0</formula>
    </cfRule>
    <cfRule type="expression" dxfId="2228"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27" priority="47">
      <formula>F54&gt;0</formula>
    </cfRule>
    <cfRule type="expression" dxfId="2226" priority="48">
      <formula>F54&lt;0</formula>
    </cfRule>
  </conditionalFormatting>
  <conditionalFormatting sqref="Q7">
    <cfRule type="expression" dxfId="2225" priority="45">
      <formula>Q7&gt;0</formula>
    </cfRule>
    <cfRule type="expression" dxfId="2224" priority="46">
      <formula>Q7&lt;0</formula>
    </cfRule>
  </conditionalFormatting>
  <conditionalFormatting sqref="Q8">
    <cfRule type="expression" dxfId="2223" priority="43">
      <formula>Q8&gt;0</formula>
    </cfRule>
    <cfRule type="expression" dxfId="2222" priority="44">
      <formula>Q8&lt;0</formula>
    </cfRule>
  </conditionalFormatting>
  <conditionalFormatting sqref="F33:F36 F38:F53">
    <cfRule type="expression" dxfId="2221" priority="41">
      <formula>F33&gt;0</formula>
    </cfRule>
    <cfRule type="expression" dxfId="2220" priority="42">
      <formula>F33&lt;0</formula>
    </cfRule>
  </conditionalFormatting>
  <conditionalFormatting sqref="H33:H36 H38:H53">
    <cfRule type="expression" dxfId="2219" priority="39">
      <formula>H33&gt;0</formula>
    </cfRule>
    <cfRule type="expression" dxfId="2218" priority="40">
      <formula>H33&lt;0</formula>
    </cfRule>
  </conditionalFormatting>
  <conditionalFormatting sqref="Q10">
    <cfRule type="expression" dxfId="2217" priority="37">
      <formula>Q10&gt;0</formula>
    </cfRule>
    <cfRule type="expression" dxfId="2216" priority="38">
      <formula>Q10&lt;0</formula>
    </cfRule>
  </conditionalFormatting>
  <conditionalFormatting sqref="J25:J37">
    <cfRule type="expression" dxfId="2215" priority="35">
      <formula>J25&gt;0</formula>
    </cfRule>
    <cfRule type="expression" dxfId="2214" priority="36">
      <formula>J25&lt;0</formula>
    </cfRule>
  </conditionalFormatting>
  <conditionalFormatting sqref="K25:K38">
    <cfRule type="expression" dxfId="2213" priority="33">
      <formula>K25&gt;0</formula>
    </cfRule>
    <cfRule type="expression" dxfId="2212" priority="34">
      <formula>K25&lt;0</formula>
    </cfRule>
  </conditionalFormatting>
  <conditionalFormatting sqref="L25">
    <cfRule type="expression" dxfId="2211" priority="31">
      <formula>L25&gt;0</formula>
    </cfRule>
    <cfRule type="expression" dxfId="2210" priority="32">
      <formula>L25&lt;0</formula>
    </cfRule>
  </conditionalFormatting>
  <conditionalFormatting sqref="F89:F110">
    <cfRule type="expression" dxfId="2209" priority="29">
      <formula>F89&gt;0</formula>
    </cfRule>
    <cfRule type="expression" dxfId="2208" priority="30">
      <formula>F89&lt;0</formula>
    </cfRule>
  </conditionalFormatting>
  <conditionalFormatting sqref="H89:H110">
    <cfRule type="expression" dxfId="2207" priority="27">
      <formula>H89&gt;0</formula>
    </cfRule>
    <cfRule type="expression" dxfId="2206" priority="28">
      <formula>H89&lt;0</formula>
    </cfRule>
  </conditionalFormatting>
  <conditionalFormatting sqref="J89:J102">
    <cfRule type="expression" dxfId="2205" priority="25">
      <formula>J89&gt;0</formula>
    </cfRule>
    <cfRule type="expression" dxfId="2204" priority="26">
      <formula>J89&lt;0</formula>
    </cfRule>
  </conditionalFormatting>
  <conditionalFormatting sqref="K89:K102">
    <cfRule type="expression" dxfId="2203" priority="23">
      <formula>K89&gt;0</formula>
    </cfRule>
    <cfRule type="expression" dxfId="2202" priority="24">
      <formula>K89&lt;0</formula>
    </cfRule>
  </conditionalFormatting>
  <conditionalFormatting sqref="L89:L102">
    <cfRule type="expression" dxfId="2201" priority="21">
      <formula>L89&gt;0</formula>
    </cfRule>
    <cfRule type="expression" dxfId="2200" priority="22">
      <formula>L89&lt;0</formula>
    </cfRule>
  </conditionalFormatting>
  <conditionalFormatting sqref="F30:F32">
    <cfRule type="expression" dxfId="2199" priority="19">
      <formula>F30&gt;0</formula>
    </cfRule>
    <cfRule type="expression" dxfId="2198" priority="20">
      <formula>F30&lt;0</formula>
    </cfRule>
  </conditionalFormatting>
  <conditionalFormatting sqref="H30:H32">
    <cfRule type="expression" dxfId="2197" priority="17">
      <formula>H30&gt;0</formula>
    </cfRule>
    <cfRule type="expression" dxfId="2196" priority="18">
      <formula>H30&lt;0</formula>
    </cfRule>
  </conditionalFormatting>
  <conditionalFormatting sqref="F25:F27">
    <cfRule type="expression" dxfId="2195" priority="15">
      <formula>F25&gt;0</formula>
    </cfRule>
    <cfRule type="expression" dxfId="2194" priority="16">
      <formula>F25&lt;0</formula>
    </cfRule>
  </conditionalFormatting>
  <conditionalFormatting sqref="H25:H27">
    <cfRule type="expression" dxfId="2193" priority="13">
      <formula>H25&gt;0</formula>
    </cfRule>
    <cfRule type="expression" dxfId="2192" priority="14">
      <formula>H25&lt;0</formula>
    </cfRule>
  </conditionalFormatting>
  <conditionalFormatting sqref="F37">
    <cfRule type="expression" dxfId="2191" priority="11">
      <formula>F37&gt;0</formula>
    </cfRule>
    <cfRule type="expression" dxfId="2190" priority="12">
      <formula>F37&lt;0</formula>
    </cfRule>
  </conditionalFormatting>
  <conditionalFormatting sqref="H37">
    <cfRule type="expression" dxfId="2189" priority="9">
      <formula>H37&gt;0</formula>
    </cfRule>
    <cfRule type="expression" dxfId="2188" priority="10">
      <formula>H37&lt;0</formula>
    </cfRule>
  </conditionalFormatting>
  <conditionalFormatting sqref="J49">
    <cfRule type="expression" dxfId="2187" priority="7">
      <formula>J49&gt;0</formula>
    </cfRule>
    <cfRule type="expression" dxfId="2186" priority="8">
      <formula>J49&lt;0</formula>
    </cfRule>
  </conditionalFormatting>
  <conditionalFormatting sqref="J38:J48">
    <cfRule type="expression" dxfId="2185" priority="5">
      <formula>J38&gt;0</formula>
    </cfRule>
    <cfRule type="expression" dxfId="2184" priority="6">
      <formula>J38&lt;0</formula>
    </cfRule>
  </conditionalFormatting>
  <conditionalFormatting sqref="F28:F29">
    <cfRule type="expression" dxfId="2183" priority="3">
      <formula>F28&gt;0</formula>
    </cfRule>
    <cfRule type="expression" dxfId="2182" priority="4">
      <formula>F28&lt;0</formula>
    </cfRule>
  </conditionalFormatting>
  <conditionalFormatting sqref="H28:H29">
    <cfRule type="expression" dxfId="2181" priority="1">
      <formula>H28&gt;0</formula>
    </cfRule>
    <cfRule type="expression" dxfId="218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79" priority="35">
      <formula>F47&gt;0</formula>
    </cfRule>
    <cfRule type="expression" dxfId="2178" priority="36">
      <formula>F47&lt;0</formula>
    </cfRule>
  </conditionalFormatting>
  <conditionalFormatting sqref="Q7">
    <cfRule type="expression" dxfId="2177" priority="33">
      <formula>Q7&gt;0</formula>
    </cfRule>
    <cfRule type="expression" dxfId="2176" priority="34">
      <formula>Q7&lt;0</formula>
    </cfRule>
  </conditionalFormatting>
  <conditionalFormatting sqref="Q8">
    <cfRule type="expression" dxfId="2175" priority="31">
      <formula>Q8&gt;0</formula>
    </cfRule>
    <cfRule type="expression" dxfId="2174" priority="32">
      <formula>Q8&lt;0</formula>
    </cfRule>
  </conditionalFormatting>
  <conditionalFormatting sqref="F30:F46">
    <cfRule type="expression" dxfId="2173" priority="29">
      <formula>F30&gt;0</formula>
    </cfRule>
    <cfRule type="expression" dxfId="2172" priority="30">
      <formula>F30&lt;0</formula>
    </cfRule>
  </conditionalFormatting>
  <conditionalFormatting sqref="H30:H46">
    <cfRule type="expression" dxfId="2171" priority="27">
      <formula>H30&gt;0</formula>
    </cfRule>
    <cfRule type="expression" dxfId="2170" priority="28">
      <formula>H30&lt;0</formula>
    </cfRule>
  </conditionalFormatting>
  <conditionalFormatting sqref="Q10">
    <cfRule type="expression" dxfId="2169" priority="25">
      <formula>Q10&gt;0</formula>
    </cfRule>
    <cfRule type="expression" dxfId="2168" priority="26">
      <formula>Q10&lt;0</formula>
    </cfRule>
  </conditionalFormatting>
  <conditionalFormatting sqref="J25:J38">
    <cfRule type="expression" dxfId="2167" priority="23">
      <formula>J25&gt;0</formula>
    </cfRule>
    <cfRule type="expression" dxfId="2166" priority="24">
      <formula>J25&lt;0</formula>
    </cfRule>
  </conditionalFormatting>
  <conditionalFormatting sqref="K25:K38">
    <cfRule type="expression" dxfId="2165" priority="21">
      <formula>K25&gt;0</formula>
    </cfRule>
    <cfRule type="expression" dxfId="2164" priority="22">
      <formula>K25&lt;0</formula>
    </cfRule>
  </conditionalFormatting>
  <conditionalFormatting sqref="L25 L38">
    <cfRule type="expression" dxfId="2163" priority="19">
      <formula>L25&gt;0</formula>
    </cfRule>
    <cfRule type="expression" dxfId="2162" priority="20">
      <formula>L25&lt;0</formula>
    </cfRule>
  </conditionalFormatting>
  <conditionalFormatting sqref="F89:F110">
    <cfRule type="expression" dxfId="2161" priority="17">
      <formula>F89&gt;0</formula>
    </cfRule>
    <cfRule type="expression" dxfId="2160" priority="18">
      <formula>F89&lt;0</formula>
    </cfRule>
  </conditionalFormatting>
  <conditionalFormatting sqref="H89:H110">
    <cfRule type="expression" dxfId="2159" priority="15">
      <formula>H89&gt;0</formula>
    </cfRule>
    <cfRule type="expression" dxfId="2158" priority="16">
      <formula>H89&lt;0</formula>
    </cfRule>
  </conditionalFormatting>
  <conditionalFormatting sqref="J89:J102">
    <cfRule type="expression" dxfId="2157" priority="13">
      <formula>J89&gt;0</formula>
    </cfRule>
    <cfRule type="expression" dxfId="2156" priority="14">
      <formula>J89&lt;0</formula>
    </cfRule>
  </conditionalFormatting>
  <conditionalFormatting sqref="K89:K102">
    <cfRule type="expression" dxfId="2155" priority="11">
      <formula>K89&gt;0</formula>
    </cfRule>
    <cfRule type="expression" dxfId="2154" priority="12">
      <formula>K89&lt;0</formula>
    </cfRule>
  </conditionalFormatting>
  <conditionalFormatting sqref="L89:L102">
    <cfRule type="expression" dxfId="2153" priority="9">
      <formula>L89&gt;0</formula>
    </cfRule>
    <cfRule type="expression" dxfId="2152" priority="10">
      <formula>L89&lt;0</formula>
    </cfRule>
  </conditionalFormatting>
  <conditionalFormatting sqref="F25 F29">
    <cfRule type="expression" dxfId="2151" priority="7">
      <formula>F25&gt;0</formula>
    </cfRule>
    <cfRule type="expression" dxfId="2150" priority="8">
      <formula>F25&lt;0</formula>
    </cfRule>
  </conditionalFormatting>
  <conditionalFormatting sqref="H29 H25:H27">
    <cfRule type="expression" dxfId="2149" priority="5">
      <formula>H25&gt;0</formula>
    </cfRule>
    <cfRule type="expression" dxfId="2148" priority="6">
      <formula>H25&lt;0</formula>
    </cfRule>
  </conditionalFormatting>
  <conditionalFormatting sqref="F26:F28">
    <cfRule type="expression" dxfId="2147" priority="3">
      <formula>F26&gt;0</formula>
    </cfRule>
    <cfRule type="expression" dxfId="2146" priority="4">
      <formula>F26&lt;0</formula>
    </cfRule>
  </conditionalFormatting>
  <conditionalFormatting sqref="H28">
    <cfRule type="expression" dxfId="2145" priority="1">
      <formula>H28&gt;0</formula>
    </cfRule>
    <cfRule type="expression" dxfId="214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3" priority="127">
      <formula>F141&gt;0</formula>
    </cfRule>
    <cfRule type="expression" dxfId="2142" priority="128">
      <formula>F141&lt;0</formula>
    </cfRule>
  </conditionalFormatting>
  <conditionalFormatting sqref="F198:F211 F214:F258 F261:F262">
    <cfRule type="expression" dxfId="2141" priority="123">
      <formula>F198&gt;0</formula>
    </cfRule>
    <cfRule type="expression" dxfId="2140" priority="124">
      <formula>F198&lt;0</formula>
    </cfRule>
  </conditionalFormatting>
  <conditionalFormatting sqref="F198:F211 F214:F258 F261:F262">
    <cfRule type="expression" dxfId="2139" priority="125">
      <formula>F198&gt;0</formula>
    </cfRule>
    <cfRule type="expression" dxfId="2138" priority="126">
      <formula>F198&lt;0</formula>
    </cfRule>
  </conditionalFormatting>
  <conditionalFormatting sqref="H193:H211 H214:H258 H261:H262">
    <cfRule type="expression" dxfId="2137" priority="121">
      <formula>H193&gt;0</formula>
    </cfRule>
    <cfRule type="expression" dxfId="2136" priority="122">
      <formula>H193&lt;0</formula>
    </cfRule>
  </conditionalFormatting>
  <conditionalFormatting sqref="F189:F192">
    <cfRule type="expression" dxfId="2135" priority="115">
      <formula>F189&gt;0</formula>
    </cfRule>
    <cfRule type="expression" dxfId="2134" priority="116">
      <formula>F189&lt;0</formula>
    </cfRule>
  </conditionalFormatting>
  <conditionalFormatting sqref="H189:H192">
    <cfRule type="expression" dxfId="2133" priority="113">
      <formula>H189&gt;0</formula>
    </cfRule>
    <cfRule type="expression" dxfId="2132" priority="114">
      <formula>H189&lt;0</formula>
    </cfRule>
  </conditionalFormatting>
  <conditionalFormatting sqref="Q8">
    <cfRule type="expression" dxfId="2131" priority="109">
      <formula>Q8&gt;0</formula>
    </cfRule>
    <cfRule type="expression" dxfId="2130" priority="110">
      <formula>Q8&lt;0</formula>
    </cfRule>
  </conditionalFormatting>
  <conditionalFormatting sqref="Q7">
    <cfRule type="expression" dxfId="2129" priority="111">
      <formula>Q7&gt;0</formula>
    </cfRule>
    <cfRule type="expression" dxfId="2128" priority="112">
      <formula>Q7&lt;0</formula>
    </cfRule>
  </conditionalFormatting>
  <conditionalFormatting sqref="F212">
    <cfRule type="expression" dxfId="2127" priority="105">
      <formula>F212&gt;0</formula>
    </cfRule>
    <cfRule type="expression" dxfId="2126" priority="106">
      <formula>F212&lt;0</formula>
    </cfRule>
  </conditionalFormatting>
  <conditionalFormatting sqref="F212">
    <cfRule type="expression" dxfId="2125" priority="107">
      <formula>F212&gt;0</formula>
    </cfRule>
    <cfRule type="expression" dxfId="2124" priority="108">
      <formula>F212&lt;0</formula>
    </cfRule>
  </conditionalFormatting>
  <conditionalFormatting sqref="H212">
    <cfRule type="expression" dxfId="2123" priority="103">
      <formula>H212&gt;0</formula>
    </cfRule>
    <cfRule type="expression" dxfId="2122" priority="104">
      <formula>H212&lt;0</formula>
    </cfRule>
  </conditionalFormatting>
  <conditionalFormatting sqref="F213">
    <cfRule type="expression" dxfId="2121" priority="99">
      <formula>F213&gt;0</formula>
    </cfRule>
    <cfRule type="expression" dxfId="2120" priority="100">
      <formula>F213&lt;0</formula>
    </cfRule>
  </conditionalFormatting>
  <conditionalFormatting sqref="F213">
    <cfRule type="expression" dxfId="2119" priority="101">
      <formula>F213&gt;0</formula>
    </cfRule>
    <cfRule type="expression" dxfId="2118" priority="102">
      <formula>F213&lt;0</formula>
    </cfRule>
  </conditionalFormatting>
  <conditionalFormatting sqref="H213">
    <cfRule type="expression" dxfId="2117" priority="97">
      <formula>H213&gt;0</formula>
    </cfRule>
    <cfRule type="expression" dxfId="2116" priority="98">
      <formula>H213&lt;0</formula>
    </cfRule>
  </conditionalFormatting>
  <conditionalFormatting sqref="F259:F260">
    <cfRule type="expression" dxfId="2115" priority="93">
      <formula>F259&gt;0</formula>
    </cfRule>
    <cfRule type="expression" dxfId="2114" priority="94">
      <formula>F259&lt;0</formula>
    </cfRule>
  </conditionalFormatting>
  <conditionalFormatting sqref="F259:F260">
    <cfRule type="expression" dxfId="2113" priority="95">
      <formula>F259&gt;0</formula>
    </cfRule>
    <cfRule type="expression" dxfId="2112" priority="96">
      <formula>F259&lt;0</formula>
    </cfRule>
  </conditionalFormatting>
  <conditionalFormatting sqref="H259:H260">
    <cfRule type="expression" dxfId="2111" priority="91">
      <formula>H259&gt;0</formula>
    </cfRule>
    <cfRule type="expression" dxfId="2110" priority="92">
      <formula>H259&lt;0</formula>
    </cfRule>
  </conditionalFormatting>
  <conditionalFormatting sqref="F66:F81">
    <cfRule type="expression" dxfId="2109" priority="89">
      <formula>F66&gt;0</formula>
    </cfRule>
    <cfRule type="expression" dxfId="2108" priority="90">
      <formula>F66&lt;0</formula>
    </cfRule>
  </conditionalFormatting>
  <conditionalFormatting sqref="H66:H81">
    <cfRule type="expression" dxfId="2107" priority="87">
      <formula>H66&gt;0</formula>
    </cfRule>
    <cfRule type="expression" dxfId="2106" priority="88">
      <formula>H66&lt;0</formula>
    </cfRule>
  </conditionalFormatting>
  <conditionalFormatting sqref="Q10">
    <cfRule type="expression" dxfId="2105" priority="85">
      <formula>Q10&gt;0</formula>
    </cfRule>
    <cfRule type="expression" dxfId="2104" priority="86">
      <formula>Q10&lt;0</formula>
    </cfRule>
  </conditionalFormatting>
  <conditionalFormatting sqref="J76">
    <cfRule type="expression" dxfId="2103" priority="83">
      <formula>J76&gt;0</formula>
    </cfRule>
    <cfRule type="expression" dxfId="2102" priority="84">
      <formula>J76&lt;0</formula>
    </cfRule>
  </conditionalFormatting>
  <conditionalFormatting sqref="F83:F91">
    <cfRule type="expression" dxfId="2101" priority="77">
      <formula>F83&gt;0</formula>
    </cfRule>
    <cfRule type="expression" dxfId="2100" priority="78">
      <formula>F83&lt;0</formula>
    </cfRule>
  </conditionalFormatting>
  <conditionalFormatting sqref="H83:H91">
    <cfRule type="expression" dxfId="2099" priority="75">
      <formula>H83&gt;0</formula>
    </cfRule>
    <cfRule type="expression" dxfId="2098" priority="76">
      <formula>H83&lt;0</formula>
    </cfRule>
  </conditionalFormatting>
  <conditionalFormatting sqref="R4">
    <cfRule type="expression" dxfId="2097" priority="73">
      <formula>R4&gt;0</formula>
    </cfRule>
    <cfRule type="expression" dxfId="2096" priority="74">
      <formula>R4&lt;0</formula>
    </cfRule>
  </conditionalFormatting>
  <conditionalFormatting sqref="Q9">
    <cfRule type="expression" dxfId="2095" priority="71">
      <formula>Q9&gt;0</formula>
    </cfRule>
    <cfRule type="expression" dxfId="2094" priority="72">
      <formula>Q9&lt;0</formula>
    </cfRule>
  </conditionalFormatting>
  <conditionalFormatting sqref="F92:F115">
    <cfRule type="expression" dxfId="2093" priority="67">
      <formula>F92&gt;0</formula>
    </cfRule>
    <cfRule type="expression" dxfId="2092" priority="68">
      <formula>F92&lt;0</formula>
    </cfRule>
  </conditionalFormatting>
  <conditionalFormatting sqref="H92:H115">
    <cfRule type="expression" dxfId="2091" priority="65">
      <formula>H92&gt;0</formula>
    </cfRule>
    <cfRule type="expression" dxfId="209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89" priority="61">
      <formula>F116&gt;0</formula>
    </cfRule>
    <cfRule type="expression" dxfId="2088" priority="62">
      <formula>F116&lt;0</formula>
    </cfRule>
  </conditionalFormatting>
  <conditionalFormatting sqref="H116:H140">
    <cfRule type="expression" dxfId="2087" priority="59">
      <formula>H116&gt;0</formula>
    </cfRule>
    <cfRule type="expression" dxfId="2086" priority="60">
      <formula>H116&lt;0</formula>
    </cfRule>
  </conditionalFormatting>
  <conditionalFormatting sqref="H150:H151 F150:F151">
    <cfRule type="expression" dxfId="2085" priority="41">
      <formula>F150&gt;0</formula>
    </cfRule>
    <cfRule type="expression" dxfId="2084" priority="42">
      <formula>F150&lt;0</formula>
    </cfRule>
  </conditionalFormatting>
  <conditionalFormatting sqref="H145:H149 F145:F149">
    <cfRule type="expression" dxfId="2083" priority="39">
      <formula>F145&gt;0</formula>
    </cfRule>
    <cfRule type="expression" dxfId="2082" priority="40">
      <formula>F145&lt;0</formula>
    </cfRule>
  </conditionalFormatting>
  <conditionalFormatting sqref="F82">
    <cfRule type="expression" dxfId="2081" priority="37">
      <formula>F82&gt;0</formula>
    </cfRule>
    <cfRule type="expression" dxfId="2080" priority="38">
      <formula>F82&lt;0</formula>
    </cfRule>
  </conditionalFormatting>
  <conditionalFormatting sqref="H82">
    <cfRule type="expression" dxfId="2079" priority="35">
      <formula>H82&gt;0</formula>
    </cfRule>
    <cfRule type="expression" dxfId="2078" priority="36">
      <formula>H82&lt;0</formula>
    </cfRule>
  </conditionalFormatting>
  <conditionalFormatting sqref="F173:F175 H173:H175">
    <cfRule type="expression" dxfId="2077" priority="33">
      <formula>F173&gt;0</formula>
    </cfRule>
    <cfRule type="expression" dxfId="2076" priority="34">
      <formula>F173&lt;0</formula>
    </cfRule>
  </conditionalFormatting>
  <conditionalFormatting sqref="F162:F166 H162:H166">
    <cfRule type="expression" dxfId="2075" priority="29">
      <formula>F162&gt;0</formula>
    </cfRule>
    <cfRule type="expression" dxfId="2074" priority="30">
      <formula>F162&lt;0</formula>
    </cfRule>
  </conditionalFormatting>
  <conditionalFormatting sqref="F159:F161 H159:H161">
    <cfRule type="expression" dxfId="2073" priority="25">
      <formula>F159&gt;0</formula>
    </cfRule>
    <cfRule type="expression" dxfId="2072" priority="26">
      <formula>F159&lt;0</formula>
    </cfRule>
  </conditionalFormatting>
  <conditionalFormatting sqref="F156:F158 H156:H158">
    <cfRule type="expression" dxfId="2071" priority="23">
      <formula>F156&gt;0</formula>
    </cfRule>
    <cfRule type="expression" dxfId="2070" priority="24">
      <formula>F156&lt;0</formula>
    </cfRule>
  </conditionalFormatting>
  <conditionalFormatting sqref="F155 H155">
    <cfRule type="expression" dxfId="2069" priority="21">
      <formula>F155&gt;0</formula>
    </cfRule>
    <cfRule type="expression" dxfId="2068" priority="22">
      <formula>F155&lt;0</formula>
    </cfRule>
  </conditionalFormatting>
  <conditionalFormatting sqref="F168:F170 H168:H170 K66:K170">
    <cfRule type="expression" dxfId="2067" priority="19">
      <formula>F66&gt;0</formula>
    </cfRule>
    <cfRule type="expression" dxfId="2066" priority="20">
      <formula>F66&lt;0</formula>
    </cfRule>
  </conditionalFormatting>
  <conditionalFormatting sqref="F167 H167">
    <cfRule type="expression" dxfId="2065" priority="17">
      <formula>F167&gt;0</formula>
    </cfRule>
    <cfRule type="expression" dxfId="2064" priority="18">
      <formula>F167&lt;0</formula>
    </cfRule>
  </conditionalFormatting>
  <conditionalFormatting sqref="F171:F172 H171:H172 K171:K172">
    <cfRule type="expression" dxfId="2063" priority="15">
      <formula>F171&gt;0</formula>
    </cfRule>
    <cfRule type="expression" dxfId="2062" priority="16">
      <formula>F171&lt;0</formula>
    </cfRule>
  </conditionalFormatting>
  <conditionalFormatting sqref="F178:F180 H178:H180 K178:K180">
    <cfRule type="expression" dxfId="2061" priority="11">
      <formula>F178&gt;0</formula>
    </cfRule>
    <cfRule type="expression" dxfId="2060" priority="12">
      <formula>F178&lt;0</formula>
    </cfRule>
  </conditionalFormatting>
  <conditionalFormatting sqref="F176:F177 H176:H177 K176:K177">
    <cfRule type="expression" dxfId="2059" priority="9">
      <formula>F176&gt;0</formula>
    </cfRule>
    <cfRule type="expression" dxfId="2058" priority="10">
      <formula>F176&lt;0</formula>
    </cfRule>
  </conditionalFormatting>
  <conditionalFormatting sqref="F184:F185 H184:H185 K184:K185">
    <cfRule type="expression" dxfId="2057" priority="5">
      <formula>F184&gt;0</formula>
    </cfRule>
    <cfRule type="expression" dxfId="2056" priority="6">
      <formula>F184&lt;0</formula>
    </cfRule>
  </conditionalFormatting>
  <conditionalFormatting sqref="F182:F183 H182:H183 K182:K183">
    <cfRule type="expression" dxfId="2055" priority="3">
      <formula>F182&gt;0</formula>
    </cfRule>
    <cfRule type="expression" dxfId="2054" priority="4">
      <formula>F182&lt;0</formula>
    </cfRule>
  </conditionalFormatting>
  <conditionalFormatting sqref="F181 H181 K181">
    <cfRule type="expression" dxfId="2053" priority="1">
      <formula>F181&gt;0</formula>
    </cfRule>
    <cfRule type="expression" dxfId="205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51" priority="31">
      <formula>Q7&gt;0</formula>
    </cfRule>
    <cfRule type="expression" dxfId="2050" priority="32">
      <formula>Q7&lt;0</formula>
    </cfRule>
  </conditionalFormatting>
  <conditionalFormatting sqref="Q8">
    <cfRule type="expression" dxfId="2049" priority="29">
      <formula>Q8&gt;0</formula>
    </cfRule>
    <cfRule type="expression" dxfId="2048" priority="30">
      <formula>Q8&lt;0</formula>
    </cfRule>
  </conditionalFormatting>
  <conditionalFormatting sqref="F62:F65">
    <cfRule type="expression" dxfId="2047" priority="21">
      <formula>F62&gt;0</formula>
    </cfRule>
    <cfRule type="expression" dxfId="2046" priority="22">
      <formula>F62&lt;0</formula>
    </cfRule>
  </conditionalFormatting>
  <conditionalFormatting sqref="F66:F74 F78:F98 F102:F106">
    <cfRule type="expression" dxfId="2045" priority="17">
      <formula>F66&gt;0</formula>
    </cfRule>
    <cfRule type="expression" dxfId="2044" priority="18">
      <formula>F66&lt;0</formula>
    </cfRule>
  </conditionalFormatting>
  <conditionalFormatting sqref="F66:F74 F78:F98 F102:F106">
    <cfRule type="expression" dxfId="2043" priority="19">
      <formula>F66&gt;0</formula>
    </cfRule>
    <cfRule type="expression" dxfId="2042" priority="20">
      <formula>F66&lt;0</formula>
    </cfRule>
  </conditionalFormatting>
  <conditionalFormatting sqref="H62:H74 H78:H98 H102:H106">
    <cfRule type="expression" dxfId="2041" priority="15">
      <formula>H62&gt;0</formula>
    </cfRule>
    <cfRule type="expression" dxfId="2040" priority="16">
      <formula>H62&lt;0</formula>
    </cfRule>
  </conditionalFormatting>
  <conditionalFormatting sqref="F57:F61">
    <cfRule type="expression" dxfId="2039" priority="13">
      <formula>F57&gt;0</formula>
    </cfRule>
    <cfRule type="expression" dxfId="2038" priority="14">
      <formula>F57&lt;0</formula>
    </cfRule>
  </conditionalFormatting>
  <conditionalFormatting sqref="H57:H61">
    <cfRule type="expression" dxfId="2037" priority="11">
      <formula>H57&gt;0</formula>
    </cfRule>
    <cfRule type="expression" dxfId="2036" priority="12">
      <formula>H57&lt;0</formula>
    </cfRule>
  </conditionalFormatting>
  <conditionalFormatting sqref="F75:F77">
    <cfRule type="expression" dxfId="2035" priority="7">
      <formula>F75&gt;0</formula>
    </cfRule>
    <cfRule type="expression" dxfId="2034" priority="8">
      <formula>F75&lt;0</formula>
    </cfRule>
  </conditionalFormatting>
  <conditionalFormatting sqref="F75:F77">
    <cfRule type="expression" dxfId="2033" priority="9">
      <formula>F75&gt;0</formula>
    </cfRule>
    <cfRule type="expression" dxfId="2032" priority="10">
      <formula>F75&lt;0</formula>
    </cfRule>
  </conditionalFormatting>
  <conditionalFormatting sqref="H75:H77">
    <cfRule type="expression" dxfId="2031" priority="5">
      <formula>H75&gt;0</formula>
    </cfRule>
    <cfRule type="expression" dxfId="2030" priority="6">
      <formula>H75&lt;0</formula>
    </cfRule>
  </conditionalFormatting>
  <conditionalFormatting sqref="F22:F30">
    <cfRule type="expression" dxfId="2029" priority="3">
      <formula>F22&gt;0</formula>
    </cfRule>
    <cfRule type="expression" dxfId="2028" priority="4">
      <formula>F22&lt;0</formula>
    </cfRule>
  </conditionalFormatting>
  <conditionalFormatting sqref="F99:F101">
    <cfRule type="expression" dxfId="2027" priority="1">
      <formula>F99&gt;0</formula>
    </cfRule>
    <cfRule type="expression" dxfId="202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5" priority="25">
      <formula>F30&gt;0</formula>
    </cfRule>
    <cfRule type="expression" dxfId="2024" priority="26">
      <formula>F30&lt;0</formula>
    </cfRule>
  </conditionalFormatting>
  <conditionalFormatting sqref="Q7">
    <cfRule type="expression" dxfId="2023" priority="23">
      <formula>Q7&gt;0</formula>
    </cfRule>
    <cfRule type="expression" dxfId="2022" priority="24">
      <formula>Q7&lt;0</formula>
    </cfRule>
  </conditionalFormatting>
  <conditionalFormatting sqref="Q8">
    <cfRule type="expression" dxfId="2021" priority="21">
      <formula>Q8&gt;0</formula>
    </cfRule>
    <cfRule type="expression" dxfId="2020" priority="22">
      <formula>Q8&lt;0</formula>
    </cfRule>
  </conditionalFormatting>
  <conditionalFormatting sqref="M74">
    <cfRule type="expression" dxfId="2019" priority="15">
      <formula>M74&gt;0</formula>
    </cfRule>
    <cfRule type="expression" dxfId="2018" priority="16">
      <formula>M74&lt;0</formula>
    </cfRule>
  </conditionalFormatting>
  <conditionalFormatting sqref="F113:F149 H113:H149">
    <cfRule type="expression" dxfId="2017" priority="13">
      <formula>F113&gt;0</formula>
    </cfRule>
    <cfRule type="expression" dxfId="2016" priority="14">
      <formula>F113&lt;0</formula>
    </cfRule>
  </conditionalFormatting>
  <conditionalFormatting sqref="F105:F112">
    <cfRule type="expression" dxfId="2015" priority="11">
      <formula>F105&gt;0</formula>
    </cfRule>
    <cfRule type="expression" dxfId="2014" priority="12">
      <formula>F105&lt;0</formula>
    </cfRule>
  </conditionalFormatting>
  <conditionalFormatting sqref="H105:H112">
    <cfRule type="expression" dxfId="2013" priority="9">
      <formula>H105&gt;0</formula>
    </cfRule>
    <cfRule type="expression" dxfId="2012" priority="10">
      <formula>H105&lt;0</formula>
    </cfRule>
  </conditionalFormatting>
  <conditionalFormatting sqref="Q10">
    <cfRule type="expression" dxfId="2011" priority="7">
      <formula>Q10&gt;0</formula>
    </cfRule>
    <cfRule type="expression" dxfId="2010" priority="8">
      <formula>Q10&lt;0</formula>
    </cfRule>
  </conditionalFormatting>
  <conditionalFormatting sqref="F25:F29">
    <cfRule type="expression" dxfId="2009" priority="5">
      <formula>F25&gt;0</formula>
    </cfRule>
    <cfRule type="expression" dxfId="2008" priority="6">
      <formula>F25&lt;0</formula>
    </cfRule>
  </conditionalFormatting>
  <conditionalFormatting sqref="H25:H29">
    <cfRule type="expression" dxfId="2007" priority="3">
      <formula>H25&gt;0</formula>
    </cfRule>
    <cfRule type="expression" dxfId="2006" priority="4">
      <formula>H25&lt;0</formula>
    </cfRule>
  </conditionalFormatting>
  <conditionalFormatting sqref="J26:J35">
    <cfRule type="expression" dxfId="2005" priority="1">
      <formula>J26&gt;0</formula>
    </cfRule>
    <cfRule type="expression" dxfId="200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3" priority="47">
      <formula>F7&gt;0</formula>
    </cfRule>
    <cfRule type="expression" dxfId="2002" priority="48">
      <formula>F7&lt;0</formula>
    </cfRule>
  </conditionalFormatting>
  <conditionalFormatting sqref="Q8">
    <cfRule type="expression" dxfId="2001" priority="45">
      <formula>Q8&gt;0</formula>
    </cfRule>
    <cfRule type="expression" dxfId="2000" priority="46">
      <formula>Q8&lt;0</formula>
    </cfRule>
  </conditionalFormatting>
  <conditionalFormatting sqref="F41:F60">
    <cfRule type="expression" dxfId="1999" priority="43">
      <formula>F41&gt;0</formula>
    </cfRule>
    <cfRule type="expression" dxfId="1998" priority="44">
      <formula>F41&lt;0</formula>
    </cfRule>
  </conditionalFormatting>
  <conditionalFormatting sqref="H41:H60">
    <cfRule type="expression" dxfId="1997" priority="41">
      <formula>H41&gt;0</formula>
    </cfRule>
    <cfRule type="expression" dxfId="1996" priority="42">
      <formula>H41&lt;0</formula>
    </cfRule>
  </conditionalFormatting>
  <conditionalFormatting sqref="Q10">
    <cfRule type="expression" dxfId="1995" priority="35">
      <formula>Q10&gt;0</formula>
    </cfRule>
    <cfRule type="expression" dxfId="1994" priority="36">
      <formula>Q10&lt;0</formula>
    </cfRule>
  </conditionalFormatting>
  <conditionalFormatting sqref="J36:J60">
    <cfRule type="expression" dxfId="1993" priority="33">
      <formula>J36&gt;0</formula>
    </cfRule>
    <cfRule type="expression" dxfId="1992" priority="34">
      <formula>J36&lt;0</formula>
    </cfRule>
  </conditionalFormatting>
  <conditionalFormatting sqref="K36:K49">
    <cfRule type="expression" dxfId="1991" priority="31">
      <formula>K36&gt;0</formula>
    </cfRule>
    <cfRule type="expression" dxfId="1990" priority="32">
      <formula>K36&lt;0</formula>
    </cfRule>
  </conditionalFormatting>
  <conditionalFormatting sqref="L36:L49">
    <cfRule type="expression" dxfId="1989" priority="29">
      <formula>L36&gt;0</formula>
    </cfRule>
    <cfRule type="expression" dxfId="1988" priority="30">
      <formula>L36&lt;0</formula>
    </cfRule>
  </conditionalFormatting>
  <conditionalFormatting sqref="F114:F135">
    <cfRule type="expression" dxfId="1987" priority="27">
      <formula>F114&gt;0</formula>
    </cfRule>
    <cfRule type="expression" dxfId="1986" priority="28">
      <formula>F114&lt;0</formula>
    </cfRule>
  </conditionalFormatting>
  <conditionalFormatting sqref="H114:H135">
    <cfRule type="expression" dxfId="1985" priority="25">
      <formula>H114&gt;0</formula>
    </cfRule>
    <cfRule type="expression" dxfId="1984" priority="26">
      <formula>H114&lt;0</formula>
    </cfRule>
  </conditionalFormatting>
  <conditionalFormatting sqref="J114:J127">
    <cfRule type="expression" dxfId="1983" priority="23">
      <formula>J114&gt;0</formula>
    </cfRule>
    <cfRule type="expression" dxfId="1982" priority="24">
      <formula>J114&lt;0</formula>
    </cfRule>
  </conditionalFormatting>
  <conditionalFormatting sqref="K114:K127">
    <cfRule type="expression" dxfId="1981" priority="21">
      <formula>K114&gt;0</formula>
    </cfRule>
    <cfRule type="expression" dxfId="1980" priority="22">
      <formula>K114&lt;0</formula>
    </cfRule>
  </conditionalFormatting>
  <conditionalFormatting sqref="L114:L127">
    <cfRule type="expression" dxfId="1979" priority="19">
      <formula>L114&gt;0</formula>
    </cfRule>
    <cfRule type="expression" dxfId="1978" priority="20">
      <formula>L114&lt;0</formula>
    </cfRule>
  </conditionalFormatting>
  <conditionalFormatting sqref="F36:F40">
    <cfRule type="expression" dxfId="1977" priority="17">
      <formula>F36&gt;0</formula>
    </cfRule>
    <cfRule type="expression" dxfId="1976" priority="18">
      <formula>F36&lt;0</formula>
    </cfRule>
  </conditionalFormatting>
  <conditionalFormatting sqref="H36:H40">
    <cfRule type="expression" dxfId="1975" priority="15">
      <formula>H36&gt;0</formula>
    </cfRule>
    <cfRule type="expression" dxfId="1974" priority="16">
      <formula>H36&lt;0</formula>
    </cfRule>
  </conditionalFormatting>
  <conditionalFormatting sqref="F61:F62">
    <cfRule type="expression" dxfId="1973" priority="13">
      <formula>F61&gt;0</formula>
    </cfRule>
    <cfRule type="expression" dxfId="1972" priority="14">
      <formula>F61&lt;0</formula>
    </cfRule>
  </conditionalFormatting>
  <conditionalFormatting sqref="H61:H62">
    <cfRule type="expression" dxfId="1971" priority="11">
      <formula>H61&gt;0</formula>
    </cfRule>
    <cfRule type="expression" dxfId="1970" priority="12">
      <formula>H61&lt;0</formula>
    </cfRule>
  </conditionalFormatting>
  <conditionalFormatting sqref="J61:J62">
    <cfRule type="expression" dxfId="1969" priority="9">
      <formula>J61&gt;0</formula>
    </cfRule>
    <cfRule type="expression" dxfId="1968" priority="10">
      <formula>J61&lt;0</formula>
    </cfRule>
  </conditionalFormatting>
  <conditionalFormatting sqref="J74:J75 H74:H75 F74:F75">
    <cfRule type="expression" dxfId="1967" priority="7">
      <formula>F74&gt;0</formula>
    </cfRule>
    <cfRule type="expression" dxfId="1966" priority="8">
      <formula>F74&lt;0</formula>
    </cfRule>
  </conditionalFormatting>
  <conditionalFormatting sqref="J79:J82 F79:F83 H79:H83">
    <cfRule type="expression" dxfId="1965" priority="3">
      <formula>F79&gt;0</formula>
    </cfRule>
    <cfRule type="expression" dxfId="1964" priority="4">
      <formula>F79&lt;0</formula>
    </cfRule>
  </conditionalFormatting>
  <conditionalFormatting sqref="J84:J86 F84:F86 H84:H86">
    <cfRule type="expression" dxfId="1963" priority="1">
      <formula>F84&gt;0</formula>
    </cfRule>
    <cfRule type="expression" dxfId="196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61" priority="25">
      <formula>F52&gt;0</formula>
    </cfRule>
    <cfRule type="expression" dxfId="1960" priority="26">
      <formula>F52&lt;0</formula>
    </cfRule>
  </conditionalFormatting>
  <conditionalFormatting sqref="Q7">
    <cfRule type="expression" dxfId="1959" priority="23">
      <formula>Q7&gt;0</formula>
    </cfRule>
    <cfRule type="expression" dxfId="1958" priority="24">
      <formula>Q7&lt;0</formula>
    </cfRule>
  </conditionalFormatting>
  <conditionalFormatting sqref="Q8">
    <cfRule type="expression" dxfId="1957" priority="21">
      <formula>Q8&gt;0</formula>
    </cfRule>
    <cfRule type="expression" dxfId="1956" priority="22">
      <formula>Q8&lt;0</formula>
    </cfRule>
  </conditionalFormatting>
  <conditionalFormatting sqref="F25:F37 F43:F51">
    <cfRule type="expression" dxfId="1955" priority="19">
      <formula>F25&gt;0</formula>
    </cfRule>
    <cfRule type="expression" dxfId="1954" priority="20">
      <formula>F25&lt;0</formula>
    </cfRule>
  </conditionalFormatting>
  <conditionalFormatting sqref="H25:H37 H41:H51">
    <cfRule type="expression" dxfId="1953" priority="17">
      <formula>H25&gt;0</formula>
    </cfRule>
    <cfRule type="expression" dxfId="1952" priority="18">
      <formula>H25&lt;0</formula>
    </cfRule>
  </conditionalFormatting>
  <conditionalFormatting sqref="F89:F110">
    <cfRule type="expression" dxfId="1951" priority="15">
      <formula>F89&gt;0</formula>
    </cfRule>
    <cfRule type="expression" dxfId="1950" priority="16">
      <formula>F89&lt;0</formula>
    </cfRule>
  </conditionalFormatting>
  <conditionalFormatting sqref="H89:H110">
    <cfRule type="expression" dxfId="1949" priority="13">
      <formula>H89&gt;0</formula>
    </cfRule>
    <cfRule type="expression" dxfId="1948" priority="14">
      <formula>H89&lt;0</formula>
    </cfRule>
  </conditionalFormatting>
  <conditionalFormatting sqref="Q10">
    <cfRule type="expression" dxfId="1947" priority="11">
      <formula>Q10&gt;0</formula>
    </cfRule>
    <cfRule type="expression" dxfId="1946" priority="12">
      <formula>Q10&lt;0</formula>
    </cfRule>
  </conditionalFormatting>
  <conditionalFormatting sqref="J25:J38">
    <cfRule type="expression" dxfId="1945" priority="9">
      <formula>J25&gt;0</formula>
    </cfRule>
    <cfRule type="expression" dxfId="1944" priority="10">
      <formula>J25&lt;0</formula>
    </cfRule>
  </conditionalFormatting>
  <conditionalFormatting sqref="K25:K38">
    <cfRule type="expression" dxfId="1943" priority="7">
      <formula>K25&gt;0</formula>
    </cfRule>
    <cfRule type="expression" dxfId="1942" priority="8">
      <formula>K25&lt;0</formula>
    </cfRule>
  </conditionalFormatting>
  <conditionalFormatting sqref="F38:F42">
    <cfRule type="expression" dxfId="1941" priority="3">
      <formula>F38&gt;0</formula>
    </cfRule>
    <cfRule type="expression" dxfId="1940" priority="4">
      <formula>F38&lt;0</formula>
    </cfRule>
  </conditionalFormatting>
  <conditionalFormatting sqref="H38:H40">
    <cfRule type="expression" dxfId="1939" priority="1">
      <formula>H38&gt;0</formula>
    </cfRule>
    <cfRule type="expression" dxfId="193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37" priority="25">
      <formula>F7&gt;0</formula>
    </cfRule>
    <cfRule type="expression" dxfId="1936" priority="26">
      <formula>F7&lt;0</formula>
    </cfRule>
  </conditionalFormatting>
  <conditionalFormatting sqref="Q8">
    <cfRule type="expression" dxfId="1935" priority="23">
      <formula>Q8&gt;0</formula>
    </cfRule>
    <cfRule type="expression" dxfId="1934" priority="24">
      <formula>Q8&lt;0</formula>
    </cfRule>
  </conditionalFormatting>
  <conditionalFormatting sqref="F93:F114">
    <cfRule type="expression" dxfId="1933" priority="17">
      <formula>F93&gt;0</formula>
    </cfRule>
    <cfRule type="expression" dxfId="1932" priority="18">
      <formula>F93&lt;0</formula>
    </cfRule>
  </conditionalFormatting>
  <conditionalFormatting sqref="H93:H114">
    <cfRule type="expression" dxfId="1931" priority="15">
      <formula>H93&gt;0</formula>
    </cfRule>
    <cfRule type="expression" dxfId="1930" priority="16">
      <formula>H93&lt;0</formula>
    </cfRule>
  </conditionalFormatting>
  <conditionalFormatting sqref="Q10">
    <cfRule type="expression" dxfId="1929" priority="13">
      <formula>Q10&gt;0</formula>
    </cfRule>
    <cfRule type="expression" dxfId="1928" priority="14">
      <formula>Q10&lt;0</formula>
    </cfRule>
  </conditionalFormatting>
  <conditionalFormatting sqref="J25:J38">
    <cfRule type="expression" dxfId="1927" priority="11">
      <formula>J25&gt;0</formula>
    </cfRule>
    <cfRule type="expression" dxfId="1926" priority="12">
      <formula>J25&lt;0</formula>
    </cfRule>
  </conditionalFormatting>
  <conditionalFormatting sqref="K25:K38">
    <cfRule type="expression" dxfId="1925" priority="9">
      <formula>K25&gt;0</formula>
    </cfRule>
    <cfRule type="expression" dxfId="1924" priority="10">
      <formula>K25&lt;0</formula>
    </cfRule>
  </conditionalFormatting>
  <conditionalFormatting sqref="L25:L34">
    <cfRule type="expression" dxfId="1923" priority="7">
      <formula>L25&gt;0</formula>
    </cfRule>
    <cfRule type="expression" dxfId="1922" priority="8">
      <formula>L25&lt;0</formula>
    </cfRule>
  </conditionalFormatting>
  <conditionalFormatting sqref="J43">
    <cfRule type="expression" dxfId="1921" priority="5">
      <formula>J43&gt;0</formula>
    </cfRule>
    <cfRule type="expression" dxfId="1920" priority="6">
      <formula>J43&lt;0</formula>
    </cfRule>
  </conditionalFormatting>
  <conditionalFormatting sqref="M25:M34">
    <cfRule type="expression" dxfId="1919" priority="3">
      <formula>M25&gt;0</formula>
    </cfRule>
    <cfRule type="expression" dxfId="1918" priority="4">
      <formula>M25&lt;0</formula>
    </cfRule>
  </conditionalFormatting>
  <conditionalFormatting sqref="H61:H64 F61:F64">
    <cfRule type="expression" dxfId="1917" priority="1">
      <formula>F61&gt;0</formula>
    </cfRule>
    <cfRule type="expression" dxfId="1916"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5" priority="35">
      <formula>F62&gt;0</formula>
    </cfRule>
    <cfRule type="expression" dxfId="1914" priority="36">
      <formula>F62&lt;0</formula>
    </cfRule>
  </conditionalFormatting>
  <conditionalFormatting sqref="Q7">
    <cfRule type="expression" dxfId="1913" priority="33">
      <formula>Q7&gt;0</formula>
    </cfRule>
    <cfRule type="expression" dxfId="1912" priority="34">
      <formula>Q7&lt;0</formula>
    </cfRule>
  </conditionalFormatting>
  <conditionalFormatting sqref="Q8">
    <cfRule type="expression" dxfId="1911" priority="31">
      <formula>Q8&gt;0</formula>
    </cfRule>
    <cfRule type="expression" dxfId="1910" priority="32">
      <formula>Q8&lt;0</formula>
    </cfRule>
  </conditionalFormatting>
  <conditionalFormatting sqref="F30:F61">
    <cfRule type="expression" dxfId="1909" priority="29">
      <formula>F30&gt;0</formula>
    </cfRule>
    <cfRule type="expression" dxfId="1908" priority="30">
      <formula>F30&lt;0</formula>
    </cfRule>
  </conditionalFormatting>
  <conditionalFormatting sqref="H30:H61">
    <cfRule type="expression" dxfId="1907" priority="27">
      <formula>H30&gt;0</formula>
    </cfRule>
    <cfRule type="expression" dxfId="1906" priority="28">
      <formula>H30&lt;0</formula>
    </cfRule>
  </conditionalFormatting>
  <conditionalFormatting sqref="Q10">
    <cfRule type="expression" dxfId="1905" priority="25">
      <formula>Q10&gt;0</formula>
    </cfRule>
    <cfRule type="expression" dxfId="1904" priority="26">
      <formula>Q10&lt;0</formula>
    </cfRule>
  </conditionalFormatting>
  <conditionalFormatting sqref="J25:J38">
    <cfRule type="expression" dxfId="1903" priority="23">
      <formula>J25&gt;0</formula>
    </cfRule>
    <cfRule type="expression" dxfId="1902" priority="24">
      <formula>J25&lt;0</formula>
    </cfRule>
  </conditionalFormatting>
  <conditionalFormatting sqref="K25:K33">
    <cfRule type="expression" dxfId="1901" priority="21">
      <formula>K25&gt;0</formula>
    </cfRule>
    <cfRule type="expression" dxfId="1900" priority="22">
      <formula>K25&lt;0</formula>
    </cfRule>
  </conditionalFormatting>
  <conditionalFormatting sqref="L25:L38">
    <cfRule type="expression" dxfId="1899" priority="19">
      <formula>L25&gt;0</formula>
    </cfRule>
    <cfRule type="expression" dxfId="1898" priority="20">
      <formula>L25&lt;0</formula>
    </cfRule>
  </conditionalFormatting>
  <conditionalFormatting sqref="F89:F110">
    <cfRule type="expression" dxfId="1897" priority="17">
      <formula>F89&gt;0</formula>
    </cfRule>
    <cfRule type="expression" dxfId="1896" priority="18">
      <formula>F89&lt;0</formula>
    </cfRule>
  </conditionalFormatting>
  <conditionalFormatting sqref="H89:H110">
    <cfRule type="expression" dxfId="1895" priority="15">
      <formula>H89&gt;0</formula>
    </cfRule>
    <cfRule type="expression" dxfId="1894" priority="16">
      <formula>H89&lt;0</formula>
    </cfRule>
  </conditionalFormatting>
  <conditionalFormatting sqref="J89:J102">
    <cfRule type="expression" dxfId="1893" priority="13">
      <formula>J89&gt;0</formula>
    </cfRule>
    <cfRule type="expression" dxfId="1892" priority="14">
      <formula>J89&lt;0</formula>
    </cfRule>
  </conditionalFormatting>
  <conditionalFormatting sqref="K89:K102">
    <cfRule type="expression" dxfId="1891" priority="11">
      <formula>K89&gt;0</formula>
    </cfRule>
    <cfRule type="expression" dxfId="1890" priority="12">
      <formula>K89&lt;0</formula>
    </cfRule>
  </conditionalFormatting>
  <conditionalFormatting sqref="L89:L102">
    <cfRule type="expression" dxfId="1889" priority="9">
      <formula>L89&gt;0</formula>
    </cfRule>
    <cfRule type="expression" dxfId="1888" priority="10">
      <formula>L89&lt;0</formula>
    </cfRule>
  </conditionalFormatting>
  <conditionalFormatting sqref="F25:F29">
    <cfRule type="expression" dxfId="1887" priority="7">
      <formula>F25&gt;0</formula>
    </cfRule>
    <cfRule type="expression" dxfId="1886" priority="8">
      <formula>F25&lt;0</formula>
    </cfRule>
  </conditionalFormatting>
  <conditionalFormatting sqref="H25:H29">
    <cfRule type="expression" dxfId="1885" priority="5">
      <formula>H25&gt;0</formula>
    </cfRule>
    <cfRule type="expression" dxfId="1884" priority="6">
      <formula>H25&lt;0</formula>
    </cfRule>
  </conditionalFormatting>
  <conditionalFormatting sqref="F29">
    <cfRule type="expression" dxfId="1883" priority="3">
      <formula>F29&gt;0</formula>
    </cfRule>
    <cfRule type="expression" dxfId="1882" priority="4">
      <formula>F29&lt;0</formula>
    </cfRule>
  </conditionalFormatting>
  <conditionalFormatting sqref="J57">
    <cfRule type="expression" dxfId="1881" priority="1">
      <formula>J57&gt;0</formula>
    </cfRule>
    <cfRule type="expression" dxfId="188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79" priority="31">
      <formula>F47&gt;0</formula>
    </cfRule>
    <cfRule type="expression" dxfId="1878" priority="32">
      <formula>F47&lt;0</formula>
    </cfRule>
  </conditionalFormatting>
  <conditionalFormatting sqref="Q7">
    <cfRule type="expression" dxfId="1877" priority="29">
      <formula>Q7&gt;0</formula>
    </cfRule>
    <cfRule type="expression" dxfId="1876" priority="30">
      <formula>Q7&lt;0</formula>
    </cfRule>
  </conditionalFormatting>
  <conditionalFormatting sqref="Q8">
    <cfRule type="expression" dxfId="1875" priority="27">
      <formula>Q8&gt;0</formula>
    </cfRule>
    <cfRule type="expression" dxfId="1874" priority="28">
      <formula>Q8&lt;0</formula>
    </cfRule>
  </conditionalFormatting>
  <conditionalFormatting sqref="F30:F46">
    <cfRule type="expression" dxfId="1873" priority="25">
      <formula>F30&gt;0</formula>
    </cfRule>
    <cfRule type="expression" dxfId="1872" priority="26">
      <formula>F30&lt;0</formula>
    </cfRule>
  </conditionalFormatting>
  <conditionalFormatting sqref="H30:H46">
    <cfRule type="expression" dxfId="1871" priority="23">
      <formula>H30&gt;0</formula>
    </cfRule>
    <cfRule type="expression" dxfId="1870" priority="24">
      <formula>H30&lt;0</formula>
    </cfRule>
  </conditionalFormatting>
  <conditionalFormatting sqref="Q10">
    <cfRule type="expression" dxfId="1869" priority="21">
      <formula>Q10&gt;0</formula>
    </cfRule>
    <cfRule type="expression" dxfId="1868" priority="22">
      <formula>Q10&lt;0</formula>
    </cfRule>
  </conditionalFormatting>
  <conditionalFormatting sqref="J25:J38">
    <cfRule type="expression" dxfId="1867" priority="19">
      <formula>J25&gt;0</formula>
    </cfRule>
    <cfRule type="expression" dxfId="1866" priority="20">
      <formula>J25&lt;0</formula>
    </cfRule>
  </conditionalFormatting>
  <conditionalFormatting sqref="K25:K38">
    <cfRule type="expression" dxfId="1865" priority="17">
      <formula>K25&gt;0</formula>
    </cfRule>
    <cfRule type="expression" dxfId="1864" priority="18">
      <formula>K25&lt;0</formula>
    </cfRule>
  </conditionalFormatting>
  <conditionalFormatting sqref="L25:L38">
    <cfRule type="expression" dxfId="1863" priority="15">
      <formula>L25&gt;0</formula>
    </cfRule>
    <cfRule type="expression" dxfId="1862" priority="16">
      <formula>L25&lt;0</formula>
    </cfRule>
  </conditionalFormatting>
  <conditionalFormatting sqref="F89:F110">
    <cfRule type="expression" dxfId="1861" priority="13">
      <formula>F89&gt;0</formula>
    </cfRule>
    <cfRule type="expression" dxfId="1860" priority="14">
      <formula>F89&lt;0</formula>
    </cfRule>
  </conditionalFormatting>
  <conditionalFormatting sqref="H89:H110">
    <cfRule type="expression" dxfId="1859" priority="11">
      <formula>H89&gt;0</formula>
    </cfRule>
    <cfRule type="expression" dxfId="1858" priority="12">
      <formula>H89&lt;0</formula>
    </cfRule>
  </conditionalFormatting>
  <conditionalFormatting sqref="J89:J102">
    <cfRule type="expression" dxfId="1857" priority="9">
      <formula>J89&gt;0</formula>
    </cfRule>
    <cfRule type="expression" dxfId="1856" priority="10">
      <formula>J89&lt;0</formula>
    </cfRule>
  </conditionalFormatting>
  <conditionalFormatting sqref="K89:K102">
    <cfRule type="expression" dxfId="1855" priority="7">
      <formula>K89&gt;0</formula>
    </cfRule>
    <cfRule type="expression" dxfId="1854" priority="8">
      <formula>K89&lt;0</formula>
    </cfRule>
  </conditionalFormatting>
  <conditionalFormatting sqref="L89:L102">
    <cfRule type="expression" dxfId="1853" priority="5">
      <formula>L89&gt;0</formula>
    </cfRule>
    <cfRule type="expression" dxfId="1852" priority="6">
      <formula>L89&lt;0</formula>
    </cfRule>
  </conditionalFormatting>
  <conditionalFormatting sqref="F25:F29">
    <cfRule type="expression" dxfId="1851" priority="3">
      <formula>F25&gt;0</formula>
    </cfRule>
    <cfRule type="expression" dxfId="1850" priority="4">
      <formula>F25&lt;0</formula>
    </cfRule>
  </conditionalFormatting>
  <conditionalFormatting sqref="H25:H29">
    <cfRule type="expression" dxfId="1849" priority="1">
      <formula>H25&gt;0</formula>
    </cfRule>
    <cfRule type="expression" dxfId="1848"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38.46</v>
      </c>
      <c r="R4" s="425">
        <v>4.7000000000000002E-3</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19230</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-3214.8100000000049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-3214.8100000000049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-0.14323177607651855</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4.7321892875715033E-2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1380</v>
      </c>
    </row>
    <row r="13" spans="1:21" x14ac:dyDescent="0.25">
      <c r="H13" s="70"/>
      <c r="O13" s="11" t="s">
        <v>947</v>
      </c>
      <c r="Q13" s="2">
        <f>Q4/4.6</f>
        <v>8.3608695652173921</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42.306000000000004</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41.921400000000006</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41.536800000000007</v>
      </c>
    </row>
    <row r="20" spans="1:20" x14ac:dyDescent="0.25">
      <c r="O20" s="81">
        <v>1.07</v>
      </c>
      <c r="P20" s="81">
        <f t="shared" si="1"/>
        <v>41.152200000000001</v>
      </c>
    </row>
    <row r="21" spans="1:20" x14ac:dyDescent="0.25">
      <c r="O21" s="81">
        <v>1.06</v>
      </c>
      <c r="P21" s="81">
        <f t="shared" si="1"/>
        <v>40.767600000000002</v>
      </c>
    </row>
    <row r="22" spans="1:20" x14ac:dyDescent="0.25">
      <c r="O22" s="81">
        <v>1.05</v>
      </c>
      <c r="P22" s="81">
        <f t="shared" si="1"/>
        <v>40.383000000000003</v>
      </c>
    </row>
    <row r="23" spans="1:20" x14ac:dyDescent="0.25">
      <c r="O23" s="81">
        <v>1.04</v>
      </c>
      <c r="P23" s="81">
        <f t="shared" si="1"/>
        <v>39.998400000000004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39.613800000000005</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39.229199999999999</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38.8446</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38.46</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38.075400000000002</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37.690800000000003</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37.306199999999997</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36.921599999999998</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36.536999999999999</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36.1524</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35.767800000000001</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35.383200000000002</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34.998600000000003</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34.614000000000004</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47" priority="35">
      <formula>F62&gt;0</formula>
    </cfRule>
    <cfRule type="expression" dxfId="1846" priority="36">
      <formula>F62&lt;0</formula>
    </cfRule>
  </conditionalFormatting>
  <conditionalFormatting sqref="Q7">
    <cfRule type="expression" dxfId="1845" priority="33">
      <formula>Q7&gt;0</formula>
    </cfRule>
    <cfRule type="expression" dxfId="1844" priority="34">
      <formula>Q7&lt;0</formula>
    </cfRule>
  </conditionalFormatting>
  <conditionalFormatting sqref="Q8">
    <cfRule type="expression" dxfId="1843" priority="31">
      <formula>Q8&gt;0</formula>
    </cfRule>
    <cfRule type="expression" dxfId="1842" priority="32">
      <formula>Q8&lt;0</formula>
    </cfRule>
  </conditionalFormatting>
  <conditionalFormatting sqref="F30:F61">
    <cfRule type="expression" dxfId="1841" priority="29">
      <formula>F30&gt;0</formula>
    </cfRule>
    <cfRule type="expression" dxfId="1840" priority="30">
      <formula>F30&lt;0</formula>
    </cfRule>
  </conditionalFormatting>
  <conditionalFormatting sqref="H30:H61">
    <cfRule type="expression" dxfId="1839" priority="27">
      <formula>H30&gt;0</formula>
    </cfRule>
    <cfRule type="expression" dxfId="1838" priority="28">
      <formula>H30&lt;0</formula>
    </cfRule>
  </conditionalFormatting>
  <conditionalFormatting sqref="Q10">
    <cfRule type="expression" dxfId="1837" priority="25">
      <formula>Q10&gt;0</formula>
    </cfRule>
    <cfRule type="expression" dxfId="1836" priority="26">
      <formula>Q10&lt;0</formula>
    </cfRule>
  </conditionalFormatting>
  <conditionalFormatting sqref="J25:J39">
    <cfRule type="expression" dxfId="1835" priority="23">
      <formula>J25&gt;0</formula>
    </cfRule>
    <cfRule type="expression" dxfId="1834" priority="24">
      <formula>J25&lt;0</formula>
    </cfRule>
  </conditionalFormatting>
  <conditionalFormatting sqref="K25:K36">
    <cfRule type="expression" dxfId="1833" priority="21">
      <formula>K25&gt;0</formula>
    </cfRule>
    <cfRule type="expression" dxfId="1832" priority="22">
      <formula>K25&lt;0</formula>
    </cfRule>
  </conditionalFormatting>
  <conditionalFormatting sqref="L25">
    <cfRule type="expression" dxfId="1831" priority="19">
      <formula>L25&gt;0</formula>
    </cfRule>
    <cfRule type="expression" dxfId="1830" priority="20">
      <formula>L25&lt;0</formula>
    </cfRule>
  </conditionalFormatting>
  <conditionalFormatting sqref="F89:F110">
    <cfRule type="expression" dxfId="1829" priority="17">
      <formula>F89&gt;0</formula>
    </cfRule>
    <cfRule type="expression" dxfId="1828" priority="18">
      <formula>F89&lt;0</formula>
    </cfRule>
  </conditionalFormatting>
  <conditionalFormatting sqref="H89:H110">
    <cfRule type="expression" dxfId="1827" priority="15">
      <formula>H89&gt;0</formula>
    </cfRule>
    <cfRule type="expression" dxfId="1826" priority="16">
      <formula>H89&lt;0</formula>
    </cfRule>
  </conditionalFormatting>
  <conditionalFormatting sqref="J89:J102">
    <cfRule type="expression" dxfId="1825" priority="13">
      <formula>J89&gt;0</formula>
    </cfRule>
    <cfRule type="expression" dxfId="1824" priority="14">
      <formula>J89&lt;0</formula>
    </cfRule>
  </conditionalFormatting>
  <conditionalFormatting sqref="K89:K102">
    <cfRule type="expression" dxfId="1823" priority="11">
      <formula>K89&gt;0</formula>
    </cfRule>
    <cfRule type="expression" dxfId="1822" priority="12">
      <formula>K89&lt;0</formula>
    </cfRule>
  </conditionalFormatting>
  <conditionalFormatting sqref="L89:L102">
    <cfRule type="expression" dxfId="1821" priority="9">
      <formula>L89&gt;0</formula>
    </cfRule>
    <cfRule type="expression" dxfId="1820" priority="10">
      <formula>L89&lt;0</formula>
    </cfRule>
  </conditionalFormatting>
  <conditionalFormatting sqref="F25:F29">
    <cfRule type="expression" dxfId="1819" priority="7">
      <formula>F25&gt;0</formula>
    </cfRule>
    <cfRule type="expression" dxfId="1818" priority="8">
      <formula>F25&lt;0</formula>
    </cfRule>
  </conditionalFormatting>
  <conditionalFormatting sqref="H25:H29">
    <cfRule type="expression" dxfId="1817" priority="5">
      <formula>H25&gt;0</formula>
    </cfRule>
    <cfRule type="expression" dxfId="181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56.01</v>
      </c>
      <c r="R4" s="425">
        <v>-2.2499999999999999E-2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11202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1614.9400000000023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1614.9400000000023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0.1684499731930334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4.9991073022674519E-2</v>
      </c>
      <c r="R11">
        <v>0.7</v>
      </c>
      <c r="T11" s="1">
        <v>43285</v>
      </c>
      <c r="U11" t="s">
        <v>1130</v>
      </c>
    </row>
    <row r="12" spans="1:21" x14ac:dyDescent="0.25">
      <c r="H12" s="70"/>
      <c r="O12" s="11" t="s">
        <v>921</v>
      </c>
      <c r="Q12" s="1" t="s">
        <v>1370</v>
      </c>
    </row>
    <row r="13" spans="1:21" x14ac:dyDescent="0.25">
      <c r="H13" s="70"/>
      <c r="O13" s="11" t="s">
        <v>947</v>
      </c>
      <c r="Q13" s="2">
        <f>Q4/(3.94+4.03)*2</f>
        <v>14.055207026348807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61.611000000000004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61.050900000000006</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60.4908</v>
      </c>
    </row>
    <row r="20" spans="1:21" x14ac:dyDescent="0.25">
      <c r="O20" s="81">
        <v>1.07</v>
      </c>
      <c r="P20" s="81">
        <f t="shared" si="2"/>
        <v>59.930700000000002</v>
      </c>
      <c r="T20" s="1">
        <v>43416</v>
      </c>
      <c r="U20" t="s">
        <v>1298</v>
      </c>
    </row>
    <row r="21" spans="1:21" x14ac:dyDescent="0.25">
      <c r="O21" s="81">
        <v>1.06</v>
      </c>
      <c r="P21" s="81">
        <f t="shared" si="2"/>
        <v>59.370600000000003</v>
      </c>
    </row>
    <row r="22" spans="1:21" x14ac:dyDescent="0.25">
      <c r="O22" s="81">
        <v>1.05</v>
      </c>
      <c r="P22" s="81">
        <f t="shared" si="2"/>
        <v>58.810499999999998</v>
      </c>
    </row>
    <row r="23" spans="1:21" x14ac:dyDescent="0.25">
      <c r="O23" s="81">
        <v>1.04</v>
      </c>
      <c r="P23" s="81">
        <f t="shared" si="2"/>
        <v>58.250399999999999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57.690300000000001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57.130200000000002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56.570099999999996</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56.01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55.4499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54.889799999999994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54.329699999999995</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53.769599999999997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53.209499999999998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52.649399999999993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52.089300000000001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51.529200000000003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50.969099999999997</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50.408999999999999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5" priority="47">
      <formula>F7&gt;0</formula>
    </cfRule>
    <cfRule type="expression" dxfId="1814" priority="48">
      <formula>F7&lt;0</formula>
    </cfRule>
  </conditionalFormatting>
  <conditionalFormatting sqref="Q8">
    <cfRule type="expression" dxfId="1813" priority="45">
      <formula>Q8&gt;0</formula>
    </cfRule>
    <cfRule type="expression" dxfId="1812" priority="46">
      <formula>Q8&lt;0</formula>
    </cfRule>
  </conditionalFormatting>
  <conditionalFormatting sqref="Q10">
    <cfRule type="expression" dxfId="1811" priority="39">
      <formula>Q10&gt;0</formula>
    </cfRule>
    <cfRule type="expression" dxfId="1810" priority="40">
      <formula>Q10&lt;0</formula>
    </cfRule>
  </conditionalFormatting>
  <conditionalFormatting sqref="K25:K39">
    <cfRule type="expression" dxfId="1809" priority="35">
      <formula>K25&gt;0</formula>
    </cfRule>
    <cfRule type="expression" dxfId="1808" priority="36">
      <formula>K25&lt;0</formula>
    </cfRule>
  </conditionalFormatting>
  <conditionalFormatting sqref="L25">
    <cfRule type="expression" dxfId="1807" priority="33">
      <formula>L25&gt;0</formula>
    </cfRule>
    <cfRule type="expression" dxfId="1806" priority="34">
      <formula>L25&lt;0</formula>
    </cfRule>
  </conditionalFormatting>
  <conditionalFormatting sqref="F91:F112">
    <cfRule type="expression" dxfId="1805" priority="31">
      <formula>F91&gt;0</formula>
    </cfRule>
    <cfRule type="expression" dxfId="1804" priority="32">
      <formula>F91&lt;0</formula>
    </cfRule>
  </conditionalFormatting>
  <conditionalFormatting sqref="H91:H112">
    <cfRule type="expression" dxfId="1803" priority="29">
      <formula>H91&gt;0</formula>
    </cfRule>
    <cfRule type="expression" dxfId="1802" priority="30">
      <formula>H91&lt;0</formula>
    </cfRule>
  </conditionalFormatting>
  <conditionalFormatting sqref="J91:J104">
    <cfRule type="expression" dxfId="1801" priority="27">
      <formula>J91&gt;0</formula>
    </cfRule>
    <cfRule type="expression" dxfId="1800" priority="28">
      <formula>J91&lt;0</formula>
    </cfRule>
  </conditionalFormatting>
  <conditionalFormatting sqref="K91:K104">
    <cfRule type="expression" dxfId="1799" priority="25">
      <formula>K91&gt;0</formula>
    </cfRule>
    <cfRule type="expression" dxfId="1798" priority="26">
      <formula>K91&lt;0</formula>
    </cfRule>
  </conditionalFormatting>
  <conditionalFormatting sqref="L91:L104">
    <cfRule type="expression" dxfId="1797" priority="23">
      <formula>L91&gt;0</formula>
    </cfRule>
    <cfRule type="expression" dxfId="1796" priority="24">
      <formula>L91&lt;0</formula>
    </cfRule>
  </conditionalFormatting>
  <conditionalFormatting sqref="F25 F29">
    <cfRule type="expression" dxfId="1795" priority="21">
      <formula>F25&gt;0</formula>
    </cfRule>
    <cfRule type="expression" dxfId="1794" priority="22">
      <formula>F25&lt;0</formula>
    </cfRule>
  </conditionalFormatting>
  <conditionalFormatting sqref="H25 H29">
    <cfRule type="expression" dxfId="1793" priority="19">
      <formula>H25&gt;0</formula>
    </cfRule>
    <cfRule type="expression" dxfId="1792" priority="20">
      <formula>H25&lt;0</formula>
    </cfRule>
  </conditionalFormatting>
  <conditionalFormatting sqref="F26:F28">
    <cfRule type="expression" dxfId="1791" priority="17">
      <formula>F26&gt;0</formula>
    </cfRule>
    <cfRule type="expression" dxfId="1790" priority="18">
      <formula>F26&lt;0</formula>
    </cfRule>
  </conditionalFormatting>
  <conditionalFormatting sqref="H26:H28">
    <cfRule type="expression" dxfId="1789" priority="15">
      <formula>H26&gt;0</formula>
    </cfRule>
    <cfRule type="expression" dxfId="1788" priority="16">
      <formula>H26&lt;0</formula>
    </cfRule>
  </conditionalFormatting>
  <conditionalFormatting sqref="J25:J49">
    <cfRule type="expression" dxfId="1787" priority="11">
      <formula>J25&gt;0</formula>
    </cfRule>
    <cfRule type="expression" dxfId="1786" priority="12">
      <formula>J25&lt;0</formula>
    </cfRule>
  </conditionalFormatting>
  <conditionalFormatting sqref="J50:J61">
    <cfRule type="expression" dxfId="1785" priority="9">
      <formula>J50&gt;0</formula>
    </cfRule>
    <cfRule type="expression" dxfId="1784" priority="10">
      <formula>J50&lt;0</formula>
    </cfRule>
  </conditionalFormatting>
  <conditionalFormatting sqref="H62:H63 F62:F63">
    <cfRule type="expression" dxfId="1783" priority="1">
      <formula>F62&gt;0</formula>
    </cfRule>
    <cfRule type="expression" dxfId="178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30.68</v>
      </c>
      <c r="R4" s="425">
        <v>-3.8999999999999998E-3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9204</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3088.8399999999965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3088.8399999999965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0.50511188587052425</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6.51890482398957E-2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8.7657142857142851</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33.748000000000005</v>
      </c>
      <c r="T18" s="1">
        <v>43308</v>
      </c>
      <c r="U18" t="s">
        <v>1193</v>
      </c>
    </row>
    <row r="19" spans="1:21" x14ac:dyDescent="0.25">
      <c r="O19" s="81">
        <v>1.0900000000000001</v>
      </c>
      <c r="P19" s="81">
        <f t="shared" ref="P19:P38" si="2">O19*$Q$4</f>
        <v>33.441200000000002</v>
      </c>
    </row>
    <row r="20" spans="1:21" x14ac:dyDescent="0.25">
      <c r="O20" s="81">
        <v>1.08</v>
      </c>
      <c r="P20" s="81">
        <f t="shared" si="2"/>
        <v>33.134399999999999</v>
      </c>
      <c r="T20" s="1">
        <v>43320</v>
      </c>
      <c r="U20" t="s">
        <v>1225</v>
      </c>
    </row>
    <row r="21" spans="1:21" x14ac:dyDescent="0.25">
      <c r="O21" s="81">
        <v>1.07</v>
      </c>
      <c r="P21" s="81">
        <f t="shared" si="2"/>
        <v>32.827600000000004</v>
      </c>
    </row>
    <row r="22" spans="1:21" x14ac:dyDescent="0.25">
      <c r="O22" s="81">
        <v>1.06</v>
      </c>
      <c r="P22" s="81">
        <f t="shared" si="2"/>
        <v>32.520800000000001</v>
      </c>
      <c r="T22" s="1">
        <v>43353</v>
      </c>
      <c r="U22" t="s">
        <v>1261</v>
      </c>
    </row>
    <row r="23" spans="1:21" x14ac:dyDescent="0.25">
      <c r="O23" s="81">
        <v>1.05</v>
      </c>
      <c r="P23" s="81">
        <f t="shared" si="2"/>
        <v>32.213999999999999</v>
      </c>
    </row>
    <row r="24" spans="1:21" x14ac:dyDescent="0.25">
      <c r="O24" s="81">
        <v>1.04</v>
      </c>
      <c r="P24" s="81">
        <f t="shared" si="2"/>
        <v>31.9072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31.6004</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31.293600000000001</v>
      </c>
    </row>
    <row r="27" spans="1:21" x14ac:dyDescent="0.25">
      <c r="O27" s="81">
        <v>1.01</v>
      </c>
      <c r="P27" s="81">
        <f t="shared" si="2"/>
        <v>30.986799999999999</v>
      </c>
      <c r="T27" s="1">
        <v>43397</v>
      </c>
      <c r="U27" t="s">
        <v>1292</v>
      </c>
    </row>
    <row r="28" spans="1:21" x14ac:dyDescent="0.25">
      <c r="O28" s="81">
        <v>1</v>
      </c>
      <c r="P28" s="81">
        <f t="shared" si="2"/>
        <v>30.68</v>
      </c>
      <c r="T28" s="1">
        <v>43399</v>
      </c>
      <c r="U28" t="s">
        <v>1291</v>
      </c>
    </row>
    <row r="29" spans="1:21" x14ac:dyDescent="0.25">
      <c r="O29" s="81">
        <v>0.99</v>
      </c>
      <c r="P29" s="81">
        <f t="shared" si="2"/>
        <v>30.373200000000001</v>
      </c>
    </row>
    <row r="30" spans="1:21" x14ac:dyDescent="0.25">
      <c r="O30" s="81">
        <v>0.98</v>
      </c>
      <c r="P30" s="81">
        <f t="shared" si="2"/>
        <v>30.066399999999998</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29.759599999999999</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29.4528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29.145999999999997</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28.839199999999998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28.532400000000003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28.2256</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27.918800000000001</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27.612000000000002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81" priority="49">
      <formula>F37&gt;0</formula>
    </cfRule>
    <cfRule type="expression" dxfId="1780" priority="50">
      <formula>F37&lt;0</formula>
    </cfRule>
  </conditionalFormatting>
  <conditionalFormatting sqref="Q7">
    <cfRule type="expression" dxfId="1779" priority="47">
      <formula>Q7&gt;0</formula>
    </cfRule>
    <cfRule type="expression" dxfId="1778" priority="48">
      <formula>Q7&lt;0</formula>
    </cfRule>
  </conditionalFormatting>
  <conditionalFormatting sqref="Q8">
    <cfRule type="expression" dxfId="1777" priority="45">
      <formula>Q8&gt;0</formula>
    </cfRule>
    <cfRule type="expression" dxfId="1776" priority="46">
      <formula>Q8&lt;0</formula>
    </cfRule>
  </conditionalFormatting>
  <conditionalFormatting sqref="Q10">
    <cfRule type="expression" dxfId="1775" priority="39">
      <formula>Q10&gt;0</formula>
    </cfRule>
    <cfRule type="expression" dxfId="1774" priority="40">
      <formula>Q10&lt;0</formula>
    </cfRule>
  </conditionalFormatting>
  <conditionalFormatting sqref="J32:J45">
    <cfRule type="expression" dxfId="1773" priority="37">
      <formula>J32&gt;0</formula>
    </cfRule>
    <cfRule type="expression" dxfId="1772" priority="38">
      <formula>J32&lt;0</formula>
    </cfRule>
  </conditionalFormatting>
  <conditionalFormatting sqref="K32:K45">
    <cfRule type="expression" dxfId="1771" priority="35">
      <formula>K32&gt;0</formula>
    </cfRule>
    <cfRule type="expression" dxfId="1770" priority="36">
      <formula>K32&lt;0</formula>
    </cfRule>
  </conditionalFormatting>
  <conditionalFormatting sqref="L32:L40">
    <cfRule type="expression" dxfId="1769" priority="33">
      <formula>L32&gt;0</formula>
    </cfRule>
    <cfRule type="expression" dxfId="1768" priority="34">
      <formula>L32&lt;0</formula>
    </cfRule>
  </conditionalFormatting>
  <conditionalFormatting sqref="F117:F138">
    <cfRule type="expression" dxfId="1767" priority="31">
      <formula>F117&gt;0</formula>
    </cfRule>
    <cfRule type="expression" dxfId="1766" priority="32">
      <formula>F117&lt;0</formula>
    </cfRule>
  </conditionalFormatting>
  <conditionalFormatting sqref="H117:H138">
    <cfRule type="expression" dxfId="1765" priority="29">
      <formula>H117&gt;0</formula>
    </cfRule>
    <cfRule type="expression" dxfId="1764" priority="30">
      <formula>H117&lt;0</formula>
    </cfRule>
  </conditionalFormatting>
  <conditionalFormatting sqref="J117:J130">
    <cfRule type="expression" dxfId="1763" priority="27">
      <formula>J117&gt;0</formula>
    </cfRule>
    <cfRule type="expression" dxfId="1762" priority="28">
      <formula>J117&lt;0</formula>
    </cfRule>
  </conditionalFormatting>
  <conditionalFormatting sqref="K117:K130">
    <cfRule type="expression" dxfId="1761" priority="25">
      <formula>K117&gt;0</formula>
    </cfRule>
    <cfRule type="expression" dxfId="1760" priority="26">
      <formula>K117&lt;0</formula>
    </cfRule>
  </conditionalFormatting>
  <conditionalFormatting sqref="L117:L130">
    <cfRule type="expression" dxfId="1759" priority="23">
      <formula>L117&gt;0</formula>
    </cfRule>
    <cfRule type="expression" dxfId="1758" priority="24">
      <formula>L117&lt;0</formula>
    </cfRule>
  </conditionalFormatting>
  <conditionalFormatting sqref="F32:F36">
    <cfRule type="expression" dxfId="1757" priority="21">
      <formula>F32&gt;0</formula>
    </cfRule>
    <cfRule type="expression" dxfId="1756" priority="22">
      <formula>F32&lt;0</formula>
    </cfRule>
  </conditionalFormatting>
  <conditionalFormatting sqref="H32:H36">
    <cfRule type="expression" dxfId="1755" priority="19">
      <formula>H32&gt;0</formula>
    </cfRule>
    <cfRule type="expression" dxfId="1754" priority="20">
      <formula>H32&lt;0</formula>
    </cfRule>
  </conditionalFormatting>
  <conditionalFormatting sqref="Q9">
    <cfRule type="expression" dxfId="1753" priority="17">
      <formula>Q9&gt;0</formula>
    </cfRule>
    <cfRule type="expression" dxfId="1752" priority="18">
      <formula>Q9&lt;0</formula>
    </cfRule>
  </conditionalFormatting>
  <conditionalFormatting sqref="H67:H69 F67:F69">
    <cfRule type="expression" dxfId="1751" priority="15">
      <formula>F67&gt;0</formula>
    </cfRule>
    <cfRule type="expression" dxfId="1750" priority="16">
      <formula>F67&lt;0</formula>
    </cfRule>
  </conditionalFormatting>
  <conditionalFormatting sqref="H70:H72 F70:F72">
    <cfRule type="expression" dxfId="1749" priority="13">
      <formula>F70&gt;0</formula>
    </cfRule>
    <cfRule type="expression" dxfId="1748" priority="14">
      <formula>F70&lt;0</formula>
    </cfRule>
  </conditionalFormatting>
  <conditionalFormatting sqref="F77 H77">
    <cfRule type="expression" dxfId="1747" priority="9">
      <formula>F77&gt;0</formula>
    </cfRule>
    <cfRule type="expression" dxfId="1746" priority="10">
      <formula>F77&lt;0</formula>
    </cfRule>
  </conditionalFormatting>
  <conditionalFormatting sqref="F74:F76 H74:H76">
    <cfRule type="expression" dxfId="1745" priority="7">
      <formula>F74&gt;0</formula>
    </cfRule>
    <cfRule type="expression" dxfId="1744" priority="8">
      <formula>F74&lt;0</formula>
    </cfRule>
  </conditionalFormatting>
  <conditionalFormatting sqref="H79:H81 F79:F81">
    <cfRule type="expression" dxfId="1743" priority="5">
      <formula>F79&gt;0</formula>
    </cfRule>
    <cfRule type="expression" dxfId="1742" priority="6">
      <formula>F79&lt;0</formula>
    </cfRule>
  </conditionalFormatting>
  <conditionalFormatting sqref="H82:H84 F82:F84">
    <cfRule type="expression" dxfId="1741" priority="3">
      <formula>F82&gt;0</formula>
    </cfRule>
    <cfRule type="expression" dxfId="1740" priority="4">
      <formula>F82&lt;0</formula>
    </cfRule>
  </conditionalFormatting>
  <conditionalFormatting sqref="H85:H87 F85:F87">
    <cfRule type="expression" dxfId="1739" priority="1">
      <formula>F85&gt;0</formula>
    </cfRule>
    <cfRule type="expression" dxfId="1738"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37" priority="32">
      <formula>F51&gt;0</formula>
    </cfRule>
    <cfRule type="expression" dxfId="1736" priority="33">
      <formula>F51&lt;0</formula>
    </cfRule>
  </conditionalFormatting>
  <conditionalFormatting sqref="Q7">
    <cfRule type="expression" dxfId="1735" priority="30">
      <formula>Q7&gt;0</formula>
    </cfRule>
    <cfRule type="expression" dxfId="1734" priority="31">
      <formula>Q7&lt;0</formula>
    </cfRule>
  </conditionalFormatting>
  <conditionalFormatting sqref="Q8">
    <cfRule type="expression" dxfId="1733" priority="28">
      <formula>Q8&gt;0</formula>
    </cfRule>
    <cfRule type="expression" dxfId="1732" priority="29">
      <formula>Q8&lt;0</formula>
    </cfRule>
  </conditionalFormatting>
  <conditionalFormatting sqref="F25:F44 F46:F50">
    <cfRule type="expression" dxfId="1731" priority="26">
      <formula>F25&gt;0</formula>
    </cfRule>
    <cfRule type="expression" dxfId="1730" priority="27">
      <formula>F25&lt;0</formula>
    </cfRule>
  </conditionalFormatting>
  <conditionalFormatting sqref="H25:H44 H46:H50">
    <cfRule type="expression" dxfId="1729" priority="24">
      <formula>H25&gt;0</formula>
    </cfRule>
    <cfRule type="expression" dxfId="1728" priority="25">
      <formula>H25&lt;0</formula>
    </cfRule>
  </conditionalFormatting>
  <conditionalFormatting sqref="F89:F110">
    <cfRule type="expression" dxfId="1727" priority="22">
      <formula>F89&gt;0</formula>
    </cfRule>
    <cfRule type="expression" dxfId="1726" priority="23">
      <formula>F89&lt;0</formula>
    </cfRule>
  </conditionalFormatting>
  <conditionalFormatting sqref="H89:H110">
    <cfRule type="expression" dxfId="1725" priority="20">
      <formula>H89&gt;0</formula>
    </cfRule>
    <cfRule type="expression" dxfId="1724" priority="21">
      <formula>H89&lt;0</formula>
    </cfRule>
  </conditionalFormatting>
  <conditionalFormatting sqref="Q10">
    <cfRule type="expression" dxfId="1723" priority="18">
      <formula>Q10&gt;0</formula>
    </cfRule>
    <cfRule type="expression" dxfId="1722" priority="19">
      <formula>Q10&lt;0</formula>
    </cfRule>
  </conditionalFormatting>
  <conditionalFormatting sqref="J25:J39">
    <cfRule type="expression" dxfId="1721" priority="16">
      <formula>J25&gt;0</formula>
    </cfRule>
    <cfRule type="expression" dxfId="1720" priority="17">
      <formula>J25&lt;0</formula>
    </cfRule>
  </conditionalFormatting>
  <conditionalFormatting sqref="K25:K38">
    <cfRule type="expression" dxfId="1719" priority="14">
      <formula>K25&gt;0</formula>
    </cfRule>
    <cfRule type="expression" dxfId="1718" priority="15">
      <formula>K25&lt;0</formula>
    </cfRule>
  </conditionalFormatting>
  <conditionalFormatting sqref="L25:L38">
    <cfRule type="expression" dxfId="1717" priority="12">
      <formula>L25&gt;0</formula>
    </cfRule>
    <cfRule type="expression" dxfId="171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5" priority="9">
      <formula>J40&gt;0</formula>
    </cfRule>
    <cfRule type="expression" dxfId="171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3" priority="7">
      <formula>F45&gt;0</formula>
    </cfRule>
    <cfRule type="expression" dxfId="1712" priority="8">
      <formula>F45&lt;0</formula>
    </cfRule>
  </conditionalFormatting>
  <conditionalFormatting sqref="H45">
    <cfRule type="expression" dxfId="1711" priority="5">
      <formula>H45&gt;0</formula>
    </cfRule>
    <cfRule type="expression" dxfId="1710" priority="6">
      <formula>H45&lt;0</formula>
    </cfRule>
  </conditionalFormatting>
  <conditionalFormatting sqref="J45">
    <cfRule type="expression" dxfId="1709" priority="3">
      <formula>J45&gt;0</formula>
    </cfRule>
    <cfRule type="expression" dxfId="1708" priority="4">
      <formula>J45&lt;0</formula>
    </cfRule>
  </conditionalFormatting>
  <conditionalFormatting sqref="J46">
    <cfRule type="expression" dxfId="1707" priority="1">
      <formula>J46&gt;0</formula>
    </cfRule>
    <cfRule type="expression" dxfId="170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5" priority="74">
      <formula>F12&gt;0</formula>
    </cfRule>
    <cfRule type="expression" dxfId="170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3" priority="67">
      <formula>F124&gt;0</formula>
    </cfRule>
    <cfRule type="expression" dxfId="1702" priority="68">
      <formula>F124&lt;0</formula>
    </cfRule>
  </conditionalFormatting>
  <conditionalFormatting sqref="H124:H130">
    <cfRule type="expression" dxfId="1701" priority="55">
      <formula>H124&gt;0</formula>
    </cfRule>
    <cfRule type="expression" dxfId="1700" priority="56">
      <formula>H124&lt;0</formula>
    </cfRule>
  </conditionalFormatting>
  <conditionalFormatting sqref="H131">
    <cfRule type="expression" dxfId="1699" priority="53">
      <formula>H131&gt;0</formula>
    </cfRule>
    <cfRule type="expression" dxfId="1698" priority="54">
      <formula>H131&lt;0</formula>
    </cfRule>
  </conditionalFormatting>
  <conditionalFormatting sqref="H132">
    <cfRule type="expression" dxfId="1697" priority="51">
      <formula>H132&gt;0</formula>
    </cfRule>
    <cfRule type="expression" dxfId="1696" priority="52">
      <formula>H132&lt;0</formula>
    </cfRule>
  </conditionalFormatting>
  <conditionalFormatting sqref="H133:H135">
    <cfRule type="expression" dxfId="1695" priority="49">
      <formula>H133&gt;0</formula>
    </cfRule>
    <cfRule type="expression" dxfId="1694" priority="50">
      <formula>H133&lt;0</formula>
    </cfRule>
  </conditionalFormatting>
  <conditionalFormatting sqref="H136">
    <cfRule type="expression" dxfId="1693" priority="45">
      <formula>H136&gt;0</formula>
    </cfRule>
    <cfRule type="expression" dxfId="1692" priority="46">
      <formula>H136&lt;0</formula>
    </cfRule>
  </conditionalFormatting>
  <conditionalFormatting sqref="Q7">
    <cfRule type="expression" dxfId="1691" priority="39">
      <formula>Q7&gt;0</formula>
    </cfRule>
    <cfRule type="expression" dxfId="1690" priority="40">
      <formula>Q7&lt;0</formula>
    </cfRule>
  </conditionalFormatting>
  <conditionalFormatting sqref="Q8">
    <cfRule type="expression" dxfId="1689" priority="37">
      <formula>Q8&gt;0</formula>
    </cfRule>
    <cfRule type="expression" dxfId="1688" priority="38">
      <formula>Q8&lt;0</formula>
    </cfRule>
  </conditionalFormatting>
  <conditionalFormatting sqref="F167:F178 H167:H178">
    <cfRule type="expression" dxfId="1687" priority="35">
      <formula>F167&gt;0</formula>
    </cfRule>
    <cfRule type="expression" dxfId="1686" priority="36">
      <formula>F167&lt;0</formula>
    </cfRule>
  </conditionalFormatting>
  <conditionalFormatting sqref="F183:F197 H183:H197">
    <cfRule type="expression" dxfId="1685" priority="33">
      <formula>F183&gt;0</formula>
    </cfRule>
    <cfRule type="expression" dxfId="1684" priority="34">
      <formula>F183&lt;0</formula>
    </cfRule>
  </conditionalFormatting>
  <conditionalFormatting sqref="F198:F206 H198:H206">
    <cfRule type="expression" dxfId="1683" priority="31">
      <formula>F198&gt;0</formula>
    </cfRule>
    <cfRule type="expression" dxfId="1682" priority="32">
      <formula>F198&lt;0</formula>
    </cfRule>
  </conditionalFormatting>
  <conditionalFormatting sqref="F141:F147 H141:H147">
    <cfRule type="expression" dxfId="1681" priority="29">
      <formula>F141&gt;0</formula>
    </cfRule>
    <cfRule type="expression" dxfId="1680" priority="30">
      <formula>F141&lt;0</formula>
    </cfRule>
  </conditionalFormatting>
  <conditionalFormatting sqref="H149:H152 F149:F152">
    <cfRule type="expression" dxfId="1679" priority="27">
      <formula>F149&gt;0</formula>
    </cfRule>
    <cfRule type="expression" dxfId="1678" priority="28">
      <formula>F149&lt;0</formula>
    </cfRule>
  </conditionalFormatting>
  <conditionalFormatting sqref="F226 H215:H218 H257:H260 F257:F260 H226 H231:H233 F231:F233 F235:F244 H235:H244">
    <cfRule type="expression" dxfId="1677" priority="25">
      <formula>F215&gt;0</formula>
    </cfRule>
    <cfRule type="expression" dxfId="1676" priority="26">
      <formula>F215&lt;0</formula>
    </cfRule>
  </conditionalFormatting>
  <conditionalFormatting sqref="F207:F218">
    <cfRule type="expression" dxfId="1675" priority="23">
      <formula>F207&gt;0</formula>
    </cfRule>
    <cfRule type="expression" dxfId="1674" priority="24">
      <formula>F207&lt;0</formula>
    </cfRule>
  </conditionalFormatting>
  <conditionalFormatting sqref="H207:H208">
    <cfRule type="expression" dxfId="1673" priority="21">
      <formula>H207&gt;0</formula>
    </cfRule>
    <cfRule type="expression" dxfId="1672" priority="22">
      <formula>H207&lt;0</formula>
    </cfRule>
  </conditionalFormatting>
  <conditionalFormatting sqref="H209">
    <cfRule type="expression" dxfId="1671" priority="19">
      <formula>H209&gt;0</formula>
    </cfRule>
    <cfRule type="expression" dxfId="1670" priority="20">
      <formula>H209&lt;0</formula>
    </cfRule>
  </conditionalFormatting>
  <conditionalFormatting sqref="H210">
    <cfRule type="expression" dxfId="1669" priority="17">
      <formula>H210&gt;0</formula>
    </cfRule>
    <cfRule type="expression" dxfId="1668" priority="18">
      <formula>H210&lt;0</formula>
    </cfRule>
  </conditionalFormatting>
  <conditionalFormatting sqref="H211:H213">
    <cfRule type="expression" dxfId="1667" priority="15">
      <formula>H211&gt;0</formula>
    </cfRule>
    <cfRule type="expression" dxfId="1666" priority="16">
      <formula>H211&lt;0</formula>
    </cfRule>
  </conditionalFormatting>
  <conditionalFormatting sqref="H214">
    <cfRule type="expression" dxfId="1665" priority="13">
      <formula>H214&gt;0</formula>
    </cfRule>
    <cfRule type="expression" dxfId="1664" priority="14">
      <formula>H214&lt;0</formula>
    </cfRule>
  </conditionalFormatting>
  <conditionalFormatting sqref="F245:F256 H245:H256">
    <cfRule type="expression" dxfId="1663" priority="11">
      <formula>F245&gt;0</formula>
    </cfRule>
    <cfRule type="expression" dxfId="1662" priority="12">
      <formula>F245&lt;0</formula>
    </cfRule>
  </conditionalFormatting>
  <conditionalFormatting sqref="F261:F275 H261:H275">
    <cfRule type="expression" dxfId="1661" priority="9">
      <formula>F261&gt;0</formula>
    </cfRule>
    <cfRule type="expression" dxfId="1660" priority="10">
      <formula>F261&lt;0</formula>
    </cfRule>
  </conditionalFormatting>
  <conditionalFormatting sqref="F276:F283 H276:H283">
    <cfRule type="expression" dxfId="1659" priority="7">
      <formula>F276&gt;0</formula>
    </cfRule>
    <cfRule type="expression" dxfId="1658" priority="8">
      <formula>F276&lt;0</formula>
    </cfRule>
  </conditionalFormatting>
  <conditionalFormatting sqref="F219:F225 H219:H225">
    <cfRule type="expression" dxfId="1657" priority="5">
      <formula>F219&gt;0</formula>
    </cfRule>
    <cfRule type="expression" dxfId="1656" priority="6">
      <formula>F219&lt;0</formula>
    </cfRule>
  </conditionalFormatting>
  <conditionalFormatting sqref="H227:H230 F227:F230">
    <cfRule type="expression" dxfId="1655" priority="3">
      <formula>F227&gt;0</formula>
    </cfRule>
    <cfRule type="expression" dxfId="1654" priority="4">
      <formula>F227&lt;0</formula>
    </cfRule>
  </conditionalFormatting>
  <conditionalFormatting sqref="H234 F234">
    <cfRule type="expression" dxfId="1653" priority="1">
      <formula>F234&gt;0</formula>
    </cfRule>
    <cfRule type="expression" dxfId="165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1" priority="43">
      <formula>F33&gt;0</formula>
    </cfRule>
    <cfRule type="expression" dxfId="1650" priority="44">
      <formula>F33&lt;0</formula>
    </cfRule>
  </conditionalFormatting>
  <conditionalFormatting sqref="Q7">
    <cfRule type="expression" dxfId="1649" priority="41">
      <formula>Q7&gt;0</formula>
    </cfRule>
    <cfRule type="expression" dxfId="1648" priority="42">
      <formula>Q7&lt;0</formula>
    </cfRule>
  </conditionalFormatting>
  <conditionalFormatting sqref="Q8">
    <cfRule type="expression" dxfId="1647" priority="39">
      <formula>Q8&gt;0</formula>
    </cfRule>
    <cfRule type="expression" dxfId="1646" priority="40">
      <formula>Q8&lt;0</formula>
    </cfRule>
  </conditionalFormatting>
  <conditionalFormatting sqref="F29 F32">
    <cfRule type="expression" dxfId="1645" priority="37">
      <formula>F29&gt;0</formula>
    </cfRule>
    <cfRule type="expression" dxfId="1644" priority="38">
      <formula>F29&lt;0</formula>
    </cfRule>
  </conditionalFormatting>
  <conditionalFormatting sqref="H29 H32">
    <cfRule type="expression" dxfId="1643" priority="35">
      <formula>H29&gt;0</formula>
    </cfRule>
    <cfRule type="expression" dxfId="1642" priority="36">
      <formula>H29&lt;0</formula>
    </cfRule>
  </conditionalFormatting>
  <conditionalFormatting sqref="F30:F31">
    <cfRule type="expression" dxfId="1641" priority="33">
      <formula>F30&gt;0</formula>
    </cfRule>
    <cfRule type="expression" dxfId="1640" priority="34">
      <formula>F30&lt;0</formula>
    </cfRule>
  </conditionalFormatting>
  <conditionalFormatting sqref="H30:H31">
    <cfRule type="expression" dxfId="1639" priority="31">
      <formula>H30&gt;0</formula>
    </cfRule>
    <cfRule type="expression" dxfId="1638" priority="32">
      <formula>H30&lt;0</formula>
    </cfRule>
  </conditionalFormatting>
  <conditionalFormatting sqref="F105:F140 H105:H140">
    <cfRule type="expression" dxfId="1637" priority="29">
      <formula>F105&gt;0</formula>
    </cfRule>
    <cfRule type="expression" dxfId="1636" priority="30">
      <formula>F105&lt;0</formula>
    </cfRule>
  </conditionalFormatting>
  <conditionalFormatting sqref="F96:F99">
    <cfRule type="expression" dxfId="1635" priority="27">
      <formula>F96&gt;0</formula>
    </cfRule>
    <cfRule type="expression" dxfId="1634" priority="28">
      <formula>F96&lt;0</formula>
    </cfRule>
  </conditionalFormatting>
  <conditionalFormatting sqref="H96:H99">
    <cfRule type="expression" dxfId="1633" priority="25">
      <formula>H96&gt;0</formula>
    </cfRule>
    <cfRule type="expression" dxfId="1632" priority="26">
      <formula>H96&lt;0</formula>
    </cfRule>
  </conditionalFormatting>
  <conditionalFormatting sqref="F25:F28">
    <cfRule type="expression" dxfId="1631" priority="19">
      <formula>F25&gt;0</formula>
    </cfRule>
    <cfRule type="expression" dxfId="1630" priority="20">
      <formula>F25&lt;0</formula>
    </cfRule>
  </conditionalFormatting>
  <conditionalFormatting sqref="H25:H28">
    <cfRule type="expression" dxfId="1629" priority="17">
      <formula>H25&gt;0</formula>
    </cfRule>
    <cfRule type="expression" dxfId="1628" priority="18">
      <formula>H25&lt;0</formula>
    </cfRule>
  </conditionalFormatting>
  <conditionalFormatting sqref="J27">
    <cfRule type="expression" dxfId="1627" priority="15">
      <formula>J27&gt;0</formula>
    </cfRule>
    <cfRule type="expression" dxfId="1626" priority="16">
      <formula>J27&lt;0</formula>
    </cfRule>
  </conditionalFormatting>
  <conditionalFormatting sqref="F104">
    <cfRule type="expression" dxfId="1625" priority="13">
      <formula>F104&gt;0</formula>
    </cfRule>
    <cfRule type="expression" dxfId="1624" priority="14">
      <formula>F104&lt;0</formula>
    </cfRule>
  </conditionalFormatting>
  <conditionalFormatting sqref="H104">
    <cfRule type="expression" dxfId="1623" priority="11">
      <formula>H104&gt;0</formula>
    </cfRule>
    <cfRule type="expression" dxfId="1622" priority="12">
      <formula>H104&lt;0</formula>
    </cfRule>
  </conditionalFormatting>
  <conditionalFormatting sqref="F100:F103">
    <cfRule type="expression" dxfId="1621" priority="9">
      <formula>F100&gt;0</formula>
    </cfRule>
    <cfRule type="expression" dxfId="1620" priority="10">
      <formula>F100&lt;0</formula>
    </cfRule>
  </conditionalFormatting>
  <conditionalFormatting sqref="H100:H103">
    <cfRule type="expression" dxfId="1619" priority="7">
      <formula>H100&gt;0</formula>
    </cfRule>
    <cfRule type="expression" dxfId="1618" priority="8">
      <formula>H100&lt;0</formula>
    </cfRule>
  </conditionalFormatting>
  <conditionalFormatting sqref="J102">
    <cfRule type="expression" dxfId="1617" priority="5">
      <formula>J102&gt;0</formula>
    </cfRule>
    <cfRule type="expression" dxfId="1616" priority="6">
      <formula>J102&lt;0</formula>
    </cfRule>
  </conditionalFormatting>
  <conditionalFormatting sqref="Q10">
    <cfRule type="expression" dxfId="1615" priority="3">
      <formula>Q10&gt;0</formula>
    </cfRule>
    <cfRule type="expression" dxfId="1614" priority="4">
      <formula>Q10&lt;0</formula>
    </cfRule>
  </conditionalFormatting>
  <conditionalFormatting sqref="M71">
    <cfRule type="expression" dxfId="1613" priority="1">
      <formula>M71&gt;0</formula>
    </cfRule>
    <cfRule type="expression" dxfId="161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1" priority="33">
      <formula>F34&gt;0</formula>
    </cfRule>
    <cfRule type="expression" dxfId="1610" priority="34">
      <formula>F34&lt;0</formula>
    </cfRule>
  </conditionalFormatting>
  <conditionalFormatting sqref="Q7">
    <cfRule type="expression" dxfId="1609" priority="31">
      <formula>Q7&gt;0</formula>
    </cfRule>
    <cfRule type="expression" dxfId="1608" priority="32">
      <formula>Q7&lt;0</formula>
    </cfRule>
  </conditionalFormatting>
  <conditionalFormatting sqref="Q8">
    <cfRule type="expression" dxfId="1607" priority="29">
      <formula>Q8&gt;0</formula>
    </cfRule>
    <cfRule type="expression" dxfId="1606" priority="30">
      <formula>Q8&lt;0</formula>
    </cfRule>
  </conditionalFormatting>
  <conditionalFormatting sqref="F27:F33">
    <cfRule type="expression" dxfId="1605" priority="27">
      <formula>F27&gt;0</formula>
    </cfRule>
    <cfRule type="expression" dxfId="1604" priority="28">
      <formula>F27&lt;0</formula>
    </cfRule>
  </conditionalFormatting>
  <conditionalFormatting sqref="H27:H33">
    <cfRule type="expression" dxfId="1603" priority="25">
      <formula>H27&gt;0</formula>
    </cfRule>
    <cfRule type="expression" dxfId="1602" priority="26">
      <formula>H27&lt;0</formula>
    </cfRule>
  </conditionalFormatting>
  <conditionalFormatting sqref="M46">
    <cfRule type="expression" dxfId="1601" priority="23">
      <formula>M46&gt;0</formula>
    </cfRule>
    <cfRule type="expression" dxfId="1600" priority="24">
      <formula>M46&lt;0</formula>
    </cfRule>
  </conditionalFormatting>
  <conditionalFormatting sqref="F79:F87 H79:H87">
    <cfRule type="expression" dxfId="1599" priority="21">
      <formula>F79&gt;0</formula>
    </cfRule>
    <cfRule type="expression" dxfId="1598" priority="22">
      <formula>F79&lt;0</formula>
    </cfRule>
  </conditionalFormatting>
  <conditionalFormatting sqref="F73 F77:F78">
    <cfRule type="expression" dxfId="1597" priority="19">
      <formula>F73&gt;0</formula>
    </cfRule>
    <cfRule type="expression" dxfId="1596" priority="20">
      <formula>F73&lt;0</formula>
    </cfRule>
  </conditionalFormatting>
  <conditionalFormatting sqref="H73 H77:H78">
    <cfRule type="expression" dxfId="1595" priority="17">
      <formula>H73&gt;0</formula>
    </cfRule>
    <cfRule type="expression" dxfId="1594" priority="18">
      <formula>H73&lt;0</formula>
    </cfRule>
  </conditionalFormatting>
  <conditionalFormatting sqref="F70:F72">
    <cfRule type="expression" dxfId="1593" priority="15">
      <formula>F70&gt;0</formula>
    </cfRule>
    <cfRule type="expression" dxfId="1592" priority="16">
      <formula>F70&lt;0</formula>
    </cfRule>
  </conditionalFormatting>
  <conditionalFormatting sqref="H70:H72">
    <cfRule type="expression" dxfId="1591" priority="13">
      <formula>H70&gt;0</formula>
    </cfRule>
    <cfRule type="expression" dxfId="1590" priority="14">
      <formula>H70&lt;0</formula>
    </cfRule>
  </conditionalFormatting>
  <conditionalFormatting sqref="F25:F26">
    <cfRule type="expression" dxfId="1589" priority="11">
      <formula>F25&gt;0</formula>
    </cfRule>
    <cfRule type="expression" dxfId="1588" priority="12">
      <formula>F25&lt;0</formula>
    </cfRule>
  </conditionalFormatting>
  <conditionalFormatting sqref="H25:H26">
    <cfRule type="expression" dxfId="1587" priority="9">
      <formula>H25&gt;0</formula>
    </cfRule>
    <cfRule type="expression" dxfId="1586" priority="10">
      <formula>H25&lt;0</formula>
    </cfRule>
  </conditionalFormatting>
  <conditionalFormatting sqref="F76">
    <cfRule type="expression" dxfId="1585" priority="7">
      <formula>F76&gt;0</formula>
    </cfRule>
    <cfRule type="expression" dxfId="1584" priority="8">
      <formula>F76&lt;0</formula>
    </cfRule>
  </conditionalFormatting>
  <conditionalFormatting sqref="H76">
    <cfRule type="expression" dxfId="1583" priority="5">
      <formula>H76&gt;0</formula>
    </cfRule>
    <cfRule type="expression" dxfId="1582" priority="6">
      <formula>H76&lt;0</formula>
    </cfRule>
  </conditionalFormatting>
  <conditionalFormatting sqref="F74:F75">
    <cfRule type="expression" dxfId="1581" priority="3">
      <formula>F74&gt;0</formula>
    </cfRule>
    <cfRule type="expression" dxfId="1580" priority="4">
      <formula>F74&lt;0</formula>
    </cfRule>
  </conditionalFormatting>
  <conditionalFormatting sqref="H74:H75">
    <cfRule type="expression" dxfId="1579" priority="1">
      <formula>H74&gt;0</formula>
    </cfRule>
    <cfRule type="expression" dxfId="157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77" priority="59">
      <formula>F49&gt;0</formula>
    </cfRule>
    <cfRule type="expression" dxfId="1576" priority="60">
      <formula>F49&lt;0</formula>
    </cfRule>
  </conditionalFormatting>
  <conditionalFormatting sqref="Q7">
    <cfRule type="expression" dxfId="1575" priority="57">
      <formula>Q7&gt;0</formula>
    </cfRule>
    <cfRule type="expression" dxfId="1574" priority="58">
      <formula>Q7&lt;0</formula>
    </cfRule>
  </conditionalFormatting>
  <conditionalFormatting sqref="Q8">
    <cfRule type="expression" dxfId="1573" priority="55">
      <formula>Q8&gt;0</formula>
    </cfRule>
    <cfRule type="expression" dxfId="1572" priority="56">
      <formula>Q8&lt;0</formula>
    </cfRule>
  </conditionalFormatting>
  <conditionalFormatting sqref="F34:F46">
    <cfRule type="expression" dxfId="1571" priority="53">
      <formula>F34&gt;0</formula>
    </cfRule>
    <cfRule type="expression" dxfId="1570" priority="54">
      <formula>F34&lt;0</formula>
    </cfRule>
  </conditionalFormatting>
  <conditionalFormatting sqref="H34:H46">
    <cfRule type="expression" dxfId="1569" priority="51">
      <formula>H34&gt;0</formula>
    </cfRule>
    <cfRule type="expression" dxfId="1568" priority="52">
      <formula>H34&lt;0</formula>
    </cfRule>
  </conditionalFormatting>
  <conditionalFormatting sqref="Q10">
    <cfRule type="expression" dxfId="1567" priority="49">
      <formula>Q10&gt;0</formula>
    </cfRule>
    <cfRule type="expression" dxfId="1566" priority="50">
      <formula>Q10&lt;0</formula>
    </cfRule>
  </conditionalFormatting>
  <conditionalFormatting sqref="J28:J41">
    <cfRule type="expression" dxfId="1565" priority="47">
      <formula>J28&gt;0</formula>
    </cfRule>
    <cfRule type="expression" dxfId="1564" priority="48">
      <formula>J28&lt;0</formula>
    </cfRule>
  </conditionalFormatting>
  <conditionalFormatting sqref="K28:K41">
    <cfRule type="expression" dxfId="1563" priority="45">
      <formula>K28&gt;0</formula>
    </cfRule>
    <cfRule type="expression" dxfId="1562" priority="46">
      <formula>K28&lt;0</formula>
    </cfRule>
  </conditionalFormatting>
  <conditionalFormatting sqref="L28:L41">
    <cfRule type="expression" dxfId="1561" priority="43">
      <formula>L28&gt;0</formula>
    </cfRule>
    <cfRule type="expression" dxfId="1560" priority="44">
      <formula>L28&lt;0</formula>
    </cfRule>
  </conditionalFormatting>
  <conditionalFormatting sqref="F94:F115">
    <cfRule type="expression" dxfId="1559" priority="41">
      <formula>F94&gt;0</formula>
    </cfRule>
    <cfRule type="expression" dxfId="1558" priority="42">
      <formula>F94&lt;0</formula>
    </cfRule>
  </conditionalFormatting>
  <conditionalFormatting sqref="H94:H115">
    <cfRule type="expression" dxfId="1557" priority="39">
      <formula>H94&gt;0</formula>
    </cfRule>
    <cfRule type="expression" dxfId="1556" priority="40">
      <formula>H94&lt;0</formula>
    </cfRule>
  </conditionalFormatting>
  <conditionalFormatting sqref="J94:J107">
    <cfRule type="expression" dxfId="1555" priority="37">
      <formula>J94&gt;0</formula>
    </cfRule>
    <cfRule type="expression" dxfId="1554" priority="38">
      <formula>J94&lt;0</formula>
    </cfRule>
  </conditionalFormatting>
  <conditionalFormatting sqref="K94:K107">
    <cfRule type="expression" dxfId="1553" priority="35">
      <formula>K94&gt;0</formula>
    </cfRule>
    <cfRule type="expression" dxfId="1552" priority="36">
      <formula>K94&lt;0</formula>
    </cfRule>
  </conditionalFormatting>
  <conditionalFormatting sqref="L94:L107">
    <cfRule type="expression" dxfId="1551" priority="33">
      <formula>L94&gt;0</formula>
    </cfRule>
    <cfRule type="expression" dxfId="1550" priority="34">
      <formula>L94&lt;0</formula>
    </cfRule>
  </conditionalFormatting>
  <conditionalFormatting sqref="F28:F31">
    <cfRule type="expression" dxfId="1549" priority="31">
      <formula>F28&gt;0</formula>
    </cfRule>
    <cfRule type="expression" dxfId="1548" priority="32">
      <formula>F28&lt;0</formula>
    </cfRule>
  </conditionalFormatting>
  <conditionalFormatting sqref="H28:H31">
    <cfRule type="expression" dxfId="1547" priority="29">
      <formula>H28&gt;0</formula>
    </cfRule>
    <cfRule type="expression" dxfId="1546" priority="30">
      <formula>H28&lt;0</formula>
    </cfRule>
  </conditionalFormatting>
  <conditionalFormatting sqref="F32:F33">
    <cfRule type="expression" dxfId="1545" priority="25">
      <formula>F32&gt;0</formula>
    </cfRule>
    <cfRule type="expression" dxfId="1544" priority="26">
      <formula>F32&lt;0</formula>
    </cfRule>
  </conditionalFormatting>
  <conditionalFormatting sqref="H32:H33">
    <cfRule type="expression" dxfId="1543" priority="23">
      <formula>H32&gt;0</formula>
    </cfRule>
    <cfRule type="expression" dxfId="1542" priority="24">
      <formula>H32&lt;0</formula>
    </cfRule>
  </conditionalFormatting>
  <conditionalFormatting sqref="J48">
    <cfRule type="expression" dxfId="1541" priority="21">
      <formula>J48&gt;0</formula>
    </cfRule>
    <cfRule type="expression" dxfId="1540" priority="22">
      <formula>J48&lt;0</formula>
    </cfRule>
  </conditionalFormatting>
  <conditionalFormatting sqref="F47:F48">
    <cfRule type="expression" dxfId="1539" priority="19">
      <formula>F47&gt;0</formula>
    </cfRule>
    <cfRule type="expression" dxfId="1538" priority="20">
      <formula>F47&lt;0</formula>
    </cfRule>
  </conditionalFormatting>
  <conditionalFormatting sqref="H47:H48">
    <cfRule type="expression" dxfId="1537" priority="17">
      <formula>H47&gt;0</formula>
    </cfRule>
    <cfRule type="expression" dxfId="1536" priority="18">
      <formula>H47&lt;0</formula>
    </cfRule>
  </conditionalFormatting>
  <conditionalFormatting sqref="J49:J53">
    <cfRule type="expression" dxfId="1535" priority="15">
      <formula>J49&gt;0</formula>
    </cfRule>
    <cfRule type="expression" dxfId="1534" priority="16">
      <formula>J49&lt;0</formula>
    </cfRule>
  </conditionalFormatting>
  <conditionalFormatting sqref="J54:J62">
    <cfRule type="expression" dxfId="1533" priority="13">
      <formula>J54&gt;0</formula>
    </cfRule>
    <cfRule type="expression" dxfId="1532" priority="14">
      <formula>J54&lt;0</formula>
    </cfRule>
  </conditionalFormatting>
  <conditionalFormatting sqref="J63">
    <cfRule type="expression" dxfId="1531" priority="5">
      <formula>J63&gt;0</formula>
    </cfRule>
    <cfRule type="expression" dxfId="1530" priority="6">
      <formula>J63&lt;0</formula>
    </cfRule>
  </conditionalFormatting>
  <conditionalFormatting sqref="H64:H65 F64:F65">
    <cfRule type="expression" dxfId="1529" priority="3">
      <formula>F64&gt;0</formula>
    </cfRule>
    <cfRule type="expression" dxfId="1528" priority="4">
      <formula>F64&lt;0</formula>
    </cfRule>
  </conditionalFormatting>
  <conditionalFormatting sqref="J64">
    <cfRule type="expression" dxfId="1527" priority="1">
      <formula>J64&gt;0</formula>
    </cfRule>
    <cfRule type="expression" dxfId="152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5" priority="33">
      <formula>F7&gt;0</formula>
    </cfRule>
    <cfRule type="expression" dxfId="1524" priority="34">
      <formula>F7&lt;0</formula>
    </cfRule>
  </conditionalFormatting>
  <conditionalFormatting sqref="Q8">
    <cfRule type="expression" dxfId="1523" priority="31">
      <formula>Q8&gt;0</formula>
    </cfRule>
    <cfRule type="expression" dxfId="1522" priority="32">
      <formula>Q8&lt;0</formula>
    </cfRule>
  </conditionalFormatting>
  <conditionalFormatting sqref="F114:F135">
    <cfRule type="expression" dxfId="1521" priority="25">
      <formula>F114&gt;0</formula>
    </cfRule>
    <cfRule type="expression" dxfId="1520" priority="26">
      <formula>F114&lt;0</formula>
    </cfRule>
  </conditionalFormatting>
  <conditionalFormatting sqref="H114:H135">
    <cfRule type="expression" dxfId="1519" priority="23">
      <formula>H114&gt;0</formula>
    </cfRule>
    <cfRule type="expression" dxfId="1518" priority="24">
      <formula>H114&lt;0</formula>
    </cfRule>
  </conditionalFormatting>
  <conditionalFormatting sqref="Q10">
    <cfRule type="expression" dxfId="1517" priority="21">
      <formula>Q10&gt;0</formula>
    </cfRule>
    <cfRule type="expression" dxfId="1516" priority="22">
      <formula>Q10&lt;0</formula>
    </cfRule>
  </conditionalFormatting>
  <conditionalFormatting sqref="J31:J44">
    <cfRule type="expression" dxfId="1515" priority="19">
      <formula>J31&gt;0</formula>
    </cfRule>
    <cfRule type="expression" dxfId="1514" priority="20">
      <formula>J31&lt;0</formula>
    </cfRule>
  </conditionalFormatting>
  <conditionalFormatting sqref="K31:K44">
    <cfRule type="expression" dxfId="1513" priority="17">
      <formula>K31&gt;0</formula>
    </cfRule>
    <cfRule type="expression" dxfId="1512" priority="18">
      <formula>K31&lt;0</formula>
    </cfRule>
  </conditionalFormatting>
  <conditionalFormatting sqref="L31:L35 L37:L44">
    <cfRule type="expression" dxfId="1511" priority="15">
      <formula>L31&gt;0</formula>
    </cfRule>
    <cfRule type="expression" dxfId="1510" priority="16">
      <formula>L31&lt;0</formula>
    </cfRule>
  </conditionalFormatting>
  <conditionalFormatting sqref="M31:M44">
    <cfRule type="expression" dxfId="1509" priority="13">
      <formula>M31&gt;0</formula>
    </cfRule>
    <cfRule type="expression" dxfId="1508" priority="14">
      <formula>M31&lt;0</formula>
    </cfRule>
  </conditionalFormatting>
  <conditionalFormatting sqref="F82 H82">
    <cfRule type="expression" dxfId="1507" priority="9">
      <formula>F82&gt;0</formula>
    </cfRule>
    <cfRule type="expression" dxfId="1506" priority="10">
      <formula>F82&lt;0</formula>
    </cfRule>
  </conditionalFormatting>
  <conditionalFormatting sqref="F75:F81 H75:H81">
    <cfRule type="expression" dxfId="1505" priority="7">
      <formula>F75&gt;0</formula>
    </cfRule>
    <cfRule type="expression" dxfId="1504" priority="8">
      <formula>F75&lt;0</formula>
    </cfRule>
  </conditionalFormatting>
  <conditionalFormatting sqref="F71:F74 H71:H74">
    <cfRule type="expression" dxfId="1503" priority="5">
      <formula>F71&gt;0</formula>
    </cfRule>
    <cfRule type="expression" dxfId="1502" priority="6">
      <formula>F71&lt;0</formula>
    </cfRule>
  </conditionalFormatting>
  <conditionalFormatting sqref="F86 H84:H86">
    <cfRule type="expression" dxfId="1501" priority="3">
      <formula>F84&gt;0</formula>
    </cfRule>
    <cfRule type="expression" dxfId="1500" priority="4">
      <formula>F84&lt;0</formula>
    </cfRule>
  </conditionalFormatting>
  <conditionalFormatting sqref="J86">
    <cfRule type="expression" dxfId="1499" priority="1">
      <formula>J86&gt;0</formula>
    </cfRule>
    <cfRule type="expression" dxfId="149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97" priority="21">
      <formula>F47&gt;0</formula>
    </cfRule>
    <cfRule type="expression" dxfId="1496" priority="22">
      <formula>F47&lt;0</formula>
    </cfRule>
  </conditionalFormatting>
  <conditionalFormatting sqref="Q7">
    <cfRule type="expression" dxfId="1495" priority="19">
      <formula>Q7&gt;0</formula>
    </cfRule>
    <cfRule type="expression" dxfId="1494" priority="20">
      <formula>Q7&lt;0</formula>
    </cfRule>
  </conditionalFormatting>
  <conditionalFormatting sqref="Q8">
    <cfRule type="expression" dxfId="1493" priority="17">
      <formula>Q8&gt;0</formula>
    </cfRule>
    <cfRule type="expression" dxfId="1492" priority="18">
      <formula>Q8&lt;0</formula>
    </cfRule>
  </conditionalFormatting>
  <conditionalFormatting sqref="F25:F46">
    <cfRule type="expression" dxfId="1491" priority="15">
      <formula>F25&gt;0</formula>
    </cfRule>
    <cfRule type="expression" dxfId="1490" priority="16">
      <formula>F25&lt;0</formula>
    </cfRule>
  </conditionalFormatting>
  <conditionalFormatting sqref="H25:H46">
    <cfRule type="expression" dxfId="1489" priority="13">
      <formula>H25&gt;0</formula>
    </cfRule>
    <cfRule type="expression" dxfId="1488" priority="14">
      <formula>H25&lt;0</formula>
    </cfRule>
  </conditionalFormatting>
  <conditionalFormatting sqref="F89:F110">
    <cfRule type="expression" dxfId="1487" priority="11">
      <formula>F89&gt;0</formula>
    </cfRule>
    <cfRule type="expression" dxfId="1486" priority="12">
      <formula>F89&lt;0</formula>
    </cfRule>
  </conditionalFormatting>
  <conditionalFormatting sqref="H89:H110">
    <cfRule type="expression" dxfId="1485" priority="9">
      <formula>H89&gt;0</formula>
    </cfRule>
    <cfRule type="expression" dxfId="1484" priority="10">
      <formula>H89&lt;0</formula>
    </cfRule>
  </conditionalFormatting>
  <conditionalFormatting sqref="Q10">
    <cfRule type="expression" dxfId="1483" priority="7">
      <formula>Q10&gt;0</formula>
    </cfRule>
    <cfRule type="expression" dxfId="1482" priority="8">
      <formula>Q10&lt;0</formula>
    </cfRule>
  </conditionalFormatting>
  <conditionalFormatting sqref="J25:J38">
    <cfRule type="expression" dxfId="1481" priority="5">
      <formula>J25&gt;0</formula>
    </cfRule>
    <cfRule type="expression" dxfId="1480" priority="6">
      <formula>J25&lt;0</formula>
    </cfRule>
  </conditionalFormatting>
  <conditionalFormatting sqref="K25:K38">
    <cfRule type="expression" dxfId="1479" priority="3">
      <formula>K25&gt;0</formula>
    </cfRule>
    <cfRule type="expression" dxfId="1478" priority="4">
      <formula>K25&lt;0</formula>
    </cfRule>
  </conditionalFormatting>
  <conditionalFormatting sqref="L25:L38">
    <cfRule type="expression" dxfId="1477" priority="1">
      <formula>L25&gt;0</formula>
    </cfRule>
    <cfRule type="expression" dxfId="14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5" priority="43">
      <formula>F54&gt;0</formula>
    </cfRule>
    <cfRule type="expression" dxfId="1474" priority="44">
      <formula>F54&lt;0</formula>
    </cfRule>
  </conditionalFormatting>
  <conditionalFormatting sqref="Q7">
    <cfRule type="expression" dxfId="1473" priority="41">
      <formula>Q7&gt;0</formula>
    </cfRule>
    <cfRule type="expression" dxfId="1472" priority="42">
      <formula>Q7&lt;0</formula>
    </cfRule>
  </conditionalFormatting>
  <conditionalFormatting sqref="Q8">
    <cfRule type="expression" dxfId="1471" priority="39">
      <formula>Q8&gt;0</formula>
    </cfRule>
    <cfRule type="expression" dxfId="1470" priority="40">
      <formula>Q8&lt;0</formula>
    </cfRule>
  </conditionalFormatting>
  <conditionalFormatting sqref="F33:F36 F38:F53">
    <cfRule type="expression" dxfId="1469" priority="37">
      <formula>F33&gt;0</formula>
    </cfRule>
    <cfRule type="expression" dxfId="1468" priority="38">
      <formula>F33&lt;0</formula>
    </cfRule>
  </conditionalFormatting>
  <conditionalFormatting sqref="H33:H36 H38:H53">
    <cfRule type="expression" dxfId="1467" priority="35">
      <formula>H33&gt;0</formula>
    </cfRule>
    <cfRule type="expression" dxfId="1466" priority="36">
      <formula>H33&lt;0</formula>
    </cfRule>
  </conditionalFormatting>
  <conditionalFormatting sqref="Q10">
    <cfRule type="expression" dxfId="1465" priority="33">
      <formula>Q10&gt;0</formula>
    </cfRule>
    <cfRule type="expression" dxfId="1464" priority="34">
      <formula>Q10&lt;0</formula>
    </cfRule>
  </conditionalFormatting>
  <conditionalFormatting sqref="J25:J37">
    <cfRule type="expression" dxfId="1463" priority="31">
      <formula>J25&gt;0</formula>
    </cfRule>
    <cfRule type="expression" dxfId="1462" priority="32">
      <formula>J25&lt;0</formula>
    </cfRule>
  </conditionalFormatting>
  <conditionalFormatting sqref="K25:K38">
    <cfRule type="expression" dxfId="1461" priority="29">
      <formula>K25&gt;0</formula>
    </cfRule>
    <cfRule type="expression" dxfId="1460" priority="30">
      <formula>K25&lt;0</formula>
    </cfRule>
  </conditionalFormatting>
  <conditionalFormatting sqref="L25">
    <cfRule type="expression" dxfId="1459" priority="27">
      <formula>L25&gt;0</formula>
    </cfRule>
    <cfRule type="expression" dxfId="1458" priority="28">
      <formula>L25&lt;0</formula>
    </cfRule>
  </conditionalFormatting>
  <conditionalFormatting sqref="F89:F110">
    <cfRule type="expression" dxfId="1457" priority="25">
      <formula>F89&gt;0</formula>
    </cfRule>
    <cfRule type="expression" dxfId="1456" priority="26">
      <formula>F89&lt;0</formula>
    </cfRule>
  </conditionalFormatting>
  <conditionalFormatting sqref="H89:H110">
    <cfRule type="expression" dxfId="1455" priority="23">
      <formula>H89&gt;0</formula>
    </cfRule>
    <cfRule type="expression" dxfId="1454" priority="24">
      <formula>H89&lt;0</formula>
    </cfRule>
  </conditionalFormatting>
  <conditionalFormatting sqref="J89:J102">
    <cfRule type="expression" dxfId="1453" priority="21">
      <formula>J89&gt;0</formula>
    </cfRule>
    <cfRule type="expression" dxfId="1452" priority="22">
      <formula>J89&lt;0</formula>
    </cfRule>
  </conditionalFormatting>
  <conditionalFormatting sqref="K89:K102">
    <cfRule type="expression" dxfId="1451" priority="19">
      <formula>K89&gt;0</formula>
    </cfRule>
    <cfRule type="expression" dxfId="1450" priority="20">
      <formula>K89&lt;0</formula>
    </cfRule>
  </conditionalFormatting>
  <conditionalFormatting sqref="L89:L102">
    <cfRule type="expression" dxfId="1449" priority="17">
      <formula>L89&gt;0</formula>
    </cfRule>
    <cfRule type="expression" dxfId="1448" priority="18">
      <formula>L89&lt;0</formula>
    </cfRule>
  </conditionalFormatting>
  <conditionalFormatting sqref="F29:F32">
    <cfRule type="expression" dxfId="1447" priority="15">
      <formula>F29&gt;0</formula>
    </cfRule>
    <cfRule type="expression" dxfId="1446" priority="16">
      <formula>F29&lt;0</formula>
    </cfRule>
  </conditionalFormatting>
  <conditionalFormatting sqref="H29:H32">
    <cfRule type="expression" dxfId="1445" priority="13">
      <formula>H29&gt;0</formula>
    </cfRule>
    <cfRule type="expression" dxfId="1444" priority="14">
      <formula>H29&lt;0</formula>
    </cfRule>
  </conditionalFormatting>
  <conditionalFormatting sqref="F25:F28">
    <cfRule type="expression" dxfId="1443" priority="11">
      <formula>F25&gt;0</formula>
    </cfRule>
    <cfRule type="expression" dxfId="1442" priority="12">
      <formula>F25&lt;0</formula>
    </cfRule>
  </conditionalFormatting>
  <conditionalFormatting sqref="H25:H28">
    <cfRule type="expression" dxfId="1441" priority="9">
      <formula>H25&gt;0</formula>
    </cfRule>
    <cfRule type="expression" dxfId="1440" priority="10">
      <formula>H25&lt;0</formula>
    </cfRule>
  </conditionalFormatting>
  <conditionalFormatting sqref="F37">
    <cfRule type="expression" dxfId="1439" priority="7">
      <formula>F37&gt;0</formula>
    </cfRule>
    <cfRule type="expression" dxfId="1438" priority="8">
      <formula>F37&lt;0</formula>
    </cfRule>
  </conditionalFormatting>
  <conditionalFormatting sqref="H37">
    <cfRule type="expression" dxfId="1437" priority="5">
      <formula>H37&gt;0</formula>
    </cfRule>
    <cfRule type="expression" dxfId="1436" priority="6">
      <formula>H37&lt;0</formula>
    </cfRule>
  </conditionalFormatting>
  <conditionalFormatting sqref="J49">
    <cfRule type="expression" dxfId="1435" priority="3">
      <formula>J49&gt;0</formula>
    </cfRule>
    <cfRule type="expression" dxfId="1434" priority="4">
      <formula>J49&lt;0</formula>
    </cfRule>
  </conditionalFormatting>
  <conditionalFormatting sqref="J38:J48">
    <cfRule type="expression" dxfId="1433" priority="1">
      <formula>J38&gt;0</formula>
    </cfRule>
    <cfRule type="expression" dxfId="1432"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1" priority="47">
      <formula>F52&gt;0</formula>
    </cfRule>
    <cfRule type="expression" dxfId="1430" priority="48">
      <formula>F52&lt;0</formula>
    </cfRule>
  </conditionalFormatting>
  <conditionalFormatting sqref="Q7">
    <cfRule type="expression" dxfId="1429" priority="45">
      <formula>Q7&gt;0</formula>
    </cfRule>
    <cfRule type="expression" dxfId="1428" priority="46">
      <formula>Q7&lt;0</formula>
    </cfRule>
  </conditionalFormatting>
  <conditionalFormatting sqref="Q8">
    <cfRule type="expression" dxfId="1427" priority="43">
      <formula>Q8&gt;0</formula>
    </cfRule>
    <cfRule type="expression" dxfId="1426" priority="44">
      <formula>Q8&lt;0</formula>
    </cfRule>
  </conditionalFormatting>
  <conditionalFormatting sqref="F34:F41 F43:F51">
    <cfRule type="expression" dxfId="1425" priority="41">
      <formula>F34&gt;0</formula>
    </cfRule>
    <cfRule type="expression" dxfId="1424" priority="42">
      <formula>F34&lt;0</formula>
    </cfRule>
  </conditionalFormatting>
  <conditionalFormatting sqref="H34:H51">
    <cfRule type="expression" dxfId="1423" priority="39">
      <formula>H34&gt;0</formula>
    </cfRule>
    <cfRule type="expression" dxfId="1422" priority="40">
      <formula>H34&lt;0</formula>
    </cfRule>
  </conditionalFormatting>
  <conditionalFormatting sqref="Q10">
    <cfRule type="expression" dxfId="1421" priority="37">
      <formula>Q10&gt;0</formula>
    </cfRule>
    <cfRule type="expression" dxfId="1420" priority="38">
      <formula>Q10&lt;0</formula>
    </cfRule>
  </conditionalFormatting>
  <conditionalFormatting sqref="J25">
    <cfRule type="expression" dxfId="1419" priority="35">
      <formula>J25&gt;0</formula>
    </cfRule>
    <cfRule type="expression" dxfId="1418" priority="36">
      <formula>J25&lt;0</formula>
    </cfRule>
  </conditionalFormatting>
  <conditionalFormatting sqref="K25:K29 K31:K38">
    <cfRule type="expression" dxfId="1417" priority="33">
      <formula>K25&gt;0</formula>
    </cfRule>
    <cfRule type="expression" dxfId="1416" priority="34">
      <formula>K25&lt;0</formula>
    </cfRule>
  </conditionalFormatting>
  <conditionalFormatting sqref="L25:L38">
    <cfRule type="expression" dxfId="1415" priority="31">
      <formula>L25&gt;0</formula>
    </cfRule>
    <cfRule type="expression" dxfId="1414" priority="32">
      <formula>L25&lt;0</formula>
    </cfRule>
  </conditionalFormatting>
  <conditionalFormatting sqref="F89:F110">
    <cfRule type="expression" dxfId="1413" priority="29">
      <formula>F89&gt;0</formula>
    </cfRule>
    <cfRule type="expression" dxfId="1412" priority="30">
      <formula>F89&lt;0</formula>
    </cfRule>
  </conditionalFormatting>
  <conditionalFormatting sqref="H89:H110">
    <cfRule type="expression" dxfId="1411" priority="27">
      <formula>H89&gt;0</formula>
    </cfRule>
    <cfRule type="expression" dxfId="1410" priority="28">
      <formula>H89&lt;0</formula>
    </cfRule>
  </conditionalFormatting>
  <conditionalFormatting sqref="J89:J102">
    <cfRule type="expression" dxfId="1409" priority="25">
      <formula>J89&gt;0</formula>
    </cfRule>
    <cfRule type="expression" dxfId="1408" priority="26">
      <formula>J89&lt;0</formula>
    </cfRule>
  </conditionalFormatting>
  <conditionalFormatting sqref="K89:K102">
    <cfRule type="expression" dxfId="1407" priority="23">
      <formula>K89&gt;0</formula>
    </cfRule>
    <cfRule type="expression" dxfId="1406" priority="24">
      <formula>K89&lt;0</formula>
    </cfRule>
  </conditionalFormatting>
  <conditionalFormatting sqref="L89:L102">
    <cfRule type="expression" dxfId="1405" priority="21">
      <formula>L89&gt;0</formula>
    </cfRule>
    <cfRule type="expression" dxfId="1404" priority="22">
      <formula>L89&lt;0</formula>
    </cfRule>
  </conditionalFormatting>
  <conditionalFormatting sqref="F25:F27">
    <cfRule type="expression" dxfId="1403" priority="19">
      <formula>F25&gt;0</formula>
    </cfRule>
    <cfRule type="expression" dxfId="1402" priority="20">
      <formula>F25&lt;0</formula>
    </cfRule>
  </conditionalFormatting>
  <conditionalFormatting sqref="H25:H27">
    <cfRule type="expression" dxfId="1401" priority="17">
      <formula>H25&gt;0</formula>
    </cfRule>
    <cfRule type="expression" dxfId="1400" priority="18">
      <formula>H25&lt;0</formula>
    </cfRule>
  </conditionalFormatting>
  <conditionalFormatting sqref="F28:F33">
    <cfRule type="expression" dxfId="1399" priority="15">
      <formula>F28&gt;0</formula>
    </cfRule>
    <cfRule type="expression" dxfId="1398" priority="16">
      <formula>F28&lt;0</formula>
    </cfRule>
  </conditionalFormatting>
  <conditionalFormatting sqref="H28:H33">
    <cfRule type="expression" dxfId="1397" priority="13">
      <formula>H28&gt;0</formula>
    </cfRule>
    <cfRule type="expression" dxfId="1396" priority="14">
      <formula>H28&lt;0</formula>
    </cfRule>
  </conditionalFormatting>
  <conditionalFormatting sqref="F42">
    <cfRule type="expression" dxfId="1395" priority="11">
      <formula>F42&gt;0</formula>
    </cfRule>
    <cfRule type="expression" dxfId="1394" priority="12">
      <formula>F42&lt;0</formula>
    </cfRule>
  </conditionalFormatting>
  <conditionalFormatting sqref="J48">
    <cfRule type="expression" dxfId="1393" priority="9">
      <formula>J48&gt;0</formula>
    </cfRule>
    <cfRule type="expression" dxfId="1392" priority="10">
      <formula>J48&lt;0</formula>
    </cfRule>
  </conditionalFormatting>
  <conditionalFormatting sqref="J34:J41 J43:J47">
    <cfRule type="expression" dxfId="1391" priority="7">
      <formula>J34&gt;0</formula>
    </cfRule>
    <cfRule type="expression" dxfId="1390" priority="8">
      <formula>J34&lt;0</formula>
    </cfRule>
  </conditionalFormatting>
  <conditionalFormatting sqref="J26:J27">
    <cfRule type="expression" dxfId="1389" priority="5">
      <formula>J26&gt;0</formula>
    </cfRule>
    <cfRule type="expression" dxfId="1388" priority="6">
      <formula>J26&lt;0</formula>
    </cfRule>
  </conditionalFormatting>
  <conditionalFormatting sqref="J28:J33">
    <cfRule type="expression" dxfId="1387" priority="3">
      <formula>J28&gt;0</formula>
    </cfRule>
    <cfRule type="expression" dxfId="1386" priority="4">
      <formula>J28&lt;0</formula>
    </cfRule>
  </conditionalFormatting>
  <conditionalFormatting sqref="J42">
    <cfRule type="expression" dxfId="1385" priority="1">
      <formula>J42&gt;0</formula>
    </cfRule>
    <cfRule type="expression" dxfId="1384"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32.130000000000003</v>
      </c>
      <c r="R4" s="425">
        <v>3.0999999999999999E-3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22491</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-13218.410000000003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-13218.410000000003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-0.37016601506437663</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7.78089013383131E-2</v>
      </c>
      <c r="R11">
        <f>0.625</f>
        <v>0.625</v>
      </c>
    </row>
    <row r="12" spans="1:21" x14ac:dyDescent="0.25">
      <c r="H12" s="70"/>
      <c r="O12" s="11" t="s">
        <v>984</v>
      </c>
      <c r="Q12" s="19" t="s">
        <v>1377</v>
      </c>
      <c r="T12" s="693">
        <v>43315</v>
      </c>
      <c r="U12" t="s">
        <v>1200</v>
      </c>
    </row>
    <row r="13" spans="1:21" x14ac:dyDescent="0.25">
      <c r="H13" s="70"/>
      <c r="O13" s="11" t="s">
        <v>947</v>
      </c>
      <c r="Q13" s="2">
        <f>Q4/3.55</f>
        <v>9.0507042253521135</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35.343000000000004</v>
      </c>
    </row>
    <row r="23" spans="1:16" x14ac:dyDescent="0.25">
      <c r="O23" s="81">
        <v>1.0900000000000001</v>
      </c>
      <c r="P23" s="81">
        <f t="shared" ref="P23:P42" si="1">O23*$Q$4</f>
        <v>35.021700000000003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34.700400000000002</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34.379100000000008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34.057800000000007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33.736500000000007</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33.415200000000006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33.093900000000005</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32.772600000000004</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32.451300000000003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32.130000000000003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31.808700000000002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31.487400000000001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31.1661</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30.844800000000003</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30.523500000000002</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30.202200000000001</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29.880900000000004</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29.559600000000003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29.238300000000002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28.917000000000002</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3" priority="43">
      <formula>F25&gt;0</formula>
    </cfRule>
    <cfRule type="expression" dxfId="1382" priority="44">
      <formula>F25&lt;0</formula>
    </cfRule>
  </conditionalFormatting>
  <conditionalFormatting sqref="Q7">
    <cfRule type="expression" dxfId="1381" priority="41">
      <formula>Q7&gt;0</formula>
    </cfRule>
    <cfRule type="expression" dxfId="1380" priority="42">
      <formula>Q7&lt;0</formula>
    </cfRule>
  </conditionalFormatting>
  <conditionalFormatting sqref="Q8">
    <cfRule type="expression" dxfId="1379" priority="39">
      <formula>Q8&gt;0</formula>
    </cfRule>
    <cfRule type="expression" dxfId="1378" priority="40">
      <formula>Q8&lt;0</formula>
    </cfRule>
  </conditionalFormatting>
  <conditionalFormatting sqref="Q10">
    <cfRule type="expression" dxfId="1377" priority="33">
      <formula>Q10&gt;0</formula>
    </cfRule>
    <cfRule type="expression" dxfId="1376" priority="34">
      <formula>Q10&lt;0</formula>
    </cfRule>
  </conditionalFormatting>
  <conditionalFormatting sqref="L25:L32">
    <cfRule type="expression" dxfId="1375" priority="27">
      <formula>L25&gt;0</formula>
    </cfRule>
    <cfRule type="expression" dxfId="1374" priority="28">
      <formula>L25&lt;0</formula>
    </cfRule>
  </conditionalFormatting>
  <conditionalFormatting sqref="F98:F119">
    <cfRule type="expression" dxfId="1373" priority="25">
      <formula>F98&gt;0</formula>
    </cfRule>
    <cfRule type="expression" dxfId="1372" priority="26">
      <formula>F98&lt;0</formula>
    </cfRule>
  </conditionalFormatting>
  <conditionalFormatting sqref="H98:H119">
    <cfRule type="expression" dxfId="1371" priority="23">
      <formula>H98&gt;0</formula>
    </cfRule>
    <cfRule type="expression" dxfId="1370" priority="24">
      <formula>H98&lt;0</formula>
    </cfRule>
  </conditionalFormatting>
  <conditionalFormatting sqref="J98:J111">
    <cfRule type="expression" dxfId="1369" priority="21">
      <formula>J98&gt;0</formula>
    </cfRule>
    <cfRule type="expression" dxfId="1368" priority="22">
      <formula>J98&lt;0</formula>
    </cfRule>
  </conditionalFormatting>
  <conditionalFormatting sqref="K98:K111">
    <cfRule type="expression" dxfId="1367" priority="19">
      <formula>K98&gt;0</formula>
    </cfRule>
    <cfRule type="expression" dxfId="1366" priority="20">
      <formula>K98&lt;0</formula>
    </cfRule>
  </conditionalFormatting>
  <conditionalFormatting sqref="L98:L111">
    <cfRule type="expression" dxfId="1365" priority="17">
      <formula>L98&gt;0</formula>
    </cfRule>
    <cfRule type="expression" dxfId="1364" priority="18">
      <formula>L98&lt;0</formula>
    </cfRule>
  </conditionalFormatting>
  <conditionalFormatting sqref="F25:F29">
    <cfRule type="expression" dxfId="1363" priority="15">
      <formula>F25&gt;0</formula>
    </cfRule>
    <cfRule type="expression" dxfId="1362" priority="16">
      <formula>F25&lt;0</formula>
    </cfRule>
  </conditionalFormatting>
  <conditionalFormatting sqref="H25:H29">
    <cfRule type="expression" dxfId="1361" priority="13">
      <formula>H25&gt;0</formula>
    </cfRule>
    <cfRule type="expression" dxfId="1360" priority="14">
      <formula>H25&lt;0</formula>
    </cfRule>
  </conditionalFormatting>
  <conditionalFormatting sqref="F35:F38">
    <cfRule type="expression" dxfId="1359" priority="11">
      <formula>F35&gt;0</formula>
    </cfRule>
    <cfRule type="expression" dxfId="1358" priority="12">
      <formula>F35&lt;0</formula>
    </cfRule>
  </conditionalFormatting>
  <conditionalFormatting sqref="H35:H38">
    <cfRule type="expression" dxfId="1357" priority="9">
      <formula>H35&gt;0</formula>
    </cfRule>
    <cfRule type="expression" dxfId="1356" priority="10">
      <formula>H35&lt;0</formula>
    </cfRule>
  </conditionalFormatting>
  <conditionalFormatting sqref="H61:H64 F61:F64">
    <cfRule type="expression" dxfId="1355" priority="7">
      <formula>F61&gt;0</formula>
    </cfRule>
    <cfRule type="expression" dxfId="1354" priority="8">
      <formula>F61&lt;0</formula>
    </cfRule>
  </conditionalFormatting>
  <conditionalFormatting sqref="H69:H70 F69:F70">
    <cfRule type="expression" dxfId="1353" priority="5">
      <formula>F69&gt;0</formula>
    </cfRule>
    <cfRule type="expression" dxfId="1352" priority="6">
      <formula>F69&lt;0</formula>
    </cfRule>
  </conditionalFormatting>
  <conditionalFormatting sqref="H67:H68 F67:F68">
    <cfRule type="expression" dxfId="1351" priority="3">
      <formula>F67&gt;0</formula>
    </cfRule>
    <cfRule type="expression" dxfId="1350" priority="4">
      <formula>F67&lt;0</formula>
    </cfRule>
  </conditionalFormatting>
  <conditionalFormatting sqref="H65:H66 F65:F66">
    <cfRule type="expression" dxfId="1349" priority="1">
      <formula>F65&gt;0</formula>
    </cfRule>
    <cfRule type="expression" dxfId="1348"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7" priority="39">
      <formula>F47&gt;0</formula>
    </cfRule>
    <cfRule type="expression" dxfId="1346" priority="40">
      <formula>F47&lt;0</formula>
    </cfRule>
  </conditionalFormatting>
  <conditionalFormatting sqref="Q7">
    <cfRule type="expression" dxfId="1345" priority="37">
      <formula>Q7&gt;0</formula>
    </cfRule>
    <cfRule type="expression" dxfId="1344" priority="38">
      <formula>Q7&lt;0</formula>
    </cfRule>
  </conditionalFormatting>
  <conditionalFormatting sqref="Q8">
    <cfRule type="expression" dxfId="1343" priority="35">
      <formula>Q8&gt;0</formula>
    </cfRule>
    <cfRule type="expression" dxfId="1342" priority="36">
      <formula>Q8&lt;0</formula>
    </cfRule>
  </conditionalFormatting>
  <conditionalFormatting sqref="F32:F38 F41:F46">
    <cfRule type="expression" dxfId="1341" priority="33">
      <formula>F32&gt;0</formula>
    </cfRule>
    <cfRule type="expression" dxfId="1340" priority="34">
      <formula>F32&lt;0</formula>
    </cfRule>
  </conditionalFormatting>
  <conditionalFormatting sqref="H32:H38 H41:H46">
    <cfRule type="expression" dxfId="1339" priority="31">
      <formula>H32&gt;0</formula>
    </cfRule>
    <cfRule type="expression" dxfId="1338" priority="32">
      <formula>H32&lt;0</formula>
    </cfRule>
  </conditionalFormatting>
  <conditionalFormatting sqref="Q10">
    <cfRule type="expression" dxfId="1337" priority="29">
      <formula>Q10&gt;0</formula>
    </cfRule>
    <cfRule type="expression" dxfId="1336" priority="30">
      <formula>Q10&lt;0</formula>
    </cfRule>
  </conditionalFormatting>
  <conditionalFormatting sqref="J25:J41">
    <cfRule type="expression" dxfId="1335" priority="27">
      <formula>J25&gt;0</formula>
    </cfRule>
    <cfRule type="expression" dxfId="1334" priority="28">
      <formula>J25&lt;0</formula>
    </cfRule>
  </conditionalFormatting>
  <conditionalFormatting sqref="K25:K38">
    <cfRule type="expression" dxfId="1333" priority="25">
      <formula>K25&gt;0</formula>
    </cfRule>
    <cfRule type="expression" dxfId="1332" priority="26">
      <formula>K25&lt;0</formula>
    </cfRule>
  </conditionalFormatting>
  <conditionalFormatting sqref="L25:L38">
    <cfRule type="expression" dxfId="1331" priority="23">
      <formula>L25&gt;0</formula>
    </cfRule>
    <cfRule type="expression" dxfId="1330" priority="24">
      <formula>L25&lt;0</formula>
    </cfRule>
  </conditionalFormatting>
  <conditionalFormatting sqref="F89:F110">
    <cfRule type="expression" dxfId="1329" priority="21">
      <formula>F89&gt;0</formula>
    </cfRule>
    <cfRule type="expression" dxfId="1328" priority="22">
      <formula>F89&lt;0</formula>
    </cfRule>
  </conditionalFormatting>
  <conditionalFormatting sqref="H89:H110">
    <cfRule type="expression" dxfId="1327" priority="19">
      <formula>H89&gt;0</formula>
    </cfRule>
    <cfRule type="expression" dxfId="1326" priority="20">
      <formula>H89&lt;0</formula>
    </cfRule>
  </conditionalFormatting>
  <conditionalFormatting sqref="J89:J102">
    <cfRule type="expression" dxfId="1325" priority="17">
      <formula>J89&gt;0</formula>
    </cfRule>
    <cfRule type="expression" dxfId="1324" priority="18">
      <formula>J89&lt;0</formula>
    </cfRule>
  </conditionalFormatting>
  <conditionalFormatting sqref="K89:K102">
    <cfRule type="expression" dxfId="1323" priority="15">
      <formula>K89&gt;0</formula>
    </cfRule>
    <cfRule type="expression" dxfId="1322" priority="16">
      <formula>K89&lt;0</formula>
    </cfRule>
  </conditionalFormatting>
  <conditionalFormatting sqref="L89:L102">
    <cfRule type="expression" dxfId="1321" priority="13">
      <formula>L89&gt;0</formula>
    </cfRule>
    <cfRule type="expression" dxfId="1320" priority="14">
      <formula>L89&lt;0</formula>
    </cfRule>
  </conditionalFormatting>
  <conditionalFormatting sqref="F25:F28">
    <cfRule type="expression" dxfId="1319" priority="11">
      <formula>F25&gt;0</formula>
    </cfRule>
    <cfRule type="expression" dxfId="1318" priority="12">
      <formula>F25&lt;0</formula>
    </cfRule>
  </conditionalFormatting>
  <conditionalFormatting sqref="H25:H28">
    <cfRule type="expression" dxfId="1317" priority="9">
      <formula>H25&gt;0</formula>
    </cfRule>
    <cfRule type="expression" dxfId="1316" priority="10">
      <formula>H25&lt;0</formula>
    </cfRule>
  </conditionalFormatting>
  <conditionalFormatting sqref="F29:F31">
    <cfRule type="expression" dxfId="1315" priority="7">
      <formula>F29&gt;0</formula>
    </cfRule>
    <cfRule type="expression" dxfId="1314" priority="8">
      <formula>F29&lt;0</formula>
    </cfRule>
  </conditionalFormatting>
  <conditionalFormatting sqref="H29:H31">
    <cfRule type="expression" dxfId="1313" priority="5">
      <formula>H29&gt;0</formula>
    </cfRule>
    <cfRule type="expression" dxfId="1312" priority="6">
      <formula>H29&lt;0</formula>
    </cfRule>
  </conditionalFormatting>
  <conditionalFormatting sqref="F39:F40">
    <cfRule type="expression" dxfId="1311" priority="3">
      <formula>F39&gt;0</formula>
    </cfRule>
    <cfRule type="expression" dxfId="1310" priority="4">
      <formula>F39&lt;0</formula>
    </cfRule>
  </conditionalFormatting>
  <conditionalFormatting sqref="H39:H40">
    <cfRule type="expression" dxfId="1309" priority="1">
      <formula>H39&gt;0</formula>
    </cfRule>
    <cfRule type="expression" dxfId="130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47"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128.52000000000001</v>
      </c>
      <c r="R4" s="425">
        <v>-1.7000000000000001E-2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2570.4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1766.6699999999896</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1766.6699999999896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2.1980889104549539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4.0460628695922814E-3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14.909512761020885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141.37200000000001</v>
      </c>
    </row>
    <row r="20" spans="1:21" x14ac:dyDescent="0.25">
      <c r="B20" s="368">
        <v>43445</v>
      </c>
      <c r="C20" s="7">
        <v>20</v>
      </c>
      <c r="D20" s="43">
        <v>115.7</v>
      </c>
      <c r="E20" s="43">
        <v>0</v>
      </c>
      <c r="F20" s="43">
        <f t="shared" si="2"/>
        <v>2314</v>
      </c>
      <c r="O20" s="81">
        <v>1.0900000000000001</v>
      </c>
      <c r="P20" s="81">
        <f t="shared" ref="P20:P39" si="3">O20*$Q$4</f>
        <v>140.08680000000001</v>
      </c>
      <c r="T20" s="1">
        <v>43279</v>
      </c>
      <c r="U20" t="s">
        <v>1116</v>
      </c>
    </row>
    <row r="21" spans="1:21" x14ac:dyDescent="0.25">
      <c r="B21" s="368">
        <v>43453</v>
      </c>
      <c r="C21" s="7">
        <v>20</v>
      </c>
      <c r="D21" s="43">
        <v>110.28</v>
      </c>
      <c r="E21" s="43">
        <v>0</v>
      </c>
      <c r="F21" s="43">
        <f t="shared" si="2"/>
        <v>2205.6</v>
      </c>
      <c r="O21" s="81">
        <v>1.08</v>
      </c>
      <c r="P21" s="81">
        <f t="shared" si="3"/>
        <v>138.80160000000001</v>
      </c>
    </row>
    <row r="22" spans="1:21" x14ac:dyDescent="0.25">
      <c r="B22" s="72">
        <v>43487</v>
      </c>
      <c r="C22" s="7">
        <v>20</v>
      </c>
      <c r="D22" s="43">
        <v>116.4</v>
      </c>
      <c r="E22" s="43">
        <v>0</v>
      </c>
      <c r="F22" s="43">
        <f t="shared" si="2"/>
        <v>2328</v>
      </c>
      <c r="O22" s="81">
        <v>1.07</v>
      </c>
      <c r="P22" s="81">
        <f t="shared" si="3"/>
        <v>137.51640000000003</v>
      </c>
    </row>
    <row r="23" spans="1:21" x14ac:dyDescent="0.25">
      <c r="A23" t="s">
        <v>123</v>
      </c>
      <c r="C23" s="4"/>
      <c r="D23" s="3"/>
      <c r="E23" s="3"/>
      <c r="F23" s="3"/>
      <c r="O23" s="81">
        <v>1.06</v>
      </c>
      <c r="P23" s="81">
        <f t="shared" si="3"/>
        <v>136.23120000000003</v>
      </c>
    </row>
    <row r="24" spans="1:21" x14ac:dyDescent="0.25">
      <c r="O24" s="81">
        <v>1.05</v>
      </c>
      <c r="P24" s="81">
        <f t="shared" si="3"/>
        <v>134.94600000000003</v>
      </c>
    </row>
    <row r="25" spans="1:21" x14ac:dyDescent="0.25">
      <c r="O25" s="81">
        <v>1.04</v>
      </c>
      <c r="P25" s="81">
        <f t="shared" si="3"/>
        <v>133.66080000000002</v>
      </c>
      <c r="T25" s="156">
        <v>43305</v>
      </c>
      <c r="U25" t="s">
        <v>1147</v>
      </c>
    </row>
    <row r="26" spans="1:21" x14ac:dyDescent="0.25">
      <c r="O26" s="81">
        <v>1.03</v>
      </c>
      <c r="P26" s="81">
        <f t="shared" si="3"/>
        <v>132.37560000000002</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131.09040000000002</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129.80520000000001</v>
      </c>
      <c r="T28" s="156">
        <v>43314</v>
      </c>
      <c r="U28" t="s">
        <v>1149</v>
      </c>
    </row>
    <row r="29" spans="1:21" x14ac:dyDescent="0.25">
      <c r="O29" s="81">
        <v>1</v>
      </c>
      <c r="P29" s="81">
        <f t="shared" si="3"/>
        <v>128.52000000000001</v>
      </c>
      <c r="T29" s="156">
        <v>43326</v>
      </c>
      <c r="U29" t="s">
        <v>1148</v>
      </c>
    </row>
    <row r="30" spans="1:21" x14ac:dyDescent="0.25">
      <c r="O30" s="81">
        <v>0.99</v>
      </c>
      <c r="P30" s="81">
        <f t="shared" si="3"/>
        <v>127.23480000000001</v>
      </c>
    </row>
    <row r="31" spans="1:21" x14ac:dyDescent="0.25">
      <c r="O31" s="81">
        <v>0.98</v>
      </c>
      <c r="P31" s="81">
        <f t="shared" si="3"/>
        <v>125.9496</v>
      </c>
      <c r="T31" s="1">
        <v>43474</v>
      </c>
      <c r="U31" t="s">
        <v>1351</v>
      </c>
    </row>
    <row r="32" spans="1:21" x14ac:dyDescent="0.25">
      <c r="O32" s="81">
        <v>0.97</v>
      </c>
      <c r="P32" s="81">
        <f t="shared" si="3"/>
        <v>124.6644</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123.37920000000001</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122.09400000000001</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120.80880000000001</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119.52360000000002</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118.23840000000001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116.95320000000001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115.66800000000001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07" priority="55">
      <formula>F7&gt;0</formula>
    </cfRule>
    <cfRule type="expression" dxfId="1306" priority="56">
      <formula>F7&lt;0</formula>
    </cfRule>
  </conditionalFormatting>
  <conditionalFormatting sqref="Q8">
    <cfRule type="expression" dxfId="1305" priority="53">
      <formula>Q8&gt;0</formula>
    </cfRule>
    <cfRule type="expression" dxfId="1304" priority="54">
      <formula>Q8&lt;0</formula>
    </cfRule>
  </conditionalFormatting>
  <conditionalFormatting sqref="F43:F63">
    <cfRule type="expression" dxfId="1303" priority="51">
      <formula>F43&gt;0</formula>
    </cfRule>
    <cfRule type="expression" dxfId="1302" priority="52">
      <formula>F43&lt;0</formula>
    </cfRule>
  </conditionalFormatting>
  <conditionalFormatting sqref="H43:H63">
    <cfRule type="expression" dxfId="1301" priority="49">
      <formula>H43&gt;0</formula>
    </cfRule>
    <cfRule type="expression" dxfId="1300" priority="50">
      <formula>H43&lt;0</formula>
    </cfRule>
  </conditionalFormatting>
  <conditionalFormatting sqref="Q10">
    <cfRule type="expression" dxfId="1299" priority="47">
      <formula>Q10&gt;0</formula>
    </cfRule>
    <cfRule type="expression" dxfId="1298" priority="48">
      <formula>Q10&lt;0</formula>
    </cfRule>
  </conditionalFormatting>
  <conditionalFormatting sqref="J34:J47">
    <cfRule type="expression" dxfId="1297" priority="45">
      <formula>J34&gt;0</formula>
    </cfRule>
    <cfRule type="expression" dxfId="1296" priority="46">
      <formula>J34&lt;0</formula>
    </cfRule>
  </conditionalFormatting>
  <conditionalFormatting sqref="K34:K44 K46:K47">
    <cfRule type="expression" dxfId="1295" priority="43">
      <formula>K34&gt;0</formula>
    </cfRule>
    <cfRule type="expression" dxfId="1294" priority="44">
      <formula>K34&lt;0</formula>
    </cfRule>
  </conditionalFormatting>
  <conditionalFormatting sqref="L34">
    <cfRule type="expression" dxfId="1293" priority="41">
      <formula>L34&gt;0</formula>
    </cfRule>
    <cfRule type="expression" dxfId="1292" priority="42">
      <formula>L34&lt;0</formula>
    </cfRule>
  </conditionalFormatting>
  <conditionalFormatting sqref="F118:F139">
    <cfRule type="expression" dxfId="1291" priority="39">
      <formula>F118&gt;0</formula>
    </cfRule>
    <cfRule type="expression" dxfId="1290" priority="40">
      <formula>F118&lt;0</formula>
    </cfRule>
  </conditionalFormatting>
  <conditionalFormatting sqref="H118:H139">
    <cfRule type="expression" dxfId="1289" priority="37">
      <formula>H118&gt;0</formula>
    </cfRule>
    <cfRule type="expression" dxfId="1288" priority="38">
      <formula>H118&lt;0</formula>
    </cfRule>
  </conditionalFormatting>
  <conditionalFormatting sqref="J118:J131">
    <cfRule type="expression" dxfId="1287" priority="35">
      <formula>J118&gt;0</formula>
    </cfRule>
    <cfRule type="expression" dxfId="1286" priority="36">
      <formula>J118&lt;0</formula>
    </cfRule>
  </conditionalFormatting>
  <conditionalFormatting sqref="K118:K131">
    <cfRule type="expression" dxfId="1285" priority="33">
      <formula>K118&gt;0</formula>
    </cfRule>
    <cfRule type="expression" dxfId="1284" priority="34">
      <formula>K118&lt;0</formula>
    </cfRule>
  </conditionalFormatting>
  <conditionalFormatting sqref="L118:L131">
    <cfRule type="expression" dxfId="1283" priority="31">
      <formula>L118&gt;0</formula>
    </cfRule>
    <cfRule type="expression" dxfId="1282" priority="32">
      <formula>L118&lt;0</formula>
    </cfRule>
  </conditionalFormatting>
  <conditionalFormatting sqref="F34:F42">
    <cfRule type="expression" dxfId="1281" priority="29">
      <formula>F34&gt;0</formula>
    </cfRule>
    <cfRule type="expression" dxfId="1280" priority="30">
      <formula>F34&lt;0</formula>
    </cfRule>
  </conditionalFormatting>
  <conditionalFormatting sqref="H34:H42">
    <cfRule type="expression" dxfId="1279" priority="27">
      <formula>H34&gt;0</formula>
    </cfRule>
    <cfRule type="expression" dxfId="1278" priority="28">
      <formula>H34&lt;0</formula>
    </cfRule>
  </conditionalFormatting>
  <conditionalFormatting sqref="J63">
    <cfRule type="expression" dxfId="1277" priority="25">
      <formula>J63&gt;0</formula>
    </cfRule>
    <cfRule type="expression" dxfId="1276" priority="26">
      <formula>J63&lt;0</formula>
    </cfRule>
  </conditionalFormatting>
  <conditionalFormatting sqref="F64:F66">
    <cfRule type="expression" dxfId="1275" priority="23">
      <formula>F64&gt;0</formula>
    </cfRule>
    <cfRule type="expression" dxfId="1274" priority="24">
      <formula>F64&lt;0</formula>
    </cfRule>
  </conditionalFormatting>
  <conditionalFormatting sqref="H64:H66">
    <cfRule type="expression" dxfId="1273" priority="21">
      <formula>H64&gt;0</formula>
    </cfRule>
    <cfRule type="expression" dxfId="1272" priority="22">
      <formula>H64&lt;0</formula>
    </cfRule>
  </conditionalFormatting>
  <conditionalFormatting sqref="H70:H72 F70:F72">
    <cfRule type="expression" dxfId="1271" priority="19">
      <formula>F70&gt;0</formula>
    </cfRule>
    <cfRule type="expression" dxfId="1270" priority="20">
      <formula>F70&lt;0</formula>
    </cfRule>
  </conditionalFormatting>
  <conditionalFormatting sqref="H73:H75 F73:F75">
    <cfRule type="expression" dxfId="1269" priority="17">
      <formula>F73&gt;0</formula>
    </cfRule>
    <cfRule type="expression" dxfId="1268" priority="18">
      <formula>F73&lt;0</formula>
    </cfRule>
  </conditionalFormatting>
  <conditionalFormatting sqref="F81:F83 H81:H83">
    <cfRule type="expression" dxfId="1267" priority="15">
      <formula>F81&gt;0</formula>
    </cfRule>
    <cfRule type="expression" dxfId="1266" priority="16">
      <formula>F81&lt;0</formula>
    </cfRule>
  </conditionalFormatting>
  <conditionalFormatting sqref="F80 H80">
    <cfRule type="expression" dxfId="1265" priority="13">
      <formula>F80&gt;0</formula>
    </cfRule>
    <cfRule type="expression" dxfId="1264" priority="14">
      <formula>F80&lt;0</formula>
    </cfRule>
  </conditionalFormatting>
  <conditionalFormatting sqref="F77:F79 H77:H79">
    <cfRule type="expression" dxfId="1263" priority="11">
      <formula>F77&gt;0</formula>
    </cfRule>
    <cfRule type="expression" dxfId="1262" priority="12">
      <formula>F77&lt;0</formula>
    </cfRule>
  </conditionalFormatting>
  <conditionalFormatting sqref="F90 H90">
    <cfRule type="expression" dxfId="1261" priority="9">
      <formula>F90&gt;0</formula>
    </cfRule>
    <cfRule type="expression" dxfId="1260" priority="10">
      <formula>F90&lt;0</formula>
    </cfRule>
  </conditionalFormatting>
  <conditionalFormatting sqref="H85:H87 F85:F89">
    <cfRule type="expression" dxfId="1259" priority="7">
      <formula>F85&gt;0</formula>
    </cfRule>
    <cfRule type="expression" dxfId="1258" priority="8">
      <formula>F85&lt;0</formula>
    </cfRule>
  </conditionalFormatting>
  <conditionalFormatting sqref="F84 H84">
    <cfRule type="expression" dxfId="1257" priority="5">
      <formula>F84&gt;0</formula>
    </cfRule>
    <cfRule type="expression" dxfId="1256" priority="6">
      <formula>F84&lt;0</formula>
    </cfRule>
  </conditionalFormatting>
  <conditionalFormatting sqref="H88:H89">
    <cfRule type="expression" dxfId="1255" priority="3">
      <formula>H88&gt;0</formula>
    </cfRule>
    <cfRule type="expression" dxfId="1254"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3" priority="31">
      <formula>F60&gt;0</formula>
    </cfRule>
    <cfRule type="expression" dxfId="1252" priority="32">
      <formula>F60&lt;0</formula>
    </cfRule>
  </conditionalFormatting>
  <conditionalFormatting sqref="Q7">
    <cfRule type="expression" dxfId="1251" priority="29">
      <formula>Q7&gt;0</formula>
    </cfRule>
    <cfRule type="expression" dxfId="1250" priority="30">
      <formula>Q7&lt;0</formula>
    </cfRule>
  </conditionalFormatting>
  <conditionalFormatting sqref="Q8">
    <cfRule type="expression" dxfId="1249" priority="27">
      <formula>Q8&gt;0</formula>
    </cfRule>
    <cfRule type="expression" dxfId="1248" priority="28">
      <formula>Q8&lt;0</formula>
    </cfRule>
  </conditionalFormatting>
  <conditionalFormatting sqref="F32:F59">
    <cfRule type="expression" dxfId="1247" priority="25">
      <formula>F32&gt;0</formula>
    </cfRule>
    <cfRule type="expression" dxfId="1246" priority="26">
      <formula>F32&lt;0</formula>
    </cfRule>
  </conditionalFormatting>
  <conditionalFormatting sqref="H32:H59">
    <cfRule type="expression" dxfId="1245" priority="23">
      <formula>H32&gt;0</formula>
    </cfRule>
    <cfRule type="expression" dxfId="1244" priority="24">
      <formula>H32&lt;0</formula>
    </cfRule>
  </conditionalFormatting>
  <conditionalFormatting sqref="Q10">
    <cfRule type="expression" dxfId="1243" priority="21">
      <formula>Q10&gt;0</formula>
    </cfRule>
    <cfRule type="expression" dxfId="1242" priority="22">
      <formula>Q10&lt;0</formula>
    </cfRule>
  </conditionalFormatting>
  <conditionalFormatting sqref="J25:J38">
    <cfRule type="expression" dxfId="1241" priority="19">
      <formula>J25&gt;0</formula>
    </cfRule>
    <cfRule type="expression" dxfId="1240" priority="20">
      <formula>J25&lt;0</formula>
    </cfRule>
  </conditionalFormatting>
  <conditionalFormatting sqref="K25:K38">
    <cfRule type="expression" dxfId="1239" priority="17">
      <formula>K25&gt;0</formula>
    </cfRule>
    <cfRule type="expression" dxfId="1238" priority="18">
      <formula>K25&lt;0</formula>
    </cfRule>
  </conditionalFormatting>
  <conditionalFormatting sqref="L25:L38">
    <cfRule type="expression" dxfId="1237" priority="15">
      <formula>L25&gt;0</formula>
    </cfRule>
    <cfRule type="expression" dxfId="1236" priority="16">
      <formula>L25&lt;0</formula>
    </cfRule>
  </conditionalFormatting>
  <conditionalFormatting sqref="F89:F110">
    <cfRule type="expression" dxfId="1235" priority="13">
      <formula>F89&gt;0</formula>
    </cfRule>
    <cfRule type="expression" dxfId="1234" priority="14">
      <formula>F89&lt;0</formula>
    </cfRule>
  </conditionalFormatting>
  <conditionalFormatting sqref="H89:H110">
    <cfRule type="expression" dxfId="1233" priority="11">
      <formula>H89&gt;0</formula>
    </cfRule>
    <cfRule type="expression" dxfId="1232" priority="12">
      <formula>H89&lt;0</formula>
    </cfRule>
  </conditionalFormatting>
  <conditionalFormatting sqref="J89:J102">
    <cfRule type="expression" dxfId="1231" priority="9">
      <formula>J89&gt;0</formula>
    </cfRule>
    <cfRule type="expression" dxfId="1230" priority="10">
      <formula>J89&lt;0</formula>
    </cfRule>
  </conditionalFormatting>
  <conditionalFormatting sqref="K89:K102">
    <cfRule type="expression" dxfId="1229" priority="7">
      <formula>K89&gt;0</formula>
    </cfRule>
    <cfRule type="expression" dxfId="1228" priority="8">
      <formula>K89&lt;0</formula>
    </cfRule>
  </conditionalFormatting>
  <conditionalFormatting sqref="L89:L102">
    <cfRule type="expression" dxfId="1227" priority="5">
      <formula>L89&gt;0</formula>
    </cfRule>
    <cfRule type="expression" dxfId="1226" priority="6">
      <formula>L89&lt;0</formula>
    </cfRule>
  </conditionalFormatting>
  <conditionalFormatting sqref="F25:F31">
    <cfRule type="expression" dxfId="1225" priority="3">
      <formula>F25&gt;0</formula>
    </cfRule>
    <cfRule type="expression" dxfId="1224" priority="4">
      <formula>F25&lt;0</formula>
    </cfRule>
  </conditionalFormatting>
  <conditionalFormatting sqref="H25:H31">
    <cfRule type="expression" dxfId="1223" priority="1">
      <formula>H25&gt;0</formula>
    </cfRule>
    <cfRule type="expression" dxfId="122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1" priority="39">
      <formula>F47&gt;0</formula>
    </cfRule>
    <cfRule type="expression" dxfId="1220" priority="40">
      <formula>F47&lt;0</formula>
    </cfRule>
  </conditionalFormatting>
  <conditionalFormatting sqref="Q7">
    <cfRule type="expression" dxfId="1219" priority="37">
      <formula>Q7&gt;0</formula>
    </cfRule>
    <cfRule type="expression" dxfId="1218" priority="38">
      <formula>Q7&lt;0</formula>
    </cfRule>
  </conditionalFormatting>
  <conditionalFormatting sqref="Q8">
    <cfRule type="expression" dxfId="1217" priority="35">
      <formula>Q8&gt;0</formula>
    </cfRule>
    <cfRule type="expression" dxfId="1216" priority="36">
      <formula>Q8&lt;0</formula>
    </cfRule>
  </conditionalFormatting>
  <conditionalFormatting sqref="F30:F33 F38:F46">
    <cfRule type="expression" dxfId="1215" priority="33">
      <formula>F30&gt;0</formula>
    </cfRule>
    <cfRule type="expression" dxfId="1214" priority="34">
      <formula>F30&lt;0</formula>
    </cfRule>
  </conditionalFormatting>
  <conditionalFormatting sqref="H30:H33 H37:H46">
    <cfRule type="expression" dxfId="1213" priority="31">
      <formula>H30&gt;0</formula>
    </cfRule>
    <cfRule type="expression" dxfId="1212" priority="32">
      <formula>H30&lt;0</formula>
    </cfRule>
  </conditionalFormatting>
  <conditionalFormatting sqref="Q10">
    <cfRule type="expression" dxfId="1211" priority="29">
      <formula>Q10&gt;0</formula>
    </cfRule>
    <cfRule type="expression" dxfId="1210" priority="30">
      <formula>Q10&lt;0</formula>
    </cfRule>
  </conditionalFormatting>
  <conditionalFormatting sqref="K25:K38">
    <cfRule type="expression" dxfId="1209" priority="25">
      <formula>K25&gt;0</formula>
    </cfRule>
    <cfRule type="expression" dxfId="1208" priority="26">
      <formula>K25&lt;0</formula>
    </cfRule>
  </conditionalFormatting>
  <conditionalFormatting sqref="L25:L38">
    <cfRule type="expression" dxfId="1207" priority="23">
      <formula>L25&gt;0</formula>
    </cfRule>
    <cfRule type="expression" dxfId="1206" priority="24">
      <formula>L25&lt;0</formula>
    </cfRule>
  </conditionalFormatting>
  <conditionalFormatting sqref="F89:F110">
    <cfRule type="expression" dxfId="1205" priority="21">
      <formula>F89&gt;0</formula>
    </cfRule>
    <cfRule type="expression" dxfId="1204" priority="22">
      <formula>F89&lt;0</formula>
    </cfRule>
  </conditionalFormatting>
  <conditionalFormatting sqref="H89:H110">
    <cfRule type="expression" dxfId="1203" priority="19">
      <formula>H89&gt;0</formula>
    </cfRule>
    <cfRule type="expression" dxfId="1202" priority="20">
      <formula>H89&lt;0</formula>
    </cfRule>
  </conditionalFormatting>
  <conditionalFormatting sqref="J89:J102">
    <cfRule type="expression" dxfId="1201" priority="17">
      <formula>J89&gt;0</formula>
    </cfRule>
    <cfRule type="expression" dxfId="1200" priority="18">
      <formula>J89&lt;0</formula>
    </cfRule>
  </conditionalFormatting>
  <conditionalFormatting sqref="K89:K102">
    <cfRule type="expression" dxfId="1199" priority="15">
      <formula>K89&gt;0</formula>
    </cfRule>
    <cfRule type="expression" dxfId="1198" priority="16">
      <formula>K89&lt;0</formula>
    </cfRule>
  </conditionalFormatting>
  <conditionalFormatting sqref="L89:L102">
    <cfRule type="expression" dxfId="1197" priority="13">
      <formula>L89&gt;0</formula>
    </cfRule>
    <cfRule type="expression" dxfId="1196" priority="14">
      <formula>L89&lt;0</formula>
    </cfRule>
  </conditionalFormatting>
  <conditionalFormatting sqref="F25:F29">
    <cfRule type="expression" dxfId="1195" priority="11">
      <formula>F25&gt;0</formula>
    </cfRule>
    <cfRule type="expression" dxfId="1194" priority="12">
      <formula>F25&lt;0</formula>
    </cfRule>
  </conditionalFormatting>
  <conditionalFormatting sqref="H25:H29">
    <cfRule type="expression" dxfId="1193" priority="9">
      <formula>H25&gt;0</formula>
    </cfRule>
    <cfRule type="expression" dxfId="1192" priority="10">
      <formula>H25&lt;0</formula>
    </cfRule>
  </conditionalFormatting>
  <conditionalFormatting sqref="F34:F37">
    <cfRule type="expression" dxfId="1191" priority="7">
      <formula>F34&gt;0</formula>
    </cfRule>
    <cfRule type="expression" dxfId="1190" priority="8">
      <formula>F34&lt;0</formula>
    </cfRule>
  </conditionalFormatting>
  <conditionalFormatting sqref="H34:H36">
    <cfRule type="expression" dxfId="1189" priority="5">
      <formula>H34&gt;0</formula>
    </cfRule>
    <cfRule type="expression" dxfId="1188" priority="6">
      <formula>H34&lt;0</formula>
    </cfRule>
  </conditionalFormatting>
  <conditionalFormatting sqref="J39">
    <cfRule type="expression" dxfId="1187" priority="3">
      <formula>J39&gt;0</formula>
    </cfRule>
    <cfRule type="expression" dxfId="1186" priority="4">
      <formula>J39&lt;0</formula>
    </cfRule>
  </conditionalFormatting>
  <conditionalFormatting sqref="J25:J38">
    <cfRule type="expression" dxfId="1185" priority="1">
      <formula>J25&gt;0</formula>
    </cfRule>
    <cfRule type="expression" dxfId="1184"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3" priority="57">
      <formula>F27&gt;0</formula>
    </cfRule>
    <cfRule type="expression" dxfId="1182" priority="58">
      <formula>F27&lt;0</formula>
    </cfRule>
  </conditionalFormatting>
  <conditionalFormatting sqref="H28:H33">
    <cfRule type="expression" dxfId="1181" priority="53">
      <formula>H28&gt;0</formula>
    </cfRule>
    <cfRule type="expression" dxfId="1180" priority="54">
      <formula>H28&lt;0</formula>
    </cfRule>
  </conditionalFormatting>
  <conditionalFormatting sqref="F24:F26">
    <cfRule type="expression" dxfId="1179" priority="39">
      <formula>F24&gt;0</formula>
    </cfRule>
    <cfRule type="expression" dxfId="1178" priority="40">
      <formula>F24&lt;0</formula>
    </cfRule>
  </conditionalFormatting>
  <conditionalFormatting sqref="Q8">
    <cfRule type="expression" dxfId="1177" priority="33">
      <formula>Q8&gt;0</formula>
    </cfRule>
    <cfRule type="expression" dxfId="1176" priority="34">
      <formula>Q8&lt;0</formula>
    </cfRule>
  </conditionalFormatting>
  <conditionalFormatting sqref="Q7">
    <cfRule type="expression" dxfId="1175" priority="35">
      <formula>Q7&gt;0</formula>
    </cfRule>
    <cfRule type="expression" dxfId="1174" priority="36">
      <formula>Q7&lt;0</formula>
    </cfRule>
  </conditionalFormatting>
  <conditionalFormatting sqref="F34">
    <cfRule type="expression" dxfId="1173" priority="31">
      <formula>F34&gt;0</formula>
    </cfRule>
    <cfRule type="expression" dxfId="1172" priority="32">
      <formula>F34&lt;0</formula>
    </cfRule>
  </conditionalFormatting>
  <conditionalFormatting sqref="H34">
    <cfRule type="expression" dxfId="1171" priority="29">
      <formula>H34&gt;0</formula>
    </cfRule>
    <cfRule type="expression" dxfId="1170" priority="30">
      <formula>H34&lt;0</formula>
    </cfRule>
  </conditionalFormatting>
  <conditionalFormatting sqref="M36">
    <cfRule type="expression" dxfId="1169" priority="19">
      <formula>M36&gt;0</formula>
    </cfRule>
    <cfRule type="expression" dxfId="1168" priority="20">
      <formula>M36&lt;0</formula>
    </cfRule>
  </conditionalFormatting>
  <conditionalFormatting sqref="Q10">
    <cfRule type="expression" dxfId="1167" priority="15">
      <formula>Q10&gt;0</formula>
    </cfRule>
    <cfRule type="expression" dxfId="1166" priority="16">
      <formula>Q10&lt;0</formula>
    </cfRule>
  </conditionalFormatting>
  <conditionalFormatting sqref="F23">
    <cfRule type="expression" dxfId="1165" priority="13">
      <formula>F23&gt;0</formula>
    </cfRule>
    <cfRule type="expression" dxfId="1164" priority="14">
      <formula>F23&lt;0</formula>
    </cfRule>
  </conditionalFormatting>
  <conditionalFormatting sqref="I25:J25">
    <cfRule type="expression" dxfId="1163" priority="9">
      <formula>I25&gt;0</formula>
    </cfRule>
    <cfRule type="expression" dxfId="1162" priority="10">
      <formula>I25&lt;0</formula>
    </cfRule>
  </conditionalFormatting>
  <conditionalFormatting sqref="I26:J27">
    <cfRule type="expression" dxfId="1161" priority="7">
      <formula>I26&gt;0</formula>
    </cfRule>
    <cfRule type="expression" dxfId="1160" priority="8">
      <formula>I26&lt;0</formula>
    </cfRule>
  </conditionalFormatting>
  <conditionalFormatting sqref="K25:K27">
    <cfRule type="expression" dxfId="1159" priority="5">
      <formula>K25&gt;0</formula>
    </cfRule>
    <cfRule type="expression" dxfId="1158" priority="6">
      <formula>K25&lt;0</formula>
    </cfRule>
  </conditionalFormatting>
  <conditionalFormatting sqref="I23:J23">
    <cfRule type="expression" dxfId="1157" priority="3">
      <formula>I23&gt;0</formula>
    </cfRule>
    <cfRule type="expression" dxfId="115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28.55</v>
      </c>
      <c r="R4" s="424">
        <v>-3.0999999999999999E-3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11420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8761.100000000024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7308.8400000000256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1.7778048044834234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3.5026269702276708E-3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15.026315789473685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31.405000000000005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31.119500000000002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30.834000000000003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30.548500000000004</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30.263000000000002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29.977500000000003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29.692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29.406500000000001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29.121000000000002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28.8355</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28.55</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28.264500000000002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27.978999999999999</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27.6935</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27.408000000000001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27.122499999999999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26.837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26.551500000000001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26.266000000000002</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25.980500000000003</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25.695</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5350</v>
      </c>
      <c r="D46" s="18"/>
      <c r="E46" s="18"/>
      <c r="F46" s="18">
        <f>SUM(F2:F44)</f>
        <v>144613.62</v>
      </c>
      <c r="G46" s="14"/>
      <c r="H46" s="14">
        <f>SUM(H2:H45)</f>
        <v>4950</v>
      </c>
      <c r="I46" s="18"/>
      <c r="J46" s="18"/>
      <c r="K46" s="18">
        <f>SUM(K2:K45)</f>
        <v>140197.46000000002</v>
      </c>
      <c r="L46" s="14"/>
      <c r="M46" s="18">
        <f>SUM(M2:M10)</f>
        <v>305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306</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59" si="36">C154*(E154-D154)</f>
        <v>8452.880000000001</v>
      </c>
      <c r="G154" s="39">
        <f t="shared" ref="G154:G159" si="37">D154*C154</f>
        <v>-1716.88</v>
      </c>
      <c r="H154" s="179">
        <f t="shared" ref="H154:H159" si="38">(E154-D154)/D154</f>
        <v>-4.9233959274963883</v>
      </c>
      <c r="I154" s="39"/>
      <c r="J154" s="39"/>
      <c r="K154" s="39">
        <f t="shared" ref="K154:K159"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3" spans="2:12" x14ac:dyDescent="0.25">
      <c r="B163" s="164"/>
      <c r="C163" s="10"/>
      <c r="D163" s="39"/>
      <c r="E163" s="39"/>
      <c r="F163" s="39"/>
      <c r="G163" s="39"/>
      <c r="H163" s="179"/>
      <c r="I163" s="39"/>
      <c r="J163" s="39"/>
      <c r="K163" s="39"/>
      <c r="L163" s="39"/>
    </row>
    <row r="164" spans="2:12" x14ac:dyDescent="0.25">
      <c r="B164" s="164"/>
      <c r="C164" s="10"/>
      <c r="D164" s="39"/>
      <c r="E164" s="39"/>
      <c r="F164" s="39"/>
      <c r="G164" s="39"/>
      <c r="H164" s="179"/>
      <c r="I164" s="39"/>
      <c r="J164" s="39"/>
      <c r="K164" s="39"/>
      <c r="L164" s="39"/>
    </row>
    <row r="166" spans="2:12" x14ac:dyDescent="0.25">
      <c r="B166" s="414" t="s">
        <v>113</v>
      </c>
      <c r="C166" s="414" t="s">
        <v>145</v>
      </c>
      <c r="D166" s="415" t="s">
        <v>144</v>
      </c>
      <c r="E166" s="416" t="s">
        <v>146</v>
      </c>
      <c r="F166" s="416" t="s">
        <v>65</v>
      </c>
      <c r="G166" s="418" t="s">
        <v>150</v>
      </c>
      <c r="H166" s="418" t="s">
        <v>88</v>
      </c>
      <c r="I166" s="418" t="s">
        <v>153</v>
      </c>
    </row>
    <row r="167" spans="2: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2:12" x14ac:dyDescent="0.25">
      <c r="B168" s="297">
        <v>42549</v>
      </c>
      <c r="C168" s="298">
        <v>100</v>
      </c>
      <c r="D168" s="299">
        <v>25</v>
      </c>
      <c r="E168" s="299">
        <v>25.26</v>
      </c>
      <c r="F168" s="299">
        <f t="shared" si="40"/>
        <v>26.000000000000156</v>
      </c>
      <c r="G168" s="299">
        <f t="shared" si="41"/>
        <v>2500</v>
      </c>
      <c r="H168" s="300">
        <f t="shared" si="42"/>
        <v>1.0400000000000062E-2</v>
      </c>
      <c r="I168" s="299"/>
    </row>
    <row r="169" spans="2:12" x14ac:dyDescent="0.25">
      <c r="B169" s="297">
        <v>42552</v>
      </c>
      <c r="C169" s="298">
        <v>100</v>
      </c>
      <c r="D169" s="299">
        <v>25</v>
      </c>
      <c r="E169" s="299">
        <v>26.57</v>
      </c>
      <c r="F169" s="299">
        <f t="shared" si="40"/>
        <v>157.00000000000003</v>
      </c>
      <c r="G169" s="299">
        <f t="shared" si="41"/>
        <v>2500</v>
      </c>
      <c r="H169" s="300">
        <f t="shared" si="42"/>
        <v>6.2800000000000009E-2</v>
      </c>
      <c r="I169" s="299"/>
    </row>
    <row r="170" spans="2:12" x14ac:dyDescent="0.25">
      <c r="B170" s="297">
        <v>42556</v>
      </c>
      <c r="C170" s="298">
        <v>100</v>
      </c>
      <c r="D170" s="299">
        <v>25</v>
      </c>
      <c r="E170" s="299">
        <v>25.47</v>
      </c>
      <c r="F170" s="299">
        <f t="shared" si="40"/>
        <v>46.999999999999886</v>
      </c>
      <c r="G170" s="299">
        <f t="shared" si="41"/>
        <v>2500</v>
      </c>
      <c r="H170" s="300">
        <f t="shared" si="42"/>
        <v>1.8799999999999956E-2</v>
      </c>
      <c r="I170" s="299"/>
    </row>
    <row r="171" spans="2:12" x14ac:dyDescent="0.25">
      <c r="B171" s="297">
        <v>42562</v>
      </c>
      <c r="C171" s="298">
        <v>100</v>
      </c>
      <c r="D171" s="299">
        <v>25</v>
      </c>
      <c r="E171" s="299">
        <v>25.69</v>
      </c>
      <c r="F171" s="299">
        <f t="shared" si="40"/>
        <v>69.000000000000128</v>
      </c>
      <c r="G171" s="299">
        <f t="shared" si="41"/>
        <v>2500</v>
      </c>
      <c r="H171" s="300">
        <f t="shared" si="42"/>
        <v>2.7600000000000052E-2</v>
      </c>
      <c r="I171" s="299"/>
    </row>
    <row r="172" spans="2:12" x14ac:dyDescent="0.25">
      <c r="B172" s="297">
        <v>42563</v>
      </c>
      <c r="C172" s="298">
        <v>100</v>
      </c>
      <c r="D172" s="299">
        <v>25</v>
      </c>
      <c r="E172" s="299">
        <v>26.48</v>
      </c>
      <c r="F172" s="299">
        <f t="shared" si="40"/>
        <v>148.00000000000006</v>
      </c>
      <c r="G172" s="299">
        <f t="shared" si="41"/>
        <v>2500</v>
      </c>
      <c r="H172" s="300">
        <f t="shared" si="42"/>
        <v>5.9200000000000016E-2</v>
      </c>
      <c r="I172" s="299"/>
    </row>
    <row r="173" spans="2: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2:12" x14ac:dyDescent="0.25">
      <c r="B174" s="297">
        <v>42570</v>
      </c>
      <c r="C174" s="298">
        <v>100</v>
      </c>
      <c r="D174" s="299">
        <v>25</v>
      </c>
      <c r="E174" s="299">
        <v>28.68</v>
      </c>
      <c r="F174" s="299">
        <f t="shared" si="43"/>
        <v>368</v>
      </c>
      <c r="G174" s="299">
        <f t="shared" si="44"/>
        <v>2500</v>
      </c>
      <c r="H174" s="300">
        <f t="shared" si="45"/>
        <v>0.1472</v>
      </c>
      <c r="I174" s="299"/>
    </row>
    <row r="175" spans="2:12" x14ac:dyDescent="0.25">
      <c r="B175" s="297">
        <v>42571</v>
      </c>
      <c r="C175" s="298">
        <v>100</v>
      </c>
      <c r="D175" s="299">
        <v>25</v>
      </c>
      <c r="E175" s="299">
        <v>29.01</v>
      </c>
      <c r="F175" s="299">
        <f t="shared" si="43"/>
        <v>401.00000000000017</v>
      </c>
      <c r="G175" s="299">
        <f t="shared" si="44"/>
        <v>2500</v>
      </c>
      <c r="H175" s="300">
        <f t="shared" si="45"/>
        <v>0.16040000000000007</v>
      </c>
      <c r="I175" s="299"/>
    </row>
    <row r="176" spans="2: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55" priority="136">
      <formula>F99&gt;0</formula>
    </cfRule>
    <cfRule type="expression" dxfId="1154" priority="137">
      <formula>F99&lt;0</formula>
    </cfRule>
  </conditionalFormatting>
  <conditionalFormatting sqref="Q7">
    <cfRule type="expression" dxfId="1153" priority="124">
      <formula>Q7&gt;0</formula>
    </cfRule>
    <cfRule type="expression" dxfId="1152" priority="125">
      <formula>Q7&lt;0</formula>
    </cfRule>
  </conditionalFormatting>
  <conditionalFormatting sqref="Q8">
    <cfRule type="expression" dxfId="1151" priority="122">
      <formula>Q8&gt;0</formula>
    </cfRule>
    <cfRule type="expression" dxfId="1150" priority="123">
      <formula>Q8&lt;0</formula>
    </cfRule>
  </conditionalFormatting>
  <conditionalFormatting sqref="F167:F179">
    <cfRule type="expression" dxfId="1149" priority="120">
      <formula>F167&gt;0</formula>
    </cfRule>
    <cfRule type="expression" dxfId="1148" priority="121">
      <formula>F167&lt;0</formula>
    </cfRule>
  </conditionalFormatting>
  <conditionalFormatting sqref="H167:H179">
    <cfRule type="expression" dxfId="1147" priority="118">
      <formula>H167&gt;0</formula>
    </cfRule>
    <cfRule type="expression" dxfId="1146" priority="119">
      <formula>H167&lt;0</formula>
    </cfRule>
  </conditionalFormatting>
  <conditionalFormatting sqref="H183:H186">
    <cfRule type="expression" dxfId="1145" priority="114">
      <formula>H183&gt;0</formula>
    </cfRule>
    <cfRule type="expression" dxfId="1144" priority="115">
      <formula>H183&lt;0</formula>
    </cfRule>
  </conditionalFormatting>
  <conditionalFormatting sqref="F183:F186">
    <cfRule type="expression" dxfId="1143" priority="116">
      <formula>F183&gt;0</formula>
    </cfRule>
    <cfRule type="expression" dxfId="1142" priority="117">
      <formula>F183&lt;0</formula>
    </cfRule>
  </conditionalFormatting>
  <conditionalFormatting sqref="M209">
    <cfRule type="expression" dxfId="1141" priority="112">
      <formula>M209&gt;0</formula>
    </cfRule>
    <cfRule type="expression" dxfId="1140" priority="113">
      <formula>M209&lt;0</formula>
    </cfRule>
  </conditionalFormatting>
  <conditionalFormatting sqref="F51:F52 F59:F96">
    <cfRule type="expression" dxfId="1139" priority="110">
      <formula>F51&gt;0</formula>
    </cfRule>
    <cfRule type="expression" dxfId="1138" priority="111">
      <formula>F51&lt;0</formula>
    </cfRule>
  </conditionalFormatting>
  <conditionalFormatting sqref="H51:H52 H59:H96">
    <cfRule type="expression" dxfId="1137" priority="108">
      <formula>H51&gt;0</formula>
    </cfRule>
    <cfRule type="expression" dxfId="1136" priority="109">
      <formula>H51&lt;0</formula>
    </cfRule>
  </conditionalFormatting>
  <conditionalFormatting sqref="Q10">
    <cfRule type="expression" dxfId="1135" priority="106">
      <formula>Q10&gt;0</formula>
    </cfRule>
    <cfRule type="expression" dxfId="1134" priority="107">
      <formula>Q10&lt;0</formula>
    </cfRule>
  </conditionalFormatting>
  <conditionalFormatting sqref="F53:F58">
    <cfRule type="expression" dxfId="1133" priority="104">
      <formula>F53&gt;0</formula>
    </cfRule>
    <cfRule type="expression" dxfId="1132" priority="105">
      <formula>F53&lt;0</formula>
    </cfRule>
  </conditionalFormatting>
  <conditionalFormatting sqref="H53:H58">
    <cfRule type="expression" dxfId="1131" priority="102">
      <formula>H53&gt;0</formula>
    </cfRule>
    <cfRule type="expression" dxfId="1130" priority="103">
      <formula>H53&lt;0</formula>
    </cfRule>
  </conditionalFormatting>
  <conditionalFormatting sqref="K56:K63">
    <cfRule type="expression" dxfId="1129" priority="100">
      <formula>K56&gt;0</formula>
    </cfRule>
    <cfRule type="expression" dxfId="1128" priority="101">
      <formula>K56&lt;0</formula>
    </cfRule>
  </conditionalFormatting>
  <conditionalFormatting sqref="K64:K96">
    <cfRule type="expression" dxfId="1127" priority="98">
      <formula>K64&gt;0</formula>
    </cfRule>
    <cfRule type="expression" dxfId="1126" priority="99">
      <formula>K64&lt;0</formula>
    </cfRule>
  </conditionalFormatting>
  <conditionalFormatting sqref="F97:F98">
    <cfRule type="expression" dxfId="1125" priority="95">
      <formula>F97&gt;0</formula>
    </cfRule>
    <cfRule type="expression" dxfId="1124" priority="96">
      <formula>F97&lt;0</formula>
    </cfRule>
  </conditionalFormatting>
  <conditionalFormatting sqref="H97:H98">
    <cfRule type="expression" dxfId="1123" priority="93">
      <formula>H97&gt;0</formula>
    </cfRule>
    <cfRule type="expression" dxfId="1122" priority="94">
      <formula>H97&lt;0</formula>
    </cfRule>
  </conditionalFormatting>
  <conditionalFormatting sqref="K97:K98">
    <cfRule type="expression" dxfId="1121" priority="91">
      <formula>K97&gt;0</formula>
    </cfRule>
    <cfRule type="expression" dxfId="1120" priority="92">
      <formula>K97&lt;0</formula>
    </cfRule>
  </conditionalFormatting>
  <conditionalFormatting sqref="F107:F109 H107:H109 K107:K109">
    <cfRule type="expression" dxfId="1119" priority="87">
      <formula>F107&gt;0</formula>
    </cfRule>
    <cfRule type="expression" dxfId="1118" priority="88">
      <formula>F107&lt;0</formula>
    </cfRule>
  </conditionalFormatting>
  <conditionalFormatting sqref="L99:L105 L164">
    <cfRule type="expression" dxfId="1117" priority="85">
      <formula>L99&gt;0</formula>
    </cfRule>
    <cfRule type="expression" dxfId="1116" priority="86">
      <formula>L99&lt;0</formula>
    </cfRule>
  </conditionalFormatting>
  <conditionalFormatting sqref="L56:L63">
    <cfRule type="expression" dxfId="1115" priority="83">
      <formula>L56&gt;0</formula>
    </cfRule>
    <cfRule type="expression" dxfId="1114" priority="84">
      <formula>L56&lt;0</formula>
    </cfRule>
  </conditionalFormatting>
  <conditionalFormatting sqref="L64:L96">
    <cfRule type="expression" dxfId="1113" priority="81">
      <formula>L64&gt;0</formula>
    </cfRule>
    <cfRule type="expression" dxfId="1112" priority="82">
      <formula>L64&lt;0</formula>
    </cfRule>
  </conditionalFormatting>
  <conditionalFormatting sqref="L97:L98">
    <cfRule type="expression" dxfId="1111" priority="79">
      <formula>L97&gt;0</formula>
    </cfRule>
    <cfRule type="expression" dxfId="1110" priority="80">
      <formula>L97&lt;0</formula>
    </cfRule>
  </conditionalFormatting>
  <conditionalFormatting sqref="L107:L109">
    <cfRule type="expression" dxfId="1109" priority="77">
      <formula>L107&gt;0</formula>
    </cfRule>
    <cfRule type="expression" dxfId="1108" priority="78">
      <formula>L107&lt;0</formula>
    </cfRule>
  </conditionalFormatting>
  <conditionalFormatting sqref="F116:F119 H116:H119">
    <cfRule type="expression" dxfId="1107" priority="75">
      <formula>F116&gt;0</formula>
    </cfRule>
    <cfRule type="expression" dxfId="1106" priority="76">
      <formula>F116&lt;0</formula>
    </cfRule>
  </conditionalFormatting>
  <conditionalFormatting sqref="K113:K115 F113:F115 H113:H115">
    <cfRule type="expression" dxfId="1105" priority="71">
      <formula>F113&gt;0</formula>
    </cfRule>
    <cfRule type="expression" dxfId="1104" priority="72">
      <formula>F113&lt;0</formula>
    </cfRule>
  </conditionalFormatting>
  <conditionalFormatting sqref="L113:L114">
    <cfRule type="expression" dxfId="1103" priority="69">
      <formula>L113&gt;0</formula>
    </cfRule>
    <cfRule type="expression" dxfId="1102" priority="70">
      <formula>L113&lt;0</formula>
    </cfRule>
  </conditionalFormatting>
  <conditionalFormatting sqref="K110:K112 F110:F112 H110:H112">
    <cfRule type="expression" dxfId="1101" priority="67">
      <formula>F110&gt;0</formula>
    </cfRule>
    <cfRule type="expression" dxfId="1100" priority="68">
      <formula>F110&lt;0</formula>
    </cfRule>
  </conditionalFormatting>
  <conditionalFormatting sqref="L111:L112">
    <cfRule type="expression" dxfId="1099" priority="65">
      <formula>L111&gt;0</formula>
    </cfRule>
    <cfRule type="expression" dxfId="1098" priority="66">
      <formula>L111&lt;0</formula>
    </cfRule>
  </conditionalFormatting>
  <conditionalFormatting sqref="H121:H124 F121:F124">
    <cfRule type="expression" dxfId="1097" priority="59">
      <formula>F121&gt;0</formula>
    </cfRule>
    <cfRule type="expression" dxfId="1096" priority="60">
      <formula>F121&lt;0</formula>
    </cfRule>
  </conditionalFormatting>
  <conditionalFormatting sqref="H125:H128 F125:F128">
    <cfRule type="expression" dxfId="1095" priority="55">
      <formula>F125&gt;0</formula>
    </cfRule>
    <cfRule type="expression" dxfId="1094" priority="56">
      <formula>F125&lt;0</formula>
    </cfRule>
  </conditionalFormatting>
  <conditionalFormatting sqref="F130:F135 H130:H135 K130:K135">
    <cfRule type="expression" dxfId="1093" priority="51">
      <formula>F130&gt;0</formula>
    </cfRule>
    <cfRule type="expression" dxfId="1092" priority="52">
      <formula>F130&lt;0</formula>
    </cfRule>
  </conditionalFormatting>
  <conditionalFormatting sqref="L134:L135">
    <cfRule type="expression" dxfId="1091" priority="45">
      <formula>L134&gt;0</formula>
    </cfRule>
    <cfRule type="expression" dxfId="1090" priority="46">
      <formula>L134&lt;0</formula>
    </cfRule>
  </conditionalFormatting>
  <conditionalFormatting sqref="F136:F138 H136:H138 K136:K139">
    <cfRule type="expression" dxfId="1089" priority="43">
      <formula>F136&gt;0</formula>
    </cfRule>
    <cfRule type="expression" dxfId="1088" priority="44">
      <formula>F136&lt;0</formula>
    </cfRule>
  </conditionalFormatting>
  <conditionalFormatting sqref="F139:F141 H139:H141 K140:K141">
    <cfRule type="expression" dxfId="1087" priority="39">
      <formula>F139&gt;0</formula>
    </cfRule>
    <cfRule type="expression" dxfId="1086" priority="40">
      <formula>F139&lt;0</formula>
    </cfRule>
  </conditionalFormatting>
  <conditionalFormatting sqref="F142:F144 H142:H144 K142:K144">
    <cfRule type="expression" dxfId="1085" priority="35">
      <formula>F142&gt;0</formula>
    </cfRule>
    <cfRule type="expression" dxfId="1084" priority="36">
      <formula>F142&lt;0</formula>
    </cfRule>
  </conditionalFormatting>
  <conditionalFormatting sqref="F145:F147 H145:H147 K145:K147">
    <cfRule type="expression" dxfId="1083" priority="31">
      <formula>F145&gt;0</formula>
    </cfRule>
    <cfRule type="expression" dxfId="1082" priority="32">
      <formula>F145&lt;0</formula>
    </cfRule>
  </conditionalFormatting>
  <conditionalFormatting sqref="F148:F150 H148:H150 K148:K150">
    <cfRule type="expression" dxfId="1081" priority="27">
      <formula>F148&gt;0</formula>
    </cfRule>
    <cfRule type="expression" dxfId="1080" priority="28">
      <formula>F148&lt;0</formula>
    </cfRule>
  </conditionalFormatting>
  <conditionalFormatting sqref="K152:K154 H152:H154 F152:F154">
    <cfRule type="expression" dxfId="1079" priority="23">
      <formula>F152&gt;0</formula>
    </cfRule>
    <cfRule type="expression" dxfId="1078" priority="24">
      <formula>F152&lt;0</formula>
    </cfRule>
  </conditionalFormatting>
  <conditionalFormatting sqref="K155 H155 F155">
    <cfRule type="expression" dxfId="1077" priority="19">
      <formula>F155&gt;0</formula>
    </cfRule>
    <cfRule type="expression" dxfId="1076" priority="20">
      <formula>F155&lt;0</formula>
    </cfRule>
  </conditionalFormatting>
  <conditionalFormatting sqref="H156:H158 F156:F158 K156:K158">
    <cfRule type="expression" dxfId="1075" priority="15">
      <formula>F156&gt;0</formula>
    </cfRule>
    <cfRule type="expression" dxfId="1074" priority="16">
      <formula>F156&lt;0</formula>
    </cfRule>
  </conditionalFormatting>
  <conditionalFormatting sqref="K162 H162 F162">
    <cfRule type="expression" dxfId="1073" priority="11">
      <formula>F162&gt;0</formula>
    </cfRule>
    <cfRule type="expression" dxfId="1072" priority="12">
      <formula>F162&lt;0</formula>
    </cfRule>
  </conditionalFormatting>
  <conditionalFormatting sqref="L162">
    <cfRule type="expression" dxfId="1071" priority="9">
      <formula>L162&gt;0</formula>
    </cfRule>
    <cfRule type="expression" dxfId="1070" priority="10">
      <formula>L162&lt;0</formula>
    </cfRule>
  </conditionalFormatting>
  <conditionalFormatting sqref="K160:K161 H160:H161 F160:F161">
    <cfRule type="expression" dxfId="1069" priority="7">
      <formula>F160&gt;0</formula>
    </cfRule>
    <cfRule type="expression" dxfId="1068" priority="8">
      <formula>F160&lt;0</formula>
    </cfRule>
  </conditionalFormatting>
  <conditionalFormatting sqref="L161">
    <cfRule type="expression" dxfId="1067" priority="5">
      <formula>L161&gt;0</formula>
    </cfRule>
    <cfRule type="expression" dxfId="1066" priority="6">
      <formula>L161&lt;0</formula>
    </cfRule>
  </conditionalFormatting>
  <conditionalFormatting sqref="K159 H159 F159">
    <cfRule type="expression" dxfId="1065" priority="3">
      <formula>F159&gt;0</formula>
    </cfRule>
    <cfRule type="expression" dxfId="1064"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3" priority="9">
      <formula>F39&gt;0</formula>
    </cfRule>
    <cfRule type="expression" dxfId="1062" priority="10">
      <formula>F39&lt;0</formula>
    </cfRule>
  </conditionalFormatting>
  <conditionalFormatting sqref="F25:F38">
    <cfRule type="expression" dxfId="1061" priority="7">
      <formula>F25&gt;0</formula>
    </cfRule>
    <cfRule type="expression" dxfId="1060" priority="8">
      <formula>F25&lt;0</formula>
    </cfRule>
  </conditionalFormatting>
  <conditionalFormatting sqref="H25:H38">
    <cfRule type="expression" dxfId="1059" priority="5">
      <formula>H25&gt;0</formula>
    </cfRule>
    <cfRule type="expression" dxfId="1058" priority="6">
      <formula>H25&lt;0</formula>
    </cfRule>
  </conditionalFormatting>
  <conditionalFormatting sqref="Q7">
    <cfRule type="expression" dxfId="1057" priority="3">
      <formula>Q7&gt;0</formula>
    </cfRule>
    <cfRule type="expression" dxfId="1056" priority="4">
      <formula>Q7&lt;0</formula>
    </cfRule>
  </conditionalFormatting>
  <conditionalFormatting sqref="Q8">
    <cfRule type="expression" dxfId="1055" priority="1">
      <formula>Q8&gt;0</formula>
    </cfRule>
    <cfRule type="expression" dxfId="10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3" priority="29">
      <formula>F29&gt;0</formula>
    </cfRule>
    <cfRule type="expression" dxfId="1052" priority="30">
      <formula>F29&lt;0</formula>
    </cfRule>
  </conditionalFormatting>
  <conditionalFormatting sqref="Q7">
    <cfRule type="expression" dxfId="1051" priority="27">
      <formula>Q7&gt;0</formula>
    </cfRule>
    <cfRule type="expression" dxfId="1050" priority="28">
      <formula>Q7&lt;0</formula>
    </cfRule>
  </conditionalFormatting>
  <conditionalFormatting sqref="Q8">
    <cfRule type="expression" dxfId="1049" priority="25">
      <formula>Q8&gt;0</formula>
    </cfRule>
    <cfRule type="expression" dxfId="1048" priority="26">
      <formula>Q8&lt;0</formula>
    </cfRule>
  </conditionalFormatting>
  <conditionalFormatting sqref="F96:F110">
    <cfRule type="expression" dxfId="1047" priority="19">
      <formula>F96&gt;0</formula>
    </cfRule>
    <cfRule type="expression" dxfId="1046" priority="20">
      <formula>F96&lt;0</formula>
    </cfRule>
  </conditionalFormatting>
  <conditionalFormatting sqref="H96:H110">
    <cfRule type="expression" dxfId="1045" priority="17">
      <formula>H96&gt;0</formula>
    </cfRule>
    <cfRule type="expression" dxfId="1044" priority="18">
      <formula>H96&lt;0</formula>
    </cfRule>
  </conditionalFormatting>
  <conditionalFormatting sqref="Q10">
    <cfRule type="expression" dxfId="1043" priority="15">
      <formula>Q10&gt;0</formula>
    </cfRule>
    <cfRule type="expression" dxfId="1042" priority="16">
      <formula>Q10&lt;0</formula>
    </cfRule>
  </conditionalFormatting>
  <conditionalFormatting sqref="L29:L38">
    <cfRule type="expression" dxfId="1041" priority="9">
      <formula>L29&gt;0</formula>
    </cfRule>
    <cfRule type="expression" dxfId="1040" priority="10">
      <formula>L29&lt;0</formula>
    </cfRule>
  </conditionalFormatting>
  <conditionalFormatting sqref="F27:F29 H27:H29 J25:K29">
    <cfRule type="expression" dxfId="1039" priority="7">
      <formula>F25&gt;0</formula>
    </cfRule>
    <cfRule type="expression" dxfId="1038" priority="8">
      <formula>F25&lt;0</formula>
    </cfRule>
  </conditionalFormatting>
  <conditionalFormatting sqref="L25:L29">
    <cfRule type="expression" dxfId="1037" priority="5">
      <formula>L25&gt;0</formula>
    </cfRule>
    <cfRule type="expression" dxfId="1036" priority="6">
      <formula>L25&lt;0</formula>
    </cfRule>
  </conditionalFormatting>
  <conditionalFormatting sqref="F25:F26">
    <cfRule type="expression" dxfId="1035" priority="3">
      <formula>F25&gt;0</formula>
    </cfRule>
    <cfRule type="expression" dxfId="1034" priority="4">
      <formula>F25&lt;0</formula>
    </cfRule>
  </conditionalFormatting>
  <conditionalFormatting sqref="H25:H26">
    <cfRule type="expression" dxfId="1033" priority="1">
      <formula>H25&gt;0</formula>
    </cfRule>
    <cfRule type="expression" dxfId="103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86.93</v>
      </c>
      <c r="R4" s="425">
        <v>-2E-3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3477.2000000000003</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814.27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814.27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0.30577972383802787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2.6227999539859652E-2</v>
      </c>
      <c r="R11">
        <f>0.57</f>
        <v>0.56999999999999995</v>
      </c>
      <c r="W11" s="134"/>
    </row>
    <row r="12" spans="1:23" x14ac:dyDescent="0.25">
      <c r="H12" s="70"/>
      <c r="O12" s="11" t="s">
        <v>921</v>
      </c>
      <c r="Q12" s="1" t="s">
        <v>1379</v>
      </c>
      <c r="W12" s="134"/>
    </row>
    <row r="13" spans="1:23" x14ac:dyDescent="0.25">
      <c r="H13" s="70"/>
      <c r="O13" s="11" t="s">
        <v>947</v>
      </c>
      <c r="Q13" s="2">
        <f>Q4/4.76</f>
        <v>18.262605042016808</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95.623000000000019</v>
      </c>
      <c r="W19" s="134"/>
    </row>
    <row r="20" spans="1:23" x14ac:dyDescent="0.25">
      <c r="O20" s="81">
        <v>1.0900000000000001</v>
      </c>
      <c r="P20" s="81">
        <f t="shared" ref="P20:P39" si="2">O20*$Q$4</f>
        <v>94.753700000000009</v>
      </c>
      <c r="T20" s="1">
        <v>43304</v>
      </c>
      <c r="U20" s="405" t="s">
        <v>1188</v>
      </c>
      <c r="W20" s="134"/>
    </row>
    <row r="21" spans="1:23" x14ac:dyDescent="0.25">
      <c r="O21" s="81">
        <v>1.08</v>
      </c>
      <c r="P21" s="81">
        <f t="shared" si="2"/>
        <v>93.884400000000014</v>
      </c>
      <c r="W21" s="134"/>
    </row>
    <row r="22" spans="1:23" x14ac:dyDescent="0.25">
      <c r="O22" s="81">
        <v>1.07</v>
      </c>
      <c r="P22" s="81">
        <f t="shared" si="2"/>
        <v>93.015100000000018</v>
      </c>
      <c r="T22" s="156">
        <v>43306</v>
      </c>
      <c r="U22" t="s">
        <v>1189</v>
      </c>
      <c r="W22" s="134"/>
    </row>
    <row r="23" spans="1:23" x14ac:dyDescent="0.25">
      <c r="O23" s="81">
        <v>1.06</v>
      </c>
      <c r="P23" s="81">
        <f t="shared" si="2"/>
        <v>92.145800000000008</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91.276500000000013</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90.407200000000003</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89.537900000000008</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88.668600000000012</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87.799300000000002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86.93</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86.060700000000011</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85.191400000000002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84.322100000000006</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83.452800000000011</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82.583500000000001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81.714200000000005</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80.84490000000001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79.975600000000014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79.106300000000005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78.237000000000009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1" priority="39">
      <formula>F60&gt;0</formula>
    </cfRule>
    <cfRule type="expression" dxfId="1030" priority="40">
      <formula>F60&lt;0</formula>
    </cfRule>
  </conditionalFormatting>
  <conditionalFormatting sqref="Q7">
    <cfRule type="expression" dxfId="1029" priority="37">
      <formula>Q7&gt;0</formula>
    </cfRule>
    <cfRule type="expression" dxfId="1028" priority="38">
      <formula>Q7&lt;0</formula>
    </cfRule>
  </conditionalFormatting>
  <conditionalFormatting sqref="Q8">
    <cfRule type="expression" dxfId="1027" priority="35">
      <formula>Q8&gt;0</formula>
    </cfRule>
    <cfRule type="expression" dxfId="1026" priority="36">
      <formula>Q8&lt;0</formula>
    </cfRule>
  </conditionalFormatting>
  <conditionalFormatting sqref="F25:F29 F34:F59">
    <cfRule type="expression" dxfId="1025" priority="33">
      <formula>F25&gt;0</formula>
    </cfRule>
    <cfRule type="expression" dxfId="1024" priority="34">
      <formula>F25&lt;0</formula>
    </cfRule>
  </conditionalFormatting>
  <conditionalFormatting sqref="H25:H29 H34:H59">
    <cfRule type="expression" dxfId="1023" priority="31">
      <formula>H25&gt;0</formula>
    </cfRule>
    <cfRule type="expression" dxfId="1022" priority="32">
      <formula>H25&lt;0</formula>
    </cfRule>
  </conditionalFormatting>
  <conditionalFormatting sqref="F89:F110">
    <cfRule type="expression" dxfId="1021" priority="29">
      <formula>F89&gt;0</formula>
    </cfRule>
    <cfRule type="expression" dxfId="1020" priority="30">
      <formula>F89&lt;0</formula>
    </cfRule>
  </conditionalFormatting>
  <conditionalFormatting sqref="H89:H110">
    <cfRule type="expression" dxfId="1019" priority="27">
      <formula>H89&gt;0</formula>
    </cfRule>
    <cfRule type="expression" dxfId="1018" priority="28">
      <formula>H89&lt;0</formula>
    </cfRule>
  </conditionalFormatting>
  <conditionalFormatting sqref="Q10">
    <cfRule type="expression" dxfId="1017" priority="25">
      <formula>Q10&gt;0</formula>
    </cfRule>
    <cfRule type="expression" dxfId="1016" priority="26">
      <formula>Q10&lt;0</formula>
    </cfRule>
  </conditionalFormatting>
  <conditionalFormatting sqref="J25:J32 J34:J38">
    <cfRule type="expression" dxfId="1015" priority="23">
      <formula>J25&gt;0</formula>
    </cfRule>
    <cfRule type="expression" dxfId="1014" priority="24">
      <formula>J25&lt;0</formula>
    </cfRule>
  </conditionalFormatting>
  <conditionalFormatting sqref="K25:K30">
    <cfRule type="expression" dxfId="1013" priority="21">
      <formula>K25&gt;0</formula>
    </cfRule>
    <cfRule type="expression" dxfId="1012" priority="22">
      <formula>K25&lt;0</formula>
    </cfRule>
  </conditionalFormatting>
  <conditionalFormatting sqref="L25:L38">
    <cfRule type="expression" dxfId="1011" priority="19">
      <formula>L25&gt;0</formula>
    </cfRule>
    <cfRule type="expression" dxfId="1010" priority="20">
      <formula>L25&lt;0</formula>
    </cfRule>
  </conditionalFormatting>
  <conditionalFormatting sqref="F30:F33">
    <cfRule type="expression" dxfId="1009" priority="17">
      <formula>F30&gt;0</formula>
    </cfRule>
    <cfRule type="expression" dxfId="1008" priority="18">
      <formula>F30&lt;0</formula>
    </cfRule>
  </conditionalFormatting>
  <conditionalFormatting sqref="H30:H33">
    <cfRule type="expression" dxfId="1007" priority="15">
      <formula>H30&gt;0</formula>
    </cfRule>
    <cfRule type="expression" dxfId="1006" priority="16">
      <formula>H30&lt;0</formula>
    </cfRule>
  </conditionalFormatting>
  <conditionalFormatting sqref="L39:L44">
    <cfRule type="expression" dxfId="1005" priority="7">
      <formula>L39&gt;0</formula>
    </cfRule>
    <cfRule type="expression" dxfId="1004" priority="8">
      <formula>L39&lt;0</formula>
    </cfRule>
  </conditionalFormatting>
  <conditionalFormatting sqref="L45:L46">
    <cfRule type="expression" dxfId="1003" priority="5">
      <formula>L45&gt;0</formula>
    </cfRule>
    <cfRule type="expression" dxfId="1002" priority="6">
      <formula>L45&lt;0</formula>
    </cfRule>
  </conditionalFormatting>
  <conditionalFormatting sqref="L47">
    <cfRule type="expression" dxfId="1001" priority="3">
      <formula>L47&gt;0</formula>
    </cfRule>
    <cfRule type="expression" dxfId="1000" priority="4">
      <formula>L47&lt;0</formula>
    </cfRule>
  </conditionalFormatting>
  <conditionalFormatting sqref="L51">
    <cfRule type="expression" dxfId="999" priority="1">
      <formula>L51&gt;0</formula>
    </cfRule>
    <cfRule type="expression" dxfId="998"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60.5</v>
      </c>
      <c r="R4" s="425">
        <v>1.2E-2</v>
      </c>
      <c r="W4" s="134"/>
    </row>
    <row r="5" spans="1:23" x14ac:dyDescent="0.25">
      <c r="B5" s="72"/>
      <c r="C5" s="4"/>
      <c r="D5" s="3"/>
      <c r="E5" s="3"/>
      <c r="F5" s="3"/>
      <c r="G5" s="72"/>
      <c r="H5" s="161"/>
      <c r="I5" s="3"/>
      <c r="J5" s="3"/>
      <c r="K5" s="3"/>
      <c r="L5" s="4"/>
      <c r="M5" s="4"/>
      <c r="O5" s="11" t="s">
        <v>67</v>
      </c>
      <c r="Q5" s="3">
        <f>Q4*Q2</f>
        <v>6050</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1189.7199999999939</v>
      </c>
      <c r="R7">
        <v>100</v>
      </c>
      <c r="T7" s="1">
        <v>43096</v>
      </c>
      <c r="U7" t="s">
        <v>787</v>
      </c>
      <c r="W7" s="134"/>
    </row>
    <row r="8" spans="1:23" x14ac:dyDescent="0.25">
      <c r="B8" s="72"/>
      <c r="C8" s="4"/>
      <c r="D8" s="3"/>
      <c r="E8" s="3"/>
      <c r="F8" s="3"/>
      <c r="G8" s="4"/>
      <c r="H8" s="161"/>
      <c r="I8" s="3"/>
      <c r="J8" s="3"/>
      <c r="K8" s="3"/>
      <c r="L8" s="4"/>
      <c r="M8" s="4"/>
      <c r="O8" s="11" t="s">
        <v>179</v>
      </c>
      <c r="P8" s="33"/>
      <c r="Q8" s="2">
        <f>K18+M18-F18+Q2*Q4</f>
        <v>149</v>
      </c>
      <c r="T8" s="1"/>
      <c r="U8" t="s">
        <v>791</v>
      </c>
      <c r="W8" s="134"/>
    </row>
    <row r="9" spans="1:23" x14ac:dyDescent="0.25">
      <c r="G9" s="4"/>
      <c r="H9" s="161"/>
      <c r="I9" s="3"/>
      <c r="J9" s="3"/>
      <c r="K9" s="3"/>
      <c r="L9" s="4"/>
      <c r="M9" s="4"/>
      <c r="O9" s="11" t="s">
        <v>204</v>
      </c>
      <c r="Q9" s="134">
        <f>IF(Q2=0, 0, Q8/Q6)</f>
        <v>2.5249957634299273E-2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17.690058479532166</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66.550000000000011</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65.945000000000007</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65.34</v>
      </c>
      <c r="Q19" s="2"/>
      <c r="T19" s="1">
        <v>43228</v>
      </c>
      <c r="U19" t="s">
        <v>82</v>
      </c>
      <c r="W19" s="134"/>
    </row>
    <row r="20" spans="1:23" x14ac:dyDescent="0.25">
      <c r="O20" s="81">
        <v>1.07</v>
      </c>
      <c r="P20" s="81">
        <f t="shared" si="0"/>
        <v>64.734999999999999</v>
      </c>
      <c r="Q20" s="2"/>
      <c r="W20" s="134"/>
    </row>
    <row r="21" spans="1:23" x14ac:dyDescent="0.25">
      <c r="O21" s="81">
        <v>1.06</v>
      </c>
      <c r="P21" s="81">
        <f t="shared" si="0"/>
        <v>64.13000000000001</v>
      </c>
      <c r="Q21" s="2"/>
      <c r="T21" s="1">
        <v>43283</v>
      </c>
      <c r="U21" t="s">
        <v>1118</v>
      </c>
      <c r="W21" s="134"/>
    </row>
    <row r="22" spans="1:23" x14ac:dyDescent="0.25">
      <c r="O22" s="81">
        <v>1.05</v>
      </c>
      <c r="P22" s="81">
        <f t="shared" si="0"/>
        <v>63.525000000000006</v>
      </c>
      <c r="Q22" s="2"/>
      <c r="W22" s="134"/>
    </row>
    <row r="23" spans="1:23" x14ac:dyDescent="0.25">
      <c r="O23" s="81">
        <v>1.04</v>
      </c>
      <c r="P23" s="81">
        <f t="shared" si="0"/>
        <v>62.92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62.315000000000005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61.71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61.105000000000004</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60.5</v>
      </c>
      <c r="Q27" s="2"/>
      <c r="W27" s="134"/>
    </row>
    <row r="28" spans="1:23" x14ac:dyDescent="0.25">
      <c r="B28" s="164"/>
      <c r="C28" s="10"/>
      <c r="D28" s="39"/>
      <c r="E28" s="39"/>
      <c r="F28" s="39"/>
      <c r="G28" s="39"/>
      <c r="H28" s="179"/>
      <c r="I28" s="39"/>
      <c r="J28" s="39"/>
      <c r="K28" s="39"/>
      <c r="L28" s="39"/>
      <c r="M28" s="39"/>
      <c r="O28" s="81">
        <v>0.99</v>
      </c>
      <c r="P28" s="81">
        <f t="shared" si="0"/>
        <v>59.894999999999996</v>
      </c>
      <c r="Q28" s="2"/>
      <c r="W28" s="134"/>
    </row>
    <row r="29" spans="1:23" x14ac:dyDescent="0.25">
      <c r="A29" s="4"/>
      <c r="B29" s="164"/>
      <c r="C29" s="10"/>
      <c r="D29" s="39"/>
      <c r="E29" s="39"/>
      <c r="F29" s="39"/>
      <c r="G29" s="39"/>
      <c r="H29" s="179"/>
      <c r="I29" s="39"/>
      <c r="J29" s="39"/>
      <c r="K29" s="39"/>
      <c r="L29" s="39"/>
      <c r="M29" s="39"/>
      <c r="O29" s="81">
        <v>0.98</v>
      </c>
      <c r="P29" s="81">
        <f t="shared" si="0"/>
        <v>59.29</v>
      </c>
      <c r="Q29" s="2"/>
      <c r="W29" s="134"/>
    </row>
    <row r="30" spans="1:23" x14ac:dyDescent="0.25">
      <c r="A30" s="4"/>
      <c r="B30" s="164"/>
      <c r="C30" s="10"/>
      <c r="D30" s="39"/>
      <c r="E30" s="39"/>
      <c r="F30" s="39"/>
      <c r="G30" s="39"/>
      <c r="H30" s="179"/>
      <c r="I30" s="39"/>
      <c r="J30" s="39"/>
      <c r="K30" s="39"/>
      <c r="L30" s="39"/>
      <c r="M30" s="39"/>
      <c r="O30" s="81">
        <v>0.97</v>
      </c>
      <c r="P30" s="81">
        <f t="shared" si="0"/>
        <v>58.684999999999995</v>
      </c>
      <c r="W30" s="134"/>
    </row>
    <row r="31" spans="1:23" x14ac:dyDescent="0.25">
      <c r="A31" s="4"/>
      <c r="B31" s="164"/>
      <c r="C31" s="10"/>
      <c r="D31" s="39"/>
      <c r="E31" s="39"/>
      <c r="F31" s="39"/>
      <c r="G31" s="39"/>
      <c r="H31" s="179"/>
      <c r="I31" s="39"/>
      <c r="J31" s="39"/>
      <c r="K31" s="39"/>
      <c r="L31" s="39"/>
      <c r="M31" s="39"/>
      <c r="O31" s="81">
        <v>0.96</v>
      </c>
      <c r="P31" s="81">
        <f t="shared" si="0"/>
        <v>58.08</v>
      </c>
      <c r="W31" s="134"/>
    </row>
    <row r="32" spans="1:23" x14ac:dyDescent="0.25">
      <c r="A32" s="4"/>
      <c r="B32" s="164"/>
      <c r="C32" s="10"/>
      <c r="D32" s="39"/>
      <c r="E32" s="39"/>
      <c r="F32" s="39"/>
      <c r="G32" s="39"/>
      <c r="H32" s="179"/>
      <c r="I32" s="39"/>
      <c r="J32" s="39"/>
      <c r="K32" s="39"/>
      <c r="L32" s="39"/>
      <c r="M32" s="39"/>
      <c r="O32" s="81">
        <v>0.95</v>
      </c>
      <c r="P32" s="81">
        <f t="shared" si="0"/>
        <v>57.474999999999994</v>
      </c>
      <c r="W32" s="134"/>
    </row>
    <row r="33" spans="1:23" x14ac:dyDescent="0.25">
      <c r="A33" s="4"/>
      <c r="B33" s="164"/>
      <c r="C33" s="10"/>
      <c r="D33" s="39"/>
      <c r="E33" s="39"/>
      <c r="F33" s="39"/>
      <c r="G33" s="39"/>
      <c r="H33" s="179"/>
      <c r="I33" s="39"/>
      <c r="J33" s="39"/>
      <c r="K33" s="39"/>
      <c r="L33" s="39"/>
      <c r="M33" s="39"/>
      <c r="O33" s="81">
        <v>0.94</v>
      </c>
      <c r="P33" s="81">
        <f t="shared" si="0"/>
        <v>56.87</v>
      </c>
      <c r="W33" s="134"/>
    </row>
    <row r="34" spans="1:23" x14ac:dyDescent="0.25">
      <c r="A34" s="4"/>
      <c r="B34" s="164"/>
      <c r="C34" s="10"/>
      <c r="D34" s="39"/>
      <c r="E34" s="39"/>
      <c r="F34" s="39"/>
      <c r="G34" s="39"/>
      <c r="H34" s="179"/>
      <c r="I34" s="39"/>
      <c r="J34" s="39"/>
      <c r="K34" s="39"/>
      <c r="L34" s="39"/>
      <c r="M34" s="39"/>
      <c r="O34" s="81">
        <v>0.93</v>
      </c>
      <c r="P34" s="81">
        <f t="shared" si="0"/>
        <v>56.265000000000001</v>
      </c>
      <c r="W34" s="134"/>
    </row>
    <row r="35" spans="1:23" x14ac:dyDescent="0.25">
      <c r="A35" s="4"/>
      <c r="B35" s="164"/>
      <c r="C35" s="10"/>
      <c r="D35" s="39"/>
      <c r="E35" s="39"/>
      <c r="F35" s="39"/>
      <c r="G35" s="39"/>
      <c r="H35" s="179"/>
      <c r="I35" s="39"/>
      <c r="J35" s="39"/>
      <c r="K35" s="39"/>
      <c r="L35" s="39"/>
      <c r="M35" s="39"/>
      <c r="O35" s="81">
        <v>0.92</v>
      </c>
      <c r="P35" s="81">
        <f t="shared" si="0"/>
        <v>55.660000000000004</v>
      </c>
      <c r="W35" s="134"/>
    </row>
    <row r="36" spans="1:23" x14ac:dyDescent="0.25">
      <c r="A36" s="4"/>
      <c r="B36" s="164"/>
      <c r="C36" s="10"/>
      <c r="D36" s="39"/>
      <c r="E36" s="39"/>
      <c r="F36" s="39"/>
      <c r="G36" s="39"/>
      <c r="H36" s="179"/>
      <c r="I36" s="39"/>
      <c r="J36" s="39"/>
      <c r="K36" s="39"/>
      <c r="L36" s="39"/>
      <c r="M36" s="39"/>
      <c r="O36" s="81">
        <v>0.91</v>
      </c>
      <c r="P36" s="81">
        <f t="shared" si="0"/>
        <v>55.055</v>
      </c>
      <c r="W36" s="134"/>
    </row>
    <row r="37" spans="1:23" x14ac:dyDescent="0.25">
      <c r="A37" s="4"/>
      <c r="B37" s="164"/>
      <c r="C37" s="10"/>
      <c r="D37" s="39"/>
      <c r="E37" s="39"/>
      <c r="F37" s="39"/>
      <c r="G37" s="39"/>
      <c r="H37" s="179"/>
      <c r="I37" s="39"/>
      <c r="J37" s="39"/>
      <c r="K37" s="39"/>
      <c r="L37" s="39"/>
      <c r="M37" s="39"/>
      <c r="O37" s="81">
        <v>0.9</v>
      </c>
      <c r="P37" s="81">
        <f t="shared" si="0"/>
        <v>54.45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7" priority="61">
      <formula>Q7&gt;0</formula>
    </cfRule>
    <cfRule type="expression" dxfId="996" priority="62">
      <formula>Q7&lt;0</formula>
    </cfRule>
  </conditionalFormatting>
  <conditionalFormatting sqref="Q8">
    <cfRule type="expression" dxfId="995" priority="59">
      <formula>Q8&gt;0</formula>
    </cfRule>
    <cfRule type="expression" dxfId="994" priority="60">
      <formula>Q8&lt;0</formula>
    </cfRule>
  </conditionalFormatting>
  <conditionalFormatting sqref="F27:F38">
    <cfRule type="expression" dxfId="993" priority="57">
      <formula>F27&gt;0</formula>
    </cfRule>
    <cfRule type="expression" dxfId="992" priority="58">
      <formula>F27&lt;0</formula>
    </cfRule>
  </conditionalFormatting>
  <conditionalFormatting sqref="H27:H38">
    <cfRule type="expression" dxfId="991" priority="55">
      <formula>H27&gt;0</formula>
    </cfRule>
    <cfRule type="expression" dxfId="990" priority="56">
      <formula>H27&lt;0</formula>
    </cfRule>
  </conditionalFormatting>
  <conditionalFormatting sqref="H25:H26">
    <cfRule type="expression" dxfId="989" priority="35">
      <formula>H25&gt;0</formula>
    </cfRule>
    <cfRule type="expression" dxfId="988" priority="36">
      <formula>H25&lt;0</formula>
    </cfRule>
  </conditionalFormatting>
  <conditionalFormatting sqref="Q10">
    <cfRule type="expression" dxfId="987" priority="49">
      <formula>Q10&gt;0</formula>
    </cfRule>
    <cfRule type="expression" dxfId="986" priority="50">
      <formula>Q10&lt;0</formula>
    </cfRule>
  </conditionalFormatting>
  <conditionalFormatting sqref="F25:F26">
    <cfRule type="expression" dxfId="985" priority="37">
      <formula>F25&gt;0</formula>
    </cfRule>
    <cfRule type="expression" dxfId="984" priority="38">
      <formula>F25&lt;0</formula>
    </cfRule>
  </conditionalFormatting>
  <conditionalFormatting sqref="J65:K72">
    <cfRule type="expression" dxfId="983" priority="31">
      <formula>J65&gt;0</formula>
    </cfRule>
    <cfRule type="expression" dxfId="982" priority="32">
      <formula>J65&lt;0</formula>
    </cfRule>
  </conditionalFormatting>
  <conditionalFormatting sqref="F65:F83 F89">
    <cfRule type="expression" dxfId="981" priority="29">
      <formula>F65&gt;0</formula>
    </cfRule>
    <cfRule type="expression" dxfId="980" priority="30">
      <formula>F65&lt;0</formula>
    </cfRule>
  </conditionalFormatting>
  <conditionalFormatting sqref="H65:H83 H89">
    <cfRule type="expression" dxfId="979" priority="27">
      <formula>H65&gt;0</formula>
    </cfRule>
    <cfRule type="expression" dxfId="978" priority="28">
      <formula>H65&lt;0</formula>
    </cfRule>
  </conditionalFormatting>
  <conditionalFormatting sqref="J76:J78">
    <cfRule type="expression" dxfId="977" priority="25">
      <formula>J76&gt;0</formula>
    </cfRule>
    <cfRule type="expression" dxfId="976" priority="26">
      <formula>J76&lt;0</formula>
    </cfRule>
  </conditionalFormatting>
  <conditionalFormatting sqref="K76:K78">
    <cfRule type="expression" dxfId="975" priority="23">
      <formula>K76&gt;0</formula>
    </cfRule>
    <cfRule type="expression" dxfId="974" priority="24">
      <formula>K76&lt;0</formula>
    </cfRule>
  </conditionalFormatting>
  <conditionalFormatting sqref="L65:L78">
    <cfRule type="expression" dxfId="973" priority="21">
      <formula>L65&gt;0</formula>
    </cfRule>
    <cfRule type="expression" dxfId="972" priority="22">
      <formula>L65&lt;0</formula>
    </cfRule>
  </conditionalFormatting>
  <conditionalFormatting sqref="F84:F88">
    <cfRule type="expression" dxfId="971" priority="19">
      <formula>F84&gt;0</formula>
    </cfRule>
    <cfRule type="expression" dxfId="970" priority="20">
      <formula>F84&lt;0</formula>
    </cfRule>
  </conditionalFormatting>
  <conditionalFormatting sqref="H84:H88">
    <cfRule type="expression" dxfId="969" priority="17">
      <formula>H84&gt;0</formula>
    </cfRule>
    <cfRule type="expression" dxfId="968" priority="18">
      <formula>H84&lt;0</formula>
    </cfRule>
  </conditionalFormatting>
  <conditionalFormatting sqref="M65:M78">
    <cfRule type="expression" dxfId="967" priority="15">
      <formula>M65&gt;0</formula>
    </cfRule>
    <cfRule type="expression" dxfId="966" priority="16">
      <formula>M65&lt;0</formula>
    </cfRule>
  </conditionalFormatting>
  <conditionalFormatting sqref="M26:M31">
    <cfRule type="expression" dxfId="965" priority="13">
      <formula>M26&gt;0</formula>
    </cfRule>
    <cfRule type="expression" dxfId="964" priority="14">
      <formula>M26&lt;0</formula>
    </cfRule>
  </conditionalFormatting>
  <conditionalFormatting sqref="F93:F105">
    <cfRule type="expression" dxfId="963" priority="11">
      <formula>F93&gt;0</formula>
    </cfRule>
    <cfRule type="expression" dxfId="962" priority="12">
      <formula>F93&lt;0</formula>
    </cfRule>
  </conditionalFormatting>
  <conditionalFormatting sqref="H93:H105">
    <cfRule type="expression" dxfId="961" priority="9">
      <formula>H93&gt;0</formula>
    </cfRule>
    <cfRule type="expression" dxfId="960" priority="10">
      <formula>H93&lt;0</formula>
    </cfRule>
  </conditionalFormatting>
  <conditionalFormatting sqref="H92">
    <cfRule type="expression" dxfId="959" priority="5">
      <formula>H92&gt;0</formula>
    </cfRule>
    <cfRule type="expression" dxfId="958" priority="6">
      <formula>H92&lt;0</formula>
    </cfRule>
  </conditionalFormatting>
  <conditionalFormatting sqref="F92">
    <cfRule type="expression" dxfId="957" priority="7">
      <formula>F92&gt;0</formula>
    </cfRule>
    <cfRule type="expression" dxfId="956" priority="8">
      <formula>F92&lt;0</formula>
    </cfRule>
  </conditionalFormatting>
  <conditionalFormatting sqref="M93:M98">
    <cfRule type="expression" dxfId="955" priority="3">
      <formula>M93&gt;0</formula>
    </cfRule>
    <cfRule type="expression" dxfId="954" priority="4">
      <formula>M93&lt;0</formula>
    </cfRule>
  </conditionalFormatting>
  <conditionalFormatting sqref="K25:K26">
    <cfRule type="expression" dxfId="953" priority="1">
      <formula>K25&gt;0</formula>
    </cfRule>
    <cfRule type="expression" dxfId="952"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445</v>
      </c>
      <c r="AJ2">
        <f>$Q$2*$Q$4</f>
        <v>6762</v>
      </c>
      <c r="AK2">
        <f ca="1">AJ2*EXP(-$X$2 * AI2/365.25)</f>
        <v>25207.20314048569</v>
      </c>
      <c r="AM2" s="2">
        <f>Q10</f>
        <v>0</v>
      </c>
      <c r="AO2">
        <f ca="1" xml:space="preserve"> (SUM(AB:AB) - SUM(AE:AE) - SUM(AH:AH) - SUM(AK:AK))/SUM(AB:AB)</f>
        <v>-1.2587664057148256</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445</v>
      </c>
      <c r="AJ3">
        <f t="shared" ref="AJ3:AJ17" si="11">$Q$2*$Q$4</f>
        <v>6762</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22.54</v>
      </c>
      <c r="R4" s="425">
        <v>8.0999999999999996E-3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445</v>
      </c>
      <c r="AJ4">
        <f t="shared" si="11"/>
        <v>6762</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6762</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445</v>
      </c>
      <c r="AJ5">
        <f t="shared" si="11"/>
        <v>6762</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445</v>
      </c>
      <c r="AJ6">
        <f t="shared" si="11"/>
        <v>6762</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-2061.8899999999921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445</v>
      </c>
      <c r="AJ7">
        <f t="shared" si="11"/>
        <v>6762</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-2061.8899999999921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445</v>
      </c>
      <c r="AJ8">
        <f t="shared" si="11"/>
        <v>6762</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-0.23367131729883237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445</v>
      </c>
      <c r="AJ9">
        <f t="shared" si="11"/>
        <v>6762</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445</v>
      </c>
      <c r="AJ10">
        <f t="shared" si="11"/>
        <v>6762</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4.6140195208518191E-2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445</v>
      </c>
      <c r="AJ11">
        <f t="shared" si="11"/>
        <v>6762</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445</v>
      </c>
      <c r="AJ12">
        <f t="shared" si="11"/>
        <v>6762</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13.258823529411764</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445</v>
      </c>
      <c r="AJ13">
        <f t="shared" si="11"/>
        <v>6762</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445</v>
      </c>
      <c r="AJ14">
        <f t="shared" si="11"/>
        <v>6762</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445</v>
      </c>
      <c r="AJ15">
        <f t="shared" si="11"/>
        <v>6762</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445</v>
      </c>
      <c r="AJ16">
        <f t="shared" si="11"/>
        <v>6762</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445</v>
      </c>
      <c r="AJ17">
        <f t="shared" si="11"/>
        <v>6762</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24.794</v>
      </c>
      <c r="W19" s="134"/>
    </row>
    <row r="20" spans="1:39" x14ac:dyDescent="0.25">
      <c r="B20" s="72">
        <v>43440</v>
      </c>
      <c r="C20" s="4">
        <v>100</v>
      </c>
      <c r="D20" s="3">
        <v>23.38</v>
      </c>
      <c r="E20" s="3">
        <v>0</v>
      </c>
      <c r="F20" s="3">
        <f t="shared" si="12"/>
        <v>2338</v>
      </c>
      <c r="G20" s="4"/>
      <c r="H20" s="70"/>
      <c r="O20" s="81">
        <v>1.0900000000000001</v>
      </c>
      <c r="P20" s="81">
        <f t="shared" ref="P20:P39" si="13">O20*$Q$4</f>
        <v>24.5686</v>
      </c>
      <c r="T20" s="1">
        <v>43244</v>
      </c>
      <c r="U20" t="s">
        <v>1072</v>
      </c>
      <c r="W20" s="134"/>
    </row>
    <row r="21" spans="1:39" x14ac:dyDescent="0.25">
      <c r="B21" s="72"/>
      <c r="C21" s="4"/>
      <c r="D21" s="3"/>
      <c r="E21" s="3"/>
      <c r="F21" s="3"/>
      <c r="O21" s="81">
        <v>1.08</v>
      </c>
      <c r="P21" s="81">
        <f t="shared" si="13"/>
        <v>24.3432</v>
      </c>
      <c r="W21" s="134"/>
    </row>
    <row r="22" spans="1:39" x14ac:dyDescent="0.25">
      <c r="C22" s="4"/>
      <c r="D22" s="3"/>
      <c r="E22" s="3"/>
      <c r="F22" s="3"/>
      <c r="H22" s="70"/>
      <c r="O22" s="81">
        <v>1.07</v>
      </c>
      <c r="P22" s="81">
        <f t="shared" si="13"/>
        <v>24.117799999999999</v>
      </c>
      <c r="T22" s="693">
        <v>43288</v>
      </c>
      <c r="U22" t="s">
        <v>1153</v>
      </c>
      <c r="W22" s="134"/>
    </row>
    <row r="23" spans="1:39" x14ac:dyDescent="0.25">
      <c r="O23" s="81">
        <v>1.06</v>
      </c>
      <c r="P23" s="81">
        <f t="shared" si="13"/>
        <v>23.892399999999999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23.667000000000002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23.441600000000001</v>
      </c>
      <c r="T25" s="693">
        <v>43318</v>
      </c>
      <c r="U25" t="s">
        <v>1158</v>
      </c>
      <c r="W25" s="134"/>
    </row>
    <row r="26" spans="1:39" x14ac:dyDescent="0.25">
      <c r="O26" s="81">
        <v>1.03</v>
      </c>
      <c r="P26" s="81">
        <f t="shared" si="13"/>
        <v>23.216200000000001</v>
      </c>
      <c r="T26" s="708"/>
      <c r="W26" s="134"/>
    </row>
    <row r="27" spans="1:39" x14ac:dyDescent="0.25">
      <c r="O27" s="81">
        <v>1.02</v>
      </c>
      <c r="P27" s="81">
        <f t="shared" si="13"/>
        <v>22.9908</v>
      </c>
      <c r="T27" s="1">
        <v>43342</v>
      </c>
      <c r="U27" t="s">
        <v>1257</v>
      </c>
      <c r="W27" s="134"/>
    </row>
    <row r="28" spans="1:39" x14ac:dyDescent="0.25">
      <c r="O28" s="81">
        <v>1.01</v>
      </c>
      <c r="P28" s="81">
        <f t="shared" si="13"/>
        <v>22.7654</v>
      </c>
      <c r="U28" s="405" t="s">
        <v>1258</v>
      </c>
      <c r="W28" s="134"/>
    </row>
    <row r="29" spans="1:39" x14ac:dyDescent="0.25">
      <c r="O29" s="81">
        <v>1</v>
      </c>
      <c r="P29" s="81">
        <f t="shared" si="13"/>
        <v>22.54</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22.314599999999999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22.089199999999998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21.863799999999998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21.638399999999997</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21.412999999999997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21.1876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20.962199999999999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20.736799999999999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20.511399999999998</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20.286000000000001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1" priority="31">
      <formula>F31&gt;0</formula>
    </cfRule>
    <cfRule type="expression" dxfId="950" priority="32">
      <formula>F31&lt;0</formula>
    </cfRule>
  </conditionalFormatting>
  <conditionalFormatting sqref="Q7">
    <cfRule type="expression" dxfId="949" priority="29">
      <formula>Q7&gt;0</formula>
    </cfRule>
    <cfRule type="expression" dxfId="948" priority="30">
      <formula>Q7&lt;0</formula>
    </cfRule>
  </conditionalFormatting>
  <conditionalFormatting sqref="Q8">
    <cfRule type="expression" dxfId="947" priority="27">
      <formula>Q8&gt;0</formula>
    </cfRule>
    <cfRule type="expression" dxfId="946" priority="28">
      <formula>Q8&lt;0</formula>
    </cfRule>
  </conditionalFormatting>
  <conditionalFormatting sqref="F111:F132">
    <cfRule type="expression" dxfId="945" priority="21">
      <formula>F111&gt;0</formula>
    </cfRule>
    <cfRule type="expression" dxfId="944" priority="22">
      <formula>F111&lt;0</formula>
    </cfRule>
  </conditionalFormatting>
  <conditionalFormatting sqref="H111:H132">
    <cfRule type="expression" dxfId="943" priority="19">
      <formula>H111&gt;0</formula>
    </cfRule>
    <cfRule type="expression" dxfId="942" priority="20">
      <formula>H111&lt;0</formula>
    </cfRule>
  </conditionalFormatting>
  <conditionalFormatting sqref="Q10">
    <cfRule type="expression" dxfId="941" priority="17">
      <formula>Q10&gt;0</formula>
    </cfRule>
    <cfRule type="expression" dxfId="940" priority="18">
      <formula>Q10&lt;0</formula>
    </cfRule>
  </conditionalFormatting>
  <conditionalFormatting sqref="J31:J44">
    <cfRule type="expression" dxfId="939" priority="15">
      <formula>J31&gt;0</formula>
    </cfRule>
    <cfRule type="expression" dxfId="938" priority="16">
      <formula>J31&lt;0</formula>
    </cfRule>
  </conditionalFormatting>
  <conditionalFormatting sqref="K31:K44">
    <cfRule type="expression" dxfId="937" priority="13">
      <formula>K31&gt;0</formula>
    </cfRule>
    <cfRule type="expression" dxfId="936" priority="14">
      <formula>K31&lt;0</formula>
    </cfRule>
  </conditionalFormatting>
  <conditionalFormatting sqref="L31:L44">
    <cfRule type="expression" dxfId="935" priority="11">
      <formula>L31&gt;0</formula>
    </cfRule>
    <cfRule type="expression" dxfId="934" priority="12">
      <formula>L31&lt;0</formula>
    </cfRule>
  </conditionalFormatting>
  <conditionalFormatting sqref="H66:H72 F66:F72">
    <cfRule type="expression" dxfId="933" priority="9">
      <formula>F66&gt;0</formula>
    </cfRule>
    <cfRule type="expression" dxfId="932" priority="10">
      <formula>F66&lt;0</formula>
    </cfRule>
  </conditionalFormatting>
  <conditionalFormatting sqref="H73:H76 F73:F76">
    <cfRule type="expression" dxfId="931" priority="7">
      <formula>F73&gt;0</formula>
    </cfRule>
    <cfRule type="expression" dxfId="930" priority="8">
      <formula>F73&lt;0</formula>
    </cfRule>
  </conditionalFormatting>
  <conditionalFormatting sqref="F83:F84 H83:H84">
    <cfRule type="expression" dxfId="929" priority="5">
      <formula>F83&gt;0</formula>
    </cfRule>
    <cfRule type="expression" dxfId="928" priority="6">
      <formula>F83&lt;0</formula>
    </cfRule>
  </conditionalFormatting>
  <conditionalFormatting sqref="F82 H82">
    <cfRule type="expression" dxfId="927" priority="3">
      <formula>F82&gt;0</formula>
    </cfRule>
    <cfRule type="expression" dxfId="926" priority="4">
      <formula>F82&lt;0</formula>
    </cfRule>
  </conditionalFormatting>
  <conditionalFormatting sqref="F79:F81 H79:H81">
    <cfRule type="expression" dxfId="925" priority="1">
      <formula>F79&gt;0</formula>
    </cfRule>
    <cfRule type="expression" dxfId="92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3" priority="137">
      <formula>F30&gt;0</formula>
    </cfRule>
    <cfRule type="expression" dxfId="922" priority="138">
      <formula>F30&lt;0</formula>
    </cfRule>
  </conditionalFormatting>
  <conditionalFormatting sqref="H47:H58">
    <cfRule type="expression" dxfId="921" priority="129">
      <formula>H47&gt;0</formula>
    </cfRule>
    <cfRule type="expression" dxfId="920" priority="130">
      <formula>H47&lt;0</formula>
    </cfRule>
  </conditionalFormatting>
  <conditionalFormatting sqref="H59">
    <cfRule type="expression" dxfId="919" priority="119">
      <formula>H59&gt;0</formula>
    </cfRule>
    <cfRule type="expression" dxfId="918" priority="120">
      <formula>H59&lt;0</formula>
    </cfRule>
  </conditionalFormatting>
  <conditionalFormatting sqref="H60">
    <cfRule type="expression" dxfId="917" priority="115">
      <formula>H60&gt;0</formula>
    </cfRule>
    <cfRule type="expression" dxfId="916" priority="116">
      <formula>H60&lt;0</formula>
    </cfRule>
  </conditionalFormatting>
  <conditionalFormatting sqref="H61:H66">
    <cfRule type="expression" dxfId="915" priority="111">
      <formula>H61&gt;0</formula>
    </cfRule>
    <cfRule type="expression" dxfId="914" priority="112">
      <formula>H61&lt;0</formula>
    </cfRule>
  </conditionalFormatting>
  <conditionalFormatting sqref="Q8">
    <cfRule type="expression" dxfId="913" priority="95">
      <formula>Q8&gt;0</formula>
    </cfRule>
    <cfRule type="expression" dxfId="912" priority="96">
      <formula>Q8&lt;0</formula>
    </cfRule>
  </conditionalFormatting>
  <conditionalFormatting sqref="Q7">
    <cfRule type="expression" dxfId="911" priority="97">
      <formula>Q7&gt;0</formula>
    </cfRule>
    <cfRule type="expression" dxfId="910" priority="98">
      <formula>Q7&lt;0</formula>
    </cfRule>
  </conditionalFormatting>
  <conditionalFormatting sqref="F178 H178">
    <cfRule type="expression" dxfId="909" priority="93">
      <formula>F178&gt;0</formula>
    </cfRule>
    <cfRule type="expression" dxfId="908" priority="94">
      <formula>F178&lt;0</formula>
    </cfRule>
  </conditionalFormatting>
  <conditionalFormatting sqref="Q10">
    <cfRule type="expression" dxfId="907" priority="87">
      <formula>Q10&gt;0</formula>
    </cfRule>
    <cfRule type="expression" dxfId="906" priority="88">
      <formula>Q10&lt;0</formula>
    </cfRule>
  </conditionalFormatting>
  <conditionalFormatting sqref="Q9">
    <cfRule type="expression" dxfId="905" priority="81">
      <formula>Q9&gt;0</formula>
    </cfRule>
    <cfRule type="expression" dxfId="904" priority="82">
      <formula>Q9&lt;0</formula>
    </cfRule>
  </conditionalFormatting>
  <conditionalFormatting sqref="F201:F248">
    <cfRule type="expression" dxfId="903" priority="41">
      <formula>F201&gt;0</formula>
    </cfRule>
    <cfRule type="expression" dxfId="902" priority="42">
      <formula>F201&lt;0</formula>
    </cfRule>
  </conditionalFormatting>
  <conditionalFormatting sqref="H201:H248">
    <cfRule type="expression" dxfId="901" priority="39">
      <formula>H201&gt;0</formula>
    </cfRule>
    <cfRule type="expression" dxfId="900" priority="40">
      <formula>H201&lt;0</formula>
    </cfRule>
  </conditionalFormatting>
  <conditionalFormatting sqref="J208">
    <cfRule type="expression" dxfId="899" priority="37">
      <formula>J208&gt;0</formula>
    </cfRule>
    <cfRule type="expression" dxfId="898" priority="38">
      <formula>J208&lt;0</formula>
    </cfRule>
  </conditionalFormatting>
  <conditionalFormatting sqref="J214:J215">
    <cfRule type="expression" dxfId="897" priority="35">
      <formula>J214&gt;0</formula>
    </cfRule>
    <cfRule type="expression" dxfId="896" priority="36">
      <formula>J214&lt;0</formula>
    </cfRule>
  </conditionalFormatting>
  <conditionalFormatting sqref="J216">
    <cfRule type="expression" dxfId="895" priority="33">
      <formula>J216&gt;0</formula>
    </cfRule>
    <cfRule type="expression" dxfId="894" priority="34">
      <formula>J216&lt;0</formula>
    </cfRule>
  </conditionalFormatting>
  <conditionalFormatting sqref="J217:J219 J221:J224">
    <cfRule type="expression" dxfId="893" priority="31">
      <formula>J217&gt;0</formula>
    </cfRule>
    <cfRule type="expression" dxfId="892" priority="32">
      <formula>J217&lt;0</formula>
    </cfRule>
  </conditionalFormatting>
  <conditionalFormatting sqref="K208">
    <cfRule type="expression" dxfId="891" priority="29">
      <formula>K208&gt;0</formula>
    </cfRule>
    <cfRule type="expression" dxfId="890" priority="30">
      <formula>K208&lt;0</formula>
    </cfRule>
  </conditionalFormatting>
  <conditionalFormatting sqref="K214:K215">
    <cfRule type="expression" dxfId="889" priority="27">
      <formula>K214&gt;0</formula>
    </cfRule>
    <cfRule type="expression" dxfId="888" priority="28">
      <formula>K214&lt;0</formula>
    </cfRule>
  </conditionalFormatting>
  <conditionalFormatting sqref="K216">
    <cfRule type="expression" dxfId="887" priority="25">
      <formula>K216&gt;0</formula>
    </cfRule>
    <cfRule type="expression" dxfId="886" priority="26">
      <formula>K216&lt;0</formula>
    </cfRule>
  </conditionalFormatting>
  <conditionalFormatting sqref="K217:K224">
    <cfRule type="expression" dxfId="885" priority="23">
      <formula>K217&gt;0</formula>
    </cfRule>
    <cfRule type="expression" dxfId="884" priority="24">
      <formula>K217&lt;0</formula>
    </cfRule>
  </conditionalFormatting>
  <conditionalFormatting sqref="L208">
    <cfRule type="expression" dxfId="883" priority="21">
      <formula>L208&gt;0</formula>
    </cfRule>
    <cfRule type="expression" dxfId="882" priority="22">
      <formula>L208&lt;0</formula>
    </cfRule>
  </conditionalFormatting>
  <conditionalFormatting sqref="L214:L215">
    <cfRule type="expression" dxfId="881" priority="19">
      <formula>L214&gt;0</formula>
    </cfRule>
    <cfRule type="expression" dxfId="880" priority="20">
      <formula>L214&lt;0</formula>
    </cfRule>
  </conditionalFormatting>
  <conditionalFormatting sqref="L216">
    <cfRule type="expression" dxfId="879" priority="17">
      <formula>L216&gt;0</formula>
    </cfRule>
    <cfRule type="expression" dxfId="878" priority="18">
      <formula>L216&lt;0</formula>
    </cfRule>
  </conditionalFormatting>
  <conditionalFormatting sqref="L217:L224">
    <cfRule type="expression" dxfId="877" priority="15">
      <formula>L217&gt;0</formula>
    </cfRule>
    <cfRule type="expression" dxfId="876" priority="16">
      <formula>L217&lt;0</formula>
    </cfRule>
  </conditionalFormatting>
  <conditionalFormatting sqref="K225">
    <cfRule type="expression" dxfId="875" priority="13">
      <formula>K225&gt;0</formula>
    </cfRule>
    <cfRule type="expression" dxfId="874" priority="14">
      <formula>K225&lt;0</formula>
    </cfRule>
  </conditionalFormatting>
  <conditionalFormatting sqref="L225:L232">
    <cfRule type="expression" dxfId="873" priority="11">
      <formula>L225&gt;0</formula>
    </cfRule>
    <cfRule type="expression" dxfId="872" priority="12">
      <formula>L225&lt;0</formula>
    </cfRule>
  </conditionalFormatting>
  <conditionalFormatting sqref="K226">
    <cfRule type="expression" dxfId="871" priority="9">
      <formula>K226&gt;0</formula>
    </cfRule>
    <cfRule type="expression" dxfId="870" priority="10">
      <formula>K226&lt;0</formula>
    </cfRule>
  </conditionalFormatting>
  <conditionalFormatting sqref="K227">
    <cfRule type="expression" dxfId="869" priority="7">
      <formula>K227&gt;0</formula>
    </cfRule>
    <cfRule type="expression" dxfId="868" priority="8">
      <formula>K227&lt;0</formula>
    </cfRule>
  </conditionalFormatting>
  <conditionalFormatting sqref="K228:K248">
    <cfRule type="expression" dxfId="867" priority="5">
      <formula>K228&gt;0</formula>
    </cfRule>
    <cfRule type="expression" dxfId="866" priority="6">
      <formula>K228&lt;0</formula>
    </cfRule>
  </conditionalFormatting>
  <conditionalFormatting sqref="L233:L237">
    <cfRule type="expression" dxfId="865" priority="3">
      <formula>L233&gt;0</formula>
    </cfRule>
    <cfRule type="expression" dxfId="864" priority="4">
      <formula>L233&lt;0</formula>
    </cfRule>
  </conditionalFormatting>
  <conditionalFormatting sqref="L238:L243">
    <cfRule type="expression" dxfId="863" priority="1">
      <formula>L238&gt;0</formula>
    </cfRule>
    <cfRule type="expression" dxfId="86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1" priority="11">
      <formula>F27&gt;0</formula>
    </cfRule>
    <cfRule type="expression" dxfId="860" priority="12">
      <formula>F27&lt;0</formula>
    </cfRule>
  </conditionalFormatting>
  <conditionalFormatting sqref="H27:H29">
    <cfRule type="expression" dxfId="859" priority="9">
      <formula>H27&gt;0</formula>
    </cfRule>
    <cfRule type="expression" dxfId="858" priority="10">
      <formula>H27&lt;0</formula>
    </cfRule>
  </conditionalFormatting>
  <conditionalFormatting sqref="F23:F26">
    <cfRule type="expression" dxfId="857" priority="7">
      <formula>F23&gt;0</formula>
    </cfRule>
    <cfRule type="expression" dxfId="856" priority="8">
      <formula>F23&lt;0</formula>
    </cfRule>
  </conditionalFormatting>
  <conditionalFormatting sqref="H23:H26">
    <cfRule type="expression" dxfId="855" priority="5">
      <formula>H23&gt;0</formula>
    </cfRule>
    <cfRule type="expression" dxfId="854" priority="6">
      <formula>H23&lt;0</formula>
    </cfRule>
  </conditionalFormatting>
  <conditionalFormatting sqref="Q8">
    <cfRule type="expression" dxfId="853" priority="1">
      <formula>Q8&gt;0</formula>
    </cfRule>
    <cfRule type="expression" dxfId="852" priority="2">
      <formula>Q8&lt;0</formula>
    </cfRule>
  </conditionalFormatting>
  <conditionalFormatting sqref="Q7">
    <cfRule type="expression" dxfId="851" priority="3">
      <formula>Q7&gt;0</formula>
    </cfRule>
    <cfRule type="expression" dxfId="85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9" priority="7">
      <formula>F21&gt;0</formula>
    </cfRule>
    <cfRule type="expression" dxfId="848" priority="8">
      <formula>F21&lt;0</formula>
    </cfRule>
  </conditionalFormatting>
  <conditionalFormatting sqref="F22">
    <cfRule type="expression" dxfId="847" priority="5">
      <formula>F22&gt;0</formula>
    </cfRule>
    <cfRule type="expression" dxfId="846" priority="6">
      <formula>F22&lt;0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1" priority="17">
      <formula>F38&gt;0</formula>
    </cfRule>
    <cfRule type="expression" dxfId="840" priority="18">
      <formula>F38&lt;0</formula>
    </cfRule>
  </conditionalFormatting>
  <conditionalFormatting sqref="H38:H72">
    <cfRule type="expression" dxfId="839" priority="9">
      <formula>H38&gt;0</formula>
    </cfRule>
    <cfRule type="expression" dxfId="838" priority="10">
      <formula>H38&lt;0</formula>
    </cfRule>
  </conditionalFormatting>
  <conditionalFormatting sqref="F21:F37">
    <cfRule type="expression" dxfId="837" priority="7">
      <formula>F21&gt;0</formula>
    </cfRule>
    <cfRule type="expression" dxfId="836" priority="8">
      <formula>F21&lt;0</formula>
    </cfRule>
  </conditionalFormatting>
  <conditionalFormatting sqref="H21:H37">
    <cfRule type="expression" dxfId="835" priority="5">
      <formula>H21&gt;0</formula>
    </cfRule>
    <cfRule type="expression" dxfId="834" priority="6">
      <formula>H21&lt;0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9" priority="11">
      <formula>F24&gt;0</formula>
    </cfRule>
    <cfRule type="expression" dxfId="828" priority="12">
      <formula>F24&lt;0</formula>
    </cfRule>
  </conditionalFormatting>
  <conditionalFormatting sqref="H27:H30">
    <cfRule type="expression" dxfId="827" priority="9">
      <formula>H27&gt;0</formula>
    </cfRule>
    <cfRule type="expression" dxfId="826" priority="10">
      <formula>H27&lt;0</formula>
    </cfRule>
  </conditionalFormatting>
  <conditionalFormatting sqref="F25">
    <cfRule type="expression" dxfId="825" priority="7">
      <formula>F25&gt;0</formula>
    </cfRule>
    <cfRule type="expression" dxfId="824" priority="8">
      <formula>F25&lt;0</formula>
    </cfRule>
  </conditionalFormatting>
  <conditionalFormatting sqref="H24:H26">
    <cfRule type="expression" dxfId="823" priority="5">
      <formula>H24&gt;0</formula>
    </cfRule>
    <cfRule type="expression" dxfId="822" priority="6">
      <formula>H24&lt;0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7" priority="17">
      <formula>F28&gt;0</formula>
    </cfRule>
    <cfRule type="expression" dxfId="816" priority="18">
      <formula>F28&lt;0</formula>
    </cfRule>
  </conditionalFormatting>
  <conditionalFormatting sqref="F28 F33:F35">
    <cfRule type="expression" dxfId="815" priority="19">
      <formula>F28&gt;0</formula>
    </cfRule>
    <cfRule type="expression" dxfId="814" priority="20">
      <formula>F28&lt;0</formula>
    </cfRule>
  </conditionalFormatting>
  <conditionalFormatting sqref="H28 H33:H35">
    <cfRule type="expression" dxfId="813" priority="15">
      <formula>H28&gt;0</formula>
    </cfRule>
    <cfRule type="expression" dxfId="812" priority="16">
      <formula>H28&lt;0</formula>
    </cfRule>
  </conditionalFormatting>
  <conditionalFormatting sqref="F21:F27">
    <cfRule type="expression" dxfId="811" priority="13">
      <formula>F21&gt;0</formula>
    </cfRule>
    <cfRule type="expression" dxfId="810" priority="14">
      <formula>F21&lt;0</formula>
    </cfRule>
  </conditionalFormatting>
  <conditionalFormatting sqref="H21:H27">
    <cfRule type="expression" dxfId="809" priority="11">
      <formula>H21&gt;0</formula>
    </cfRule>
    <cfRule type="expression" dxfId="808" priority="12">
      <formula>H21&lt;0</formula>
    </cfRule>
  </conditionalFormatting>
  <conditionalFormatting sqref="Q8">
    <cfRule type="expression" dxfId="807" priority="7">
      <formula>Q8&gt;0</formula>
    </cfRule>
    <cfRule type="expression" dxfId="806" priority="8">
      <formula>Q8&lt;0</formula>
    </cfRule>
  </conditionalFormatting>
  <conditionalFormatting sqref="Q7">
    <cfRule type="expression" dxfId="805" priority="9">
      <formula>Q7&gt;0</formula>
    </cfRule>
    <cfRule type="expression" dxfId="804" priority="10">
      <formula>Q7&lt;0</formula>
    </cfRule>
  </conditionalFormatting>
  <conditionalFormatting sqref="F29:F32">
    <cfRule type="expression" dxfId="803" priority="5">
      <formula>F29&gt;0</formula>
    </cfRule>
    <cfRule type="expression" dxfId="802" priority="6">
      <formula>F29&lt;0</formula>
    </cfRule>
  </conditionalFormatting>
  <conditionalFormatting sqref="H29:H32">
    <cfRule type="expression" dxfId="801" priority="3">
      <formula>H29&gt;0</formula>
    </cfRule>
    <cfRule type="expression" dxfId="800" priority="4">
      <formula>H29&lt;0</formula>
    </cfRule>
  </conditionalFormatting>
  <conditionalFormatting sqref="M37">
    <cfRule type="expression" dxfId="799" priority="1">
      <formula>M37&gt;0</formula>
    </cfRule>
    <cfRule type="expression" dxfId="79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7" priority="51">
      <formula>F26&gt;0</formula>
    </cfRule>
    <cfRule type="expression" dxfId="79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5" priority="39">
      <formula>F22&gt;0</formula>
    </cfRule>
    <cfRule type="expression" dxfId="794" priority="40">
      <formula>F22&lt;0</formula>
    </cfRule>
  </conditionalFormatting>
  <conditionalFormatting sqref="H22:H25">
    <cfRule type="expression" dxfId="793" priority="37">
      <formula>H22&gt;0</formula>
    </cfRule>
    <cfRule type="expression" dxfId="792" priority="38">
      <formula>H22&lt;0</formula>
    </cfRule>
  </conditionalFormatting>
  <conditionalFormatting sqref="Q8">
    <cfRule type="expression" dxfId="791" priority="33">
      <formula>Q8&gt;0</formula>
    </cfRule>
    <cfRule type="expression" dxfId="790" priority="34">
      <formula>Q8&lt;0</formula>
    </cfRule>
  </conditionalFormatting>
  <conditionalFormatting sqref="Q7">
    <cfRule type="expression" dxfId="789" priority="35">
      <formula>Q7&gt;0</formula>
    </cfRule>
    <cfRule type="expression" dxfId="788" priority="36">
      <formula>Q7&lt;0</formula>
    </cfRule>
  </conditionalFormatting>
  <conditionalFormatting sqref="F74:F76">
    <cfRule type="expression" dxfId="787" priority="31">
      <formula>F74&gt;0</formula>
    </cfRule>
    <cfRule type="expression" dxfId="786" priority="32">
      <formula>F74&lt;0</formula>
    </cfRule>
  </conditionalFormatting>
  <conditionalFormatting sqref="F77:F84">
    <cfRule type="expression" dxfId="785" priority="27">
      <formula>F77&gt;0</formula>
    </cfRule>
    <cfRule type="expression" dxfId="784" priority="28">
      <formula>F77&lt;0</formula>
    </cfRule>
  </conditionalFormatting>
  <conditionalFormatting sqref="F77:F84">
    <cfRule type="expression" dxfId="783" priority="29">
      <formula>F77&gt;0</formula>
    </cfRule>
    <cfRule type="expression" dxfId="782" priority="30">
      <formula>F77&lt;0</formula>
    </cfRule>
  </conditionalFormatting>
  <conditionalFormatting sqref="H74:H84">
    <cfRule type="expression" dxfId="781" priority="25">
      <formula>H74&gt;0</formula>
    </cfRule>
    <cfRule type="expression" dxfId="780" priority="26">
      <formula>H74&lt;0</formula>
    </cfRule>
  </conditionalFormatting>
  <conditionalFormatting sqref="F70:F73">
    <cfRule type="expression" dxfId="779" priority="23">
      <formula>F70&gt;0</formula>
    </cfRule>
    <cfRule type="expression" dxfId="778" priority="24">
      <formula>F70&lt;0</formula>
    </cfRule>
  </conditionalFormatting>
  <conditionalFormatting sqref="H70:H73">
    <cfRule type="expression" dxfId="777" priority="21">
      <formula>H70&gt;0</formula>
    </cfRule>
    <cfRule type="expression" dxfId="776" priority="22">
      <formula>H70&lt;0</formula>
    </cfRule>
  </conditionalFormatting>
  <conditionalFormatting sqref="Q10">
    <cfRule type="expression" dxfId="775" priority="19">
      <formula>Q10&gt;0</formula>
    </cfRule>
    <cfRule type="expression" dxfId="774" priority="20">
      <formula>Q10&lt;0</formula>
    </cfRule>
  </conditionalFormatting>
  <conditionalFormatting sqref="H43 F43">
    <cfRule type="expression" dxfId="773" priority="15">
      <formula>F43&gt;0</formula>
    </cfRule>
    <cfRule type="expression" dxfId="772" priority="16">
      <formula>F43&lt;0</formula>
    </cfRule>
  </conditionalFormatting>
  <conditionalFormatting sqref="H37:H39 F37:F39">
    <cfRule type="expression" dxfId="771" priority="13">
      <formula>F37&gt;0</formula>
    </cfRule>
    <cfRule type="expression" dxfId="770" priority="14">
      <formula>F37&lt;0</formula>
    </cfRule>
  </conditionalFormatting>
  <conditionalFormatting sqref="H35:H36 F35:F36">
    <cfRule type="expression" dxfId="769" priority="11">
      <formula>F35&gt;0</formula>
    </cfRule>
    <cfRule type="expression" dxfId="768" priority="12">
      <formula>F35&lt;0</formula>
    </cfRule>
  </conditionalFormatting>
  <conditionalFormatting sqref="H41:H42 F41:F42 J40:J41">
    <cfRule type="expression" dxfId="767" priority="9">
      <formula>F40&gt;0</formula>
    </cfRule>
    <cfRule type="expression" dxfId="766" priority="10">
      <formula>F40&lt;0</formula>
    </cfRule>
  </conditionalFormatting>
  <conditionalFormatting sqref="H40 F40">
    <cfRule type="expression" dxfId="765" priority="7">
      <formula>F40&gt;0</formula>
    </cfRule>
    <cfRule type="expression" dxfId="764" priority="8">
      <formula>F40&lt;0</formula>
    </cfRule>
  </conditionalFormatting>
  <conditionalFormatting sqref="H45 F45 J44:J45">
    <cfRule type="expression" dxfId="763" priority="3">
      <formula>F44&gt;0</formula>
    </cfRule>
    <cfRule type="expression" dxfId="762" priority="4">
      <formula>F44&lt;0</formula>
    </cfRule>
  </conditionalFormatting>
  <conditionalFormatting sqref="H44 F44">
    <cfRule type="expression" dxfId="761" priority="1">
      <formula>F44&gt;0</formula>
    </cfRule>
    <cfRule type="expression" dxfId="76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9" priority="29">
      <formula>F40&gt;0</formula>
    </cfRule>
    <cfRule type="expression" dxfId="758" priority="30">
      <formula>F40&lt;0</formula>
    </cfRule>
  </conditionalFormatting>
  <conditionalFormatting sqref="F40:F45">
    <cfRule type="expression" dxfId="757" priority="31">
      <formula>F40&gt;0</formula>
    </cfRule>
    <cfRule type="expression" dxfId="756" priority="32">
      <formula>F40&lt;0</formula>
    </cfRule>
  </conditionalFormatting>
  <conditionalFormatting sqref="H40:H45">
    <cfRule type="expression" dxfId="755" priority="27">
      <formula>H40&gt;0</formula>
    </cfRule>
    <cfRule type="expression" dxfId="754" priority="28">
      <formula>H40&lt;0</formula>
    </cfRule>
  </conditionalFormatting>
  <conditionalFormatting sqref="F23:F39">
    <cfRule type="expression" dxfId="753" priority="13">
      <formula>F23&gt;0</formula>
    </cfRule>
    <cfRule type="expression" dxfId="752" priority="14">
      <formula>F23&lt;0</formula>
    </cfRule>
  </conditionalFormatting>
  <conditionalFormatting sqref="H23:H39">
    <cfRule type="expression" dxfId="751" priority="11">
      <formula>H23&gt;0</formula>
    </cfRule>
    <cfRule type="expression" dxfId="750" priority="12">
      <formula>H23&lt;0</formula>
    </cfRule>
  </conditionalFormatting>
  <conditionalFormatting sqref="Q7">
    <cfRule type="expression" dxfId="749" priority="9">
      <formula>Q7&gt;0</formula>
    </cfRule>
    <cfRule type="expression" dxfId="748" priority="10">
      <formula>Q7&lt;0</formula>
    </cfRule>
  </conditionalFormatting>
  <conditionalFormatting sqref="Q8">
    <cfRule type="expression" dxfId="747" priority="7">
      <formula>Q8&gt;0</formula>
    </cfRule>
    <cfRule type="expression" dxfId="746" priority="8">
      <formula>Q8&lt;0</formula>
    </cfRule>
  </conditionalFormatting>
  <conditionalFormatting sqref="Q10">
    <cfRule type="expression" dxfId="745" priority="1">
      <formula>Q10&gt;0</formula>
    </cfRule>
    <cfRule type="expression" dxfId="74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3" priority="39">
      <formula>Q12&gt;0</formula>
    </cfRule>
    <cfRule type="expression" dxfId="74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1" priority="33">
      <formula>F25&gt;0</formula>
    </cfRule>
    <cfRule type="expression" dxfId="740" priority="34">
      <formula>F25&lt;0</formula>
    </cfRule>
  </conditionalFormatting>
  <conditionalFormatting sqref="F30">
    <cfRule type="expression" dxfId="739" priority="31">
      <formula>F30&gt;0</formula>
    </cfRule>
    <cfRule type="expression" dxfId="738" priority="32">
      <formula>F30&lt;0</formula>
    </cfRule>
  </conditionalFormatting>
  <conditionalFormatting sqref="F31">
    <cfRule type="expression" dxfId="737" priority="29">
      <formula>F31&gt;0</formula>
    </cfRule>
    <cfRule type="expression" dxfId="736" priority="30">
      <formula>F31&lt;0</formula>
    </cfRule>
  </conditionalFormatting>
  <conditionalFormatting sqref="F32:F34">
    <cfRule type="expression" dxfId="735" priority="27">
      <formula>F32&gt;0</formula>
    </cfRule>
    <cfRule type="expression" dxfId="734" priority="28">
      <formula>F32&lt;0</formula>
    </cfRule>
  </conditionalFormatting>
  <conditionalFormatting sqref="H25:H29">
    <cfRule type="expression" dxfId="733" priority="25">
      <formula>H25&gt;0</formula>
    </cfRule>
    <cfRule type="expression" dxfId="732" priority="26">
      <formula>H25&lt;0</formula>
    </cfRule>
  </conditionalFormatting>
  <conditionalFormatting sqref="H30">
    <cfRule type="expression" dxfId="731" priority="23">
      <formula>H30&gt;0</formula>
    </cfRule>
    <cfRule type="expression" dxfId="730" priority="24">
      <formula>H30&lt;0</formula>
    </cfRule>
  </conditionalFormatting>
  <conditionalFormatting sqref="H31">
    <cfRule type="expression" dxfId="729" priority="21">
      <formula>H31&gt;0</formula>
    </cfRule>
    <cfRule type="expression" dxfId="728" priority="22">
      <formula>H31&lt;0</formula>
    </cfRule>
  </conditionalFormatting>
  <conditionalFormatting sqref="H32:H34">
    <cfRule type="expression" dxfId="727" priority="19">
      <formula>H32&gt;0</formula>
    </cfRule>
    <cfRule type="expression" dxfId="726" priority="20">
      <formula>H32&lt;0</formula>
    </cfRule>
  </conditionalFormatting>
  <conditionalFormatting sqref="F35">
    <cfRule type="expression" dxfId="725" priority="17">
      <formula>F35&gt;0</formula>
    </cfRule>
    <cfRule type="expression" dxfId="724" priority="18">
      <formula>F35&lt;0</formula>
    </cfRule>
  </conditionalFormatting>
  <conditionalFormatting sqref="H35">
    <cfRule type="expression" dxfId="723" priority="15">
      <formula>H35&gt;0</formula>
    </cfRule>
    <cfRule type="expression" dxfId="722" priority="16">
      <formula>H35&lt;0</formula>
    </cfRule>
  </conditionalFormatting>
  <conditionalFormatting sqref="F36">
    <cfRule type="expression" dxfId="721" priority="13">
      <formula>F36&gt;0</formula>
    </cfRule>
    <cfRule type="expression" dxfId="720" priority="14">
      <formula>F36&lt;0</formula>
    </cfRule>
  </conditionalFormatting>
  <conditionalFormatting sqref="H36">
    <cfRule type="expression" dxfId="719" priority="11">
      <formula>H36&gt;0</formula>
    </cfRule>
    <cfRule type="expression" dxfId="718" priority="12">
      <formula>H36&lt;0</formula>
    </cfRule>
  </conditionalFormatting>
  <conditionalFormatting sqref="H23:H24">
    <cfRule type="expression" dxfId="717" priority="5">
      <formula>H23&gt;0</formula>
    </cfRule>
    <cfRule type="expression" dxfId="716" priority="6">
      <formula>H23&lt;0</formula>
    </cfRule>
  </conditionalFormatting>
  <conditionalFormatting sqref="F23:F24">
    <cfRule type="expression" dxfId="715" priority="7">
      <formula>F23&gt;0</formula>
    </cfRule>
    <cfRule type="expression" dxfId="714" priority="8">
      <formula>F23&lt;0</formula>
    </cfRule>
  </conditionalFormatting>
  <conditionalFormatting sqref="Q7">
    <cfRule type="expression" dxfId="713" priority="3">
      <formula>Q7&gt;0</formula>
    </cfRule>
    <cfRule type="expression" dxfId="712" priority="4">
      <formula>Q7&lt;0</formula>
    </cfRule>
  </conditionalFormatting>
  <conditionalFormatting sqref="Q8">
    <cfRule type="expression" dxfId="711" priority="1">
      <formula>Q8&gt;0</formula>
    </cfRule>
    <cfRule type="expression" dxfId="71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51.41</v>
      </c>
      <c r="R4" s="405">
        <v>-6.1999999999999998E-3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6169.2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2441.0999999999976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836.51999999999589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0.15686671617273024</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3.3456525967710565E-2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11.373893805309734</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56.551000000000002</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56.036900000000003</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55.522799999999997</v>
      </c>
      <c r="W19" s="2"/>
      <c r="X19" s="134"/>
      <c r="AD19" s="182"/>
      <c r="AG19" s="182"/>
    </row>
    <row r="20" spans="1:33" x14ac:dyDescent="0.25">
      <c r="P20" s="81">
        <v>1.07</v>
      </c>
      <c r="Q20" s="81">
        <f t="shared" si="2"/>
        <v>55.008699999999997</v>
      </c>
      <c r="W20" s="2"/>
      <c r="X20" s="134"/>
    </row>
    <row r="21" spans="1:33" x14ac:dyDescent="0.25">
      <c r="P21" s="81">
        <v>1.06</v>
      </c>
      <c r="Q21" s="81">
        <f t="shared" si="2"/>
        <v>54.494599999999998</v>
      </c>
      <c r="W21" s="2"/>
      <c r="X21" s="134"/>
      <c r="AD21" s="182"/>
      <c r="AG21" s="182"/>
    </row>
    <row r="22" spans="1:33" x14ac:dyDescent="0.25">
      <c r="P22" s="81">
        <v>1.05</v>
      </c>
      <c r="Q22" s="81">
        <f t="shared" si="2"/>
        <v>53.980499999999999</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53.4664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52.952300000000001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52.438199999999995</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51.924099999999996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51.41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50.895899999999997</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50.381799999999998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49.867699999999992</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49.353599999999993</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48.839499999999994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48.325399999999995</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47.811300000000003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47.297199999999997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46.783099999999997</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46.268999999999998</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09" priority="79">
      <formula>J8&gt;0</formula>
    </cfRule>
    <cfRule type="expression" dxfId="708" priority="80">
      <formula>J8&lt;0</formula>
    </cfRule>
  </conditionalFormatting>
  <conditionalFormatting sqref="Q7">
    <cfRule type="expression" dxfId="707" priority="81">
      <formula>Q7&gt;0</formula>
    </cfRule>
    <cfRule type="expression" dxfId="706" priority="82">
      <formula>Q7&lt;0</formula>
    </cfRule>
  </conditionalFormatting>
  <conditionalFormatting sqref="M69">
    <cfRule type="expression" dxfId="705" priority="69">
      <formula>M69&gt;0</formula>
    </cfRule>
    <cfRule type="expression" dxfId="704" priority="70">
      <formula>M69&lt;0</formula>
    </cfRule>
  </conditionalFormatting>
  <conditionalFormatting sqref="M69">
    <cfRule type="expression" dxfId="703" priority="71">
      <formula>M69&gt;0</formula>
    </cfRule>
    <cfRule type="expression" dxfId="702" priority="72">
      <formula>M69&lt;0</formula>
    </cfRule>
  </conditionalFormatting>
  <conditionalFormatting sqref="F24:F58">
    <cfRule type="expression" dxfId="701" priority="57">
      <formula>F24&gt;0</formula>
    </cfRule>
    <cfRule type="expression" dxfId="700" priority="58">
      <formula>F24&lt;0</formula>
    </cfRule>
  </conditionalFormatting>
  <conditionalFormatting sqref="F24:F58">
    <cfRule type="expression" dxfId="699" priority="59">
      <formula>F24&gt;0</formula>
    </cfRule>
    <cfRule type="expression" dxfId="698" priority="60">
      <formula>F24&lt;0</formula>
    </cfRule>
  </conditionalFormatting>
  <conditionalFormatting sqref="H24:H58">
    <cfRule type="expression" dxfId="697" priority="55">
      <formula>H24&gt;0</formula>
    </cfRule>
    <cfRule type="expression" dxfId="69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5" priority="9">
      <formula>J59&gt;0</formula>
    </cfRule>
    <cfRule type="expression" dxfId="694" priority="10">
      <formula>J59&lt;0</formula>
    </cfRule>
  </conditionalFormatting>
  <conditionalFormatting sqref="F59:F61">
    <cfRule type="expression" dxfId="693" priority="5">
      <formula>F59&gt;0</formula>
    </cfRule>
    <cfRule type="expression" dxfId="692" priority="6">
      <formula>F59&lt;0</formula>
    </cfRule>
  </conditionalFormatting>
  <conditionalFormatting sqref="F59:F61">
    <cfRule type="expression" dxfId="691" priority="7">
      <formula>F59&gt;0</formula>
    </cfRule>
    <cfRule type="expression" dxfId="690" priority="8">
      <formula>F59&lt;0</formula>
    </cfRule>
  </conditionalFormatting>
  <conditionalFormatting sqref="H59">
    <cfRule type="expression" dxfId="689" priority="3">
      <formula>H59&gt;0</formula>
    </cfRule>
    <cfRule type="expression" dxfId="688" priority="4">
      <formula>H59&lt;0</formula>
    </cfRule>
  </conditionalFormatting>
  <conditionalFormatting sqref="J62:J64">
    <cfRule type="expression" dxfId="687" priority="1">
      <formula>J62&gt;0</formula>
    </cfRule>
    <cfRule type="expression" dxfId="68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5" priority="66">
      <formula>F22&gt;0</formula>
    </cfRule>
    <cfRule type="expression" dxfId="68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3" priority="53">
      <formula>F41&gt;0</formula>
    </cfRule>
    <cfRule type="expression" dxfId="682" priority="54">
      <formula>F41&lt;0</formula>
    </cfRule>
  </conditionalFormatting>
  <conditionalFormatting sqref="F41">
    <cfRule type="expression" dxfId="681" priority="57">
      <formula>F41&gt;0</formula>
    </cfRule>
    <cfRule type="expression" dxfId="680" priority="58">
      <formula>F41&lt;0</formula>
    </cfRule>
  </conditionalFormatting>
  <conditionalFormatting sqref="H41">
    <cfRule type="expression" dxfId="679" priority="35">
      <formula>H41&gt;0</formula>
    </cfRule>
    <cfRule type="expression" dxfId="678" priority="36">
      <formula>H41&lt;0</formula>
    </cfRule>
  </conditionalFormatting>
  <conditionalFormatting sqref="F89:F95">
    <cfRule type="expression" dxfId="677" priority="29">
      <formula>F89&gt;0</formula>
    </cfRule>
    <cfRule type="expression" dxfId="676" priority="30">
      <formula>F89&lt;0</formula>
    </cfRule>
  </conditionalFormatting>
  <conditionalFormatting sqref="F96:F110">
    <cfRule type="expression" dxfId="675" priority="25">
      <formula>F96&gt;0</formula>
    </cfRule>
    <cfRule type="expression" dxfId="674" priority="26">
      <formula>F96&lt;0</formula>
    </cfRule>
  </conditionalFormatting>
  <conditionalFormatting sqref="F96:F110">
    <cfRule type="expression" dxfId="673" priority="27">
      <formula>F96&gt;0</formula>
    </cfRule>
    <cfRule type="expression" dxfId="672" priority="28">
      <formula>F96&lt;0</formula>
    </cfRule>
  </conditionalFormatting>
  <conditionalFormatting sqref="H89:H100">
    <cfRule type="expression" dxfId="671" priority="23">
      <formula>H89&gt;0</formula>
    </cfRule>
    <cfRule type="expression" dxfId="670" priority="24">
      <formula>H89&lt;0</formula>
    </cfRule>
  </conditionalFormatting>
  <conditionalFormatting sqref="H101">
    <cfRule type="expression" dxfId="669" priority="21">
      <formula>H101&gt;0</formula>
    </cfRule>
    <cfRule type="expression" dxfId="668" priority="22">
      <formula>H101&lt;0</formula>
    </cfRule>
  </conditionalFormatting>
  <conditionalFormatting sqref="F111:F116">
    <cfRule type="expression" dxfId="667" priority="19">
      <formula>F111&gt;0</formula>
    </cfRule>
    <cfRule type="expression" dxfId="666" priority="20">
      <formula>F111&lt;0</formula>
    </cfRule>
  </conditionalFormatting>
  <conditionalFormatting sqref="H103:H116">
    <cfRule type="expression" dxfId="665" priority="17">
      <formula>H103&gt;0</formula>
    </cfRule>
    <cfRule type="expression" dxfId="664" priority="18">
      <formula>H103&lt;0</formula>
    </cfRule>
  </conditionalFormatting>
  <conditionalFormatting sqref="H102">
    <cfRule type="expression" dxfId="663" priority="15">
      <formula>H102&gt;0</formula>
    </cfRule>
    <cfRule type="expression" dxfId="662" priority="16">
      <formula>H102&lt;0</formula>
    </cfRule>
  </conditionalFormatting>
  <conditionalFormatting sqref="M42">
    <cfRule type="expression" dxfId="661" priority="13">
      <formula>M42&gt;0</formula>
    </cfRule>
    <cfRule type="expression" dxfId="660" priority="14">
      <formula>M42&lt;0</formula>
    </cfRule>
  </conditionalFormatting>
  <conditionalFormatting sqref="Q7">
    <cfRule type="expression" dxfId="659" priority="9">
      <formula>Q7&gt;0</formula>
    </cfRule>
    <cfRule type="expression" dxfId="658" priority="10">
      <formula>Q7&lt;0</formula>
    </cfRule>
  </conditionalFormatting>
  <conditionalFormatting sqref="Q8">
    <cfRule type="expression" dxfId="657" priority="7">
      <formula>Q8&gt;0</formula>
    </cfRule>
    <cfRule type="expression" dxfId="656" priority="8">
      <formula>Q8&lt;0</formula>
    </cfRule>
  </conditionalFormatting>
  <conditionalFormatting sqref="F117:F130 H117:H130">
    <cfRule type="expression" dxfId="655" priority="1">
      <formula>F117&gt;0</formula>
    </cfRule>
    <cfRule type="expression" dxfId="65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3" priority="84">
      <formula>F7&gt;0</formula>
    </cfRule>
    <cfRule type="expression" dxfId="652" priority="85">
      <formula>F7&lt;0</formula>
    </cfRule>
  </conditionalFormatting>
  <conditionalFormatting sqref="Q8">
    <cfRule type="expression" dxfId="651" priority="82">
      <formula>Q8&gt;0</formula>
    </cfRule>
    <cfRule type="expression" dxfId="650" priority="83">
      <formula>Q8&lt;0</formula>
    </cfRule>
  </conditionalFormatting>
  <conditionalFormatting sqref="F29:F36">
    <cfRule type="expression" dxfId="649" priority="62">
      <formula>F29&gt;0</formula>
    </cfRule>
    <cfRule type="expression" dxfId="648" priority="63">
      <formula>F29&lt;0</formula>
    </cfRule>
  </conditionalFormatting>
  <conditionalFormatting sqref="J32:J38">
    <cfRule type="expression" dxfId="647" priority="57">
      <formula>J32&gt;0</formula>
    </cfRule>
    <cfRule type="expression" dxfId="646" priority="58">
      <formula>J32&lt;0</formula>
    </cfRule>
  </conditionalFormatting>
  <conditionalFormatting sqref="M42">
    <cfRule type="expression" dxfId="645" priority="55">
      <formula>M42&gt;0</formula>
    </cfRule>
    <cfRule type="expression" dxfId="644" priority="56">
      <formula>M42&lt;0</formula>
    </cfRule>
  </conditionalFormatting>
  <conditionalFormatting sqref="F98:F134 H98:H134 H137:H142 F137:F142 F144:F153 H144:H153">
    <cfRule type="expression" dxfId="643" priority="53">
      <formula>F98&gt;0</formula>
    </cfRule>
    <cfRule type="expression" dxfId="642" priority="54">
      <formula>F98&lt;0</formula>
    </cfRule>
  </conditionalFormatting>
  <conditionalFormatting sqref="F90:F97">
    <cfRule type="expression" dxfId="641" priority="51">
      <formula>F90&gt;0</formula>
    </cfRule>
    <cfRule type="expression" dxfId="640" priority="52">
      <formula>F90&lt;0</formula>
    </cfRule>
  </conditionalFormatting>
  <conditionalFormatting sqref="H90:H97">
    <cfRule type="expression" dxfId="639" priority="49">
      <formula>H90&gt;0</formula>
    </cfRule>
    <cfRule type="expression" dxfId="638" priority="50">
      <formula>H90&lt;0</formula>
    </cfRule>
  </conditionalFormatting>
  <conditionalFormatting sqref="F135:F136 H135:H136">
    <cfRule type="expression" dxfId="637" priority="47">
      <formula>F135&gt;0</formula>
    </cfRule>
    <cfRule type="expression" dxfId="636" priority="48">
      <formula>F135&lt;0</formula>
    </cfRule>
  </conditionalFormatting>
  <conditionalFormatting sqref="H143 F143">
    <cfRule type="expression" dxfId="635" priority="45">
      <formula>F143&gt;0</formula>
    </cfRule>
    <cfRule type="expression" dxfId="634" priority="46">
      <formula>F143&lt;0</formula>
    </cfRule>
  </conditionalFormatting>
  <conditionalFormatting sqref="F154:F161">
    <cfRule type="expression" dxfId="633" priority="31">
      <formula>F154&gt;0</formula>
    </cfRule>
    <cfRule type="expression" dxfId="632" priority="32">
      <formula>F154&lt;0</formula>
    </cfRule>
  </conditionalFormatting>
  <conditionalFormatting sqref="H154:H161">
    <cfRule type="expression" dxfId="631" priority="29">
      <formula>H154&gt;0</formula>
    </cfRule>
    <cfRule type="expression" dxfId="630" priority="30">
      <formula>H154&lt;0</formula>
    </cfRule>
  </conditionalFormatting>
  <conditionalFormatting sqref="Q10">
    <cfRule type="expression" dxfId="629" priority="27">
      <formula>Q10&gt;0</formula>
    </cfRule>
    <cfRule type="expression" dxfId="628" priority="28">
      <formula>Q10&lt;0</formula>
    </cfRule>
  </conditionalFormatting>
  <conditionalFormatting sqref="F37:F38">
    <cfRule type="expression" dxfId="627" priority="25">
      <formula>F37&gt;0</formula>
    </cfRule>
    <cfRule type="expression" dxfId="626" priority="26">
      <formula>F37&lt;0</formula>
    </cfRule>
  </conditionalFormatting>
  <conditionalFormatting sqref="H37:H38">
    <cfRule type="expression" dxfId="625" priority="23">
      <formula>H37&gt;0</formula>
    </cfRule>
    <cfRule type="expression" dxfId="624" priority="24">
      <formula>H37&lt;0</formula>
    </cfRule>
  </conditionalFormatting>
  <conditionalFormatting sqref="F167">
    <cfRule type="expression" dxfId="623" priority="21">
      <formula>F167&gt;0</formula>
    </cfRule>
    <cfRule type="expression" dxfId="622" priority="22">
      <formula>F167&lt;0</formula>
    </cfRule>
  </conditionalFormatting>
  <conditionalFormatting sqref="F168:F179">
    <cfRule type="expression" dxfId="621" priority="19">
      <formula>F168&gt;0</formula>
    </cfRule>
    <cfRule type="expression" dxfId="620" priority="20">
      <formula>F168&lt;0</formula>
    </cfRule>
  </conditionalFormatting>
  <conditionalFormatting sqref="H167:H179">
    <cfRule type="expression" dxfId="619" priority="17">
      <formula>H167&gt;0</formula>
    </cfRule>
    <cfRule type="expression" dxfId="618" priority="18">
      <formula>H167&lt;0</formula>
    </cfRule>
  </conditionalFormatting>
  <conditionalFormatting sqref="J175:J197 J201">
    <cfRule type="expression" dxfId="617" priority="15">
      <formula>J175&gt;0</formula>
    </cfRule>
    <cfRule type="expression" dxfId="616" priority="16">
      <formula>J175&lt;0</formula>
    </cfRule>
  </conditionalFormatting>
  <conditionalFormatting sqref="F180:F197 F201">
    <cfRule type="expression" dxfId="615" priority="13">
      <formula>F180&gt;0</formula>
    </cfRule>
    <cfRule type="expression" dxfId="614" priority="14">
      <formula>F180&lt;0</formula>
    </cfRule>
  </conditionalFormatting>
  <conditionalFormatting sqref="H180:H197 H201">
    <cfRule type="expression" dxfId="613" priority="11">
      <formula>H180&gt;0</formula>
    </cfRule>
    <cfRule type="expression" dxfId="612" priority="12">
      <formula>H180&lt;0</formula>
    </cfRule>
  </conditionalFormatting>
  <conditionalFormatting sqref="I32:J35">
    <cfRule type="expression" dxfId="611" priority="9">
      <formula>I32&gt;0</formula>
    </cfRule>
    <cfRule type="expression" dxfId="610" priority="10">
      <formula>I32&lt;0</formula>
    </cfRule>
  </conditionalFormatting>
  <conditionalFormatting sqref="F198:F200">
    <cfRule type="expression" dxfId="609" priority="7">
      <formula>F198&gt;0</formula>
    </cfRule>
    <cfRule type="expression" dxfId="608" priority="8">
      <formula>F198&lt;0</formula>
    </cfRule>
  </conditionalFormatting>
  <conditionalFormatting sqref="H198:H200">
    <cfRule type="expression" dxfId="607" priority="5">
      <formula>H198&gt;0</formula>
    </cfRule>
    <cfRule type="expression" dxfId="606" priority="6">
      <formula>H198&lt;0</formula>
    </cfRule>
  </conditionalFormatting>
  <conditionalFormatting sqref="J198:J200">
    <cfRule type="expression" dxfId="605" priority="3">
      <formula>J198&gt;0</formula>
    </cfRule>
    <cfRule type="expression" dxfId="604" priority="4">
      <formula>J198&lt;0</formula>
    </cfRule>
  </conditionalFormatting>
  <conditionalFormatting sqref="F202:F211 H202:H211 J202:J211">
    <cfRule type="expression" dxfId="603" priority="1">
      <formula>F202&gt;0</formula>
    </cfRule>
    <cfRule type="expression" dxfId="60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1" priority="80">
      <formula>Q7&gt;0</formula>
    </cfRule>
    <cfRule type="expression" dxfId="600" priority="81">
      <formula>Q7&lt;0</formula>
    </cfRule>
  </conditionalFormatting>
  <conditionalFormatting sqref="Q8">
    <cfRule type="expression" dxfId="599" priority="78">
      <formula>Q8&gt;0</formula>
    </cfRule>
    <cfRule type="expression" dxfId="598" priority="79">
      <formula>Q8&lt;0</formula>
    </cfRule>
  </conditionalFormatting>
  <conditionalFormatting sqref="F29:F43">
    <cfRule type="expression" dxfId="597" priority="62">
      <formula>F29&gt;0</formula>
    </cfRule>
    <cfRule type="expression" dxfId="596" priority="63">
      <formula>F29&lt;0</formula>
    </cfRule>
  </conditionalFormatting>
  <conditionalFormatting sqref="H45 H47:H48 H50:H51 H53 H29:H43">
    <cfRule type="expression" dxfId="595" priority="60">
      <formula>H29&gt;0</formula>
    </cfRule>
    <cfRule type="expression" dxfId="594" priority="61">
      <formula>H29&lt;0</formula>
    </cfRule>
  </conditionalFormatting>
  <conditionalFormatting sqref="J35">
    <cfRule type="expression" dxfId="593" priority="56">
      <formula>J35&gt;0</formula>
    </cfRule>
    <cfRule type="expression" dxfId="592" priority="57">
      <formula>J35&lt;0</formula>
    </cfRule>
  </conditionalFormatting>
  <conditionalFormatting sqref="J36:J37">
    <cfRule type="expression" dxfId="591" priority="54">
      <formula>J36&gt;0</formula>
    </cfRule>
    <cfRule type="expression" dxfId="590" priority="55">
      <formula>J36&lt;0</formula>
    </cfRule>
  </conditionalFormatting>
  <conditionalFormatting sqref="J38:J45 J48 J51">
    <cfRule type="expression" dxfId="589" priority="52">
      <formula>J38&gt;0</formula>
    </cfRule>
    <cfRule type="expression" dxfId="58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7" priority="49">
      <formula>M59&gt;0</formula>
    </cfRule>
    <cfRule type="expression" dxfId="586" priority="50">
      <formula>M59&lt;0</formula>
    </cfRule>
  </conditionalFormatting>
  <conditionalFormatting sqref="Q10">
    <cfRule type="expression" dxfId="585" priority="47">
      <formula>Q10&gt;0</formula>
    </cfRule>
    <cfRule type="expression" dxfId="584" priority="48">
      <formula>Q10&lt;0</formula>
    </cfRule>
  </conditionalFormatting>
  <conditionalFormatting sqref="F84:F103">
    <cfRule type="expression" dxfId="583" priority="45">
      <formula>F84&gt;0</formula>
    </cfRule>
    <cfRule type="expression" dxfId="582" priority="46">
      <formula>F84&lt;0</formula>
    </cfRule>
  </conditionalFormatting>
  <conditionalFormatting sqref="H107 H84:H103">
    <cfRule type="expression" dxfId="581" priority="43">
      <formula>H84&gt;0</formula>
    </cfRule>
    <cfRule type="expression" dxfId="580" priority="44">
      <formula>H84&lt;0</formula>
    </cfRule>
  </conditionalFormatting>
  <conditionalFormatting sqref="J89">
    <cfRule type="expression" dxfId="579" priority="41">
      <formula>J89&gt;0</formula>
    </cfRule>
    <cfRule type="expression" dxfId="578" priority="42">
      <formula>J89&lt;0</formula>
    </cfRule>
  </conditionalFormatting>
  <conditionalFormatting sqref="J90:J95">
    <cfRule type="expression" dxfId="577" priority="39">
      <formula>J90&gt;0</formula>
    </cfRule>
    <cfRule type="expression" dxfId="576" priority="40">
      <formula>J90&lt;0</formula>
    </cfRule>
  </conditionalFormatting>
  <conditionalFormatting sqref="J96:J97">
    <cfRule type="expression" dxfId="575" priority="37">
      <formula>J96&gt;0</formula>
    </cfRule>
    <cfRule type="expression" dxfId="574" priority="38">
      <formula>J96&lt;0</formula>
    </cfRule>
  </conditionalFormatting>
  <conditionalFormatting sqref="J98:J104">
    <cfRule type="expression" dxfId="573" priority="35">
      <formula>J98&gt;0</formula>
    </cfRule>
    <cfRule type="expression" dxfId="572" priority="36">
      <formula>J98&lt;0</formula>
    </cfRule>
  </conditionalFormatting>
  <conditionalFormatting sqref="J25">
    <cfRule type="expression" dxfId="571" priority="31">
      <formula>J25&gt;0</formula>
    </cfRule>
    <cfRule type="expression" dxfId="570" priority="32">
      <formula>J25&lt;0</formula>
    </cfRule>
  </conditionalFormatting>
  <conditionalFormatting sqref="F105:F106">
    <cfRule type="expression" dxfId="569" priority="29">
      <formula>F105&gt;0</formula>
    </cfRule>
    <cfRule type="expression" dxfId="568" priority="30">
      <formula>F105&lt;0</formula>
    </cfRule>
  </conditionalFormatting>
  <conditionalFormatting sqref="H105:H106">
    <cfRule type="expression" dxfId="567" priority="27">
      <formula>H105&gt;0</formula>
    </cfRule>
    <cfRule type="expression" dxfId="566" priority="28">
      <formula>H105&lt;0</formula>
    </cfRule>
  </conditionalFormatting>
  <conditionalFormatting sqref="J105">
    <cfRule type="expression" dxfId="565" priority="25">
      <formula>J105&gt;0</formula>
    </cfRule>
    <cfRule type="expression" dxfId="564" priority="26">
      <formula>J105&lt;0</formula>
    </cfRule>
  </conditionalFormatting>
  <conditionalFormatting sqref="J106">
    <cfRule type="expression" dxfId="563" priority="23">
      <formula>J106&gt;0</formula>
    </cfRule>
    <cfRule type="expression" dxfId="562" priority="24">
      <formula>J106&lt;0</formula>
    </cfRule>
  </conditionalFormatting>
  <conditionalFormatting sqref="F24 F27:F28">
    <cfRule type="expression" dxfId="561" priority="21">
      <formula>F24&gt;0</formula>
    </cfRule>
    <cfRule type="expression" dxfId="560" priority="22">
      <formula>F24&lt;0</formula>
    </cfRule>
  </conditionalFormatting>
  <conditionalFormatting sqref="H24:H28">
    <cfRule type="expression" dxfId="559" priority="19">
      <formula>H24&gt;0</formula>
    </cfRule>
    <cfRule type="expression" dxfId="558" priority="20">
      <formula>H24&lt;0</formula>
    </cfRule>
  </conditionalFormatting>
  <conditionalFormatting sqref="J26:J34">
    <cfRule type="expression" dxfId="557" priority="17">
      <formula>J26&gt;0</formula>
    </cfRule>
    <cfRule type="expression" dxfId="556" priority="18">
      <formula>J26&lt;0</formula>
    </cfRule>
  </conditionalFormatting>
  <conditionalFormatting sqref="F113">
    <cfRule type="expression" dxfId="555" priority="15">
      <formula>F113&gt;0</formula>
    </cfRule>
    <cfRule type="expression" dxfId="554" priority="16">
      <formula>F113&lt;0</formula>
    </cfRule>
  </conditionalFormatting>
  <conditionalFormatting sqref="H113">
    <cfRule type="expression" dxfId="553" priority="13">
      <formula>H113&gt;0</formula>
    </cfRule>
    <cfRule type="expression" dxfId="552" priority="14">
      <formula>H113&lt;0</formula>
    </cfRule>
  </conditionalFormatting>
  <conditionalFormatting sqref="J109">
    <cfRule type="expression" dxfId="551" priority="11">
      <formula>J109&gt;0</formula>
    </cfRule>
    <cfRule type="expression" dxfId="550" priority="12">
      <formula>J109&lt;0</formula>
    </cfRule>
  </conditionalFormatting>
  <conditionalFormatting sqref="F108:F112">
    <cfRule type="expression" dxfId="549" priority="9">
      <formula>F108&gt;0</formula>
    </cfRule>
    <cfRule type="expression" dxfId="548" priority="10">
      <formula>F108&lt;0</formula>
    </cfRule>
  </conditionalFormatting>
  <conditionalFormatting sqref="H108:H112">
    <cfRule type="expression" dxfId="547" priority="7">
      <formula>H108&gt;0</formula>
    </cfRule>
    <cfRule type="expression" dxfId="546" priority="8">
      <formula>H108&lt;0</formula>
    </cfRule>
  </conditionalFormatting>
  <conditionalFormatting sqref="J110:J113">
    <cfRule type="expression" dxfId="545" priority="5">
      <formula>J110&gt;0</formula>
    </cfRule>
    <cfRule type="expression" dxfId="544" priority="6">
      <formula>J110&lt;0</formula>
    </cfRule>
  </conditionalFormatting>
  <conditionalFormatting sqref="F25:F26">
    <cfRule type="expression" dxfId="543" priority="3">
      <formula>F25&gt;0</formula>
    </cfRule>
    <cfRule type="expression" dxfId="542" priority="4">
      <formula>F25&lt;0</formula>
    </cfRule>
  </conditionalFormatting>
  <conditionalFormatting sqref="Q9">
    <cfRule type="expression" dxfId="541" priority="1">
      <formula>Q9&gt;0</formula>
    </cfRule>
    <cfRule type="expression" dxfId="54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26.098939999999992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15.87</v>
      </c>
      <c r="R4" s="180">
        <v>-6.8999999999999999E-3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7935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13049.469999999996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-5039.4500000000007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-5114.4700000000012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-0.39192932739797115</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M122</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5.7971014492753631E-2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10.238709677419354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17.457000000000001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17.298300000000001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17.139600000000002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16.980900000000002</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16.822199999999999</v>
      </c>
      <c r="T23" s="1">
        <v>43128</v>
      </c>
      <c r="U23" t="s">
        <v>890</v>
      </c>
    </row>
    <row r="24" spans="1:21" x14ac:dyDescent="0.25">
      <c r="A24" s="887"/>
      <c r="B24" s="368">
        <v>43318</v>
      </c>
      <c r="C24" s="738">
        <v>120</v>
      </c>
      <c r="D24" s="43">
        <v>23.52</v>
      </c>
      <c r="E24" s="43">
        <v>0</v>
      </c>
      <c r="F24" s="43">
        <f t="shared" si="2"/>
        <v>2822.4</v>
      </c>
      <c r="O24" s="81">
        <v>1.05</v>
      </c>
      <c r="P24" s="81">
        <f t="shared" si="3"/>
        <v>16.663499999999999</v>
      </c>
    </row>
    <row r="25" spans="1:21" x14ac:dyDescent="0.25">
      <c r="A25" s="887"/>
      <c r="B25" s="368">
        <v>43318</v>
      </c>
      <c r="C25" s="7">
        <v>80</v>
      </c>
      <c r="D25" s="43">
        <v>23.08</v>
      </c>
      <c r="E25" s="43">
        <v>0</v>
      </c>
      <c r="F25" s="43">
        <f t="shared" si="2"/>
        <v>1846.3999999999999</v>
      </c>
      <c r="O25" s="81">
        <v>1.04</v>
      </c>
      <c r="P25" s="81">
        <f t="shared" si="3"/>
        <v>16.504799999999999</v>
      </c>
    </row>
    <row r="26" spans="1:21" x14ac:dyDescent="0.25">
      <c r="A26" s="887"/>
      <c r="B26" s="368">
        <v>43319</v>
      </c>
      <c r="C26" s="7">
        <v>100</v>
      </c>
      <c r="D26" s="43">
        <v>21.72</v>
      </c>
      <c r="E26" s="43">
        <v>0</v>
      </c>
      <c r="F26" s="43">
        <f t="shared" si="2"/>
        <v>2172</v>
      </c>
      <c r="O26" s="81">
        <v>1.03</v>
      </c>
      <c r="P26" s="81">
        <f t="shared" si="3"/>
        <v>16.3461</v>
      </c>
    </row>
    <row r="27" spans="1:21" x14ac:dyDescent="0.25">
      <c r="A27" s="887"/>
      <c r="B27" s="368">
        <v>43320</v>
      </c>
      <c r="C27" s="7">
        <v>200</v>
      </c>
      <c r="D27" s="43">
        <v>20.399999999999999</v>
      </c>
      <c r="E27" s="43">
        <v>0</v>
      </c>
      <c r="F27" s="43">
        <f t="shared" si="2"/>
        <v>4079.9999999999995</v>
      </c>
      <c r="O27" s="81">
        <v>1.02</v>
      </c>
      <c r="P27" s="81">
        <f t="shared" si="3"/>
        <v>16.1874</v>
      </c>
    </row>
    <row r="28" spans="1:21" x14ac:dyDescent="0.25">
      <c r="B28" s="368">
        <v>43325</v>
      </c>
      <c r="C28" s="7">
        <v>500</v>
      </c>
      <c r="D28" s="43">
        <v>20.48</v>
      </c>
      <c r="E28" s="43">
        <v>0</v>
      </c>
      <c r="F28" s="43">
        <f t="shared" si="2"/>
        <v>10240</v>
      </c>
      <c r="O28" s="81">
        <v>1.01</v>
      </c>
      <c r="P28" s="81">
        <f t="shared" si="3"/>
        <v>16.028700000000001</v>
      </c>
      <c r="T28" s="693">
        <v>43136</v>
      </c>
      <c r="U28" t="s">
        <v>838</v>
      </c>
    </row>
    <row r="29" spans="1:21" x14ac:dyDescent="0.25">
      <c r="B29" s="368">
        <v>43347</v>
      </c>
      <c r="C29" s="7">
        <v>200</v>
      </c>
      <c r="D29" s="43">
        <v>21.28</v>
      </c>
      <c r="E29" s="43">
        <v>0</v>
      </c>
      <c r="F29" s="43">
        <f t="shared" si="2"/>
        <v>4256</v>
      </c>
      <c r="O29" s="81">
        <v>1</v>
      </c>
      <c r="P29" s="81">
        <f t="shared" si="3"/>
        <v>15.87</v>
      </c>
    </row>
    <row r="30" spans="1:21" ht="15" customHeight="1" x14ac:dyDescent="0.25">
      <c r="A30" s="888" t="s">
        <v>1275</v>
      </c>
      <c r="B30" s="368">
        <v>43367</v>
      </c>
      <c r="C30" s="7">
        <v>200</v>
      </c>
      <c r="D30" s="43">
        <v>20.98</v>
      </c>
      <c r="E30" s="43">
        <v>0</v>
      </c>
      <c r="F30" s="43">
        <f t="shared" si="2"/>
        <v>4196</v>
      </c>
      <c r="O30" s="81">
        <v>0.99</v>
      </c>
      <c r="P30" s="81">
        <f t="shared" si="3"/>
        <v>15.7113</v>
      </c>
      <c r="T30" s="1">
        <v>43175</v>
      </c>
      <c r="U30" t="s">
        <v>1088</v>
      </c>
    </row>
    <row r="31" spans="1:21" x14ac:dyDescent="0.25">
      <c r="A31" s="888"/>
      <c r="B31" s="72">
        <v>43367</v>
      </c>
      <c r="C31" s="7">
        <v>100</v>
      </c>
      <c r="D31" s="43">
        <v>20.315000000000001</v>
      </c>
      <c r="E31" s="43">
        <v>0</v>
      </c>
      <c r="F31" s="43">
        <f t="shared" si="2"/>
        <v>2031.5000000000002</v>
      </c>
      <c r="O31" s="81">
        <v>0.98</v>
      </c>
      <c r="P31" s="81">
        <f t="shared" si="3"/>
        <v>15.552599999999998</v>
      </c>
      <c r="T31" s="1">
        <v>43178</v>
      </c>
      <c r="U31" t="s">
        <v>935</v>
      </c>
    </row>
    <row r="32" spans="1:21" x14ac:dyDescent="0.25">
      <c r="A32" s="888"/>
      <c r="B32" s="72">
        <v>43378</v>
      </c>
      <c r="C32" s="7">
        <v>100</v>
      </c>
      <c r="D32" s="43">
        <v>19.39</v>
      </c>
      <c r="E32" s="43">
        <v>0</v>
      </c>
      <c r="F32" s="43">
        <f t="shared" si="2"/>
        <v>1939</v>
      </c>
      <c r="O32" s="81">
        <v>0.97</v>
      </c>
      <c r="P32" s="81">
        <f t="shared" si="3"/>
        <v>15.393899999999999</v>
      </c>
    </row>
    <row r="33" spans="1:21" x14ac:dyDescent="0.25">
      <c r="A33" s="888"/>
      <c r="B33" s="72">
        <v>43378</v>
      </c>
      <c r="C33" s="7">
        <v>100</v>
      </c>
      <c r="D33" s="43">
        <v>18.75</v>
      </c>
      <c r="E33" s="43">
        <v>0</v>
      </c>
      <c r="F33" s="43">
        <f t="shared" si="2"/>
        <v>1875</v>
      </c>
      <c r="O33" s="81">
        <v>0.96</v>
      </c>
      <c r="P33" s="81">
        <f t="shared" si="3"/>
        <v>15.235199999999999</v>
      </c>
      <c r="T33" s="1">
        <v>43217</v>
      </c>
      <c r="U33" t="s">
        <v>1007</v>
      </c>
    </row>
    <row r="34" spans="1:21" x14ac:dyDescent="0.25">
      <c r="B34" s="72">
        <v>43511</v>
      </c>
      <c r="C34" s="4">
        <v>200</v>
      </c>
      <c r="D34" s="3">
        <v>17.68</v>
      </c>
      <c r="E34" s="3">
        <v>0</v>
      </c>
      <c r="F34" s="3">
        <f t="shared" si="2"/>
        <v>3536</v>
      </c>
      <c r="O34" s="81">
        <v>0.95</v>
      </c>
      <c r="P34" s="81">
        <f t="shared" si="3"/>
        <v>15.076499999999999</v>
      </c>
    </row>
    <row r="35" spans="1:21" x14ac:dyDescent="0.25">
      <c r="C35" s="4"/>
      <c r="D35" s="3"/>
      <c r="E35" s="3"/>
      <c r="F35" s="3"/>
      <c r="O35" s="81">
        <v>0.94</v>
      </c>
      <c r="P35" s="81">
        <f t="shared" si="3"/>
        <v>14.917799999999998</v>
      </c>
      <c r="T35" s="1">
        <v>43224</v>
      </c>
      <c r="U35" t="s">
        <v>82</v>
      </c>
    </row>
    <row r="36" spans="1:21" x14ac:dyDescent="0.25">
      <c r="B36" s="4"/>
      <c r="C36" s="4"/>
      <c r="D36" s="3"/>
      <c r="E36" s="3"/>
      <c r="F36" s="3"/>
      <c r="O36" s="81">
        <v>0.93</v>
      </c>
      <c r="P36" s="81">
        <f t="shared" si="3"/>
        <v>14.7591</v>
      </c>
    </row>
    <row r="37" spans="1:21" x14ac:dyDescent="0.25">
      <c r="O37" s="81">
        <v>0.92</v>
      </c>
      <c r="P37" s="81">
        <f t="shared" si="3"/>
        <v>14.6004</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708.4</v>
      </c>
      <c r="O38" s="81">
        <v>0.91</v>
      </c>
      <c r="P38" s="81">
        <f t="shared" si="3"/>
        <v>14.441699999999999</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14.282999999999999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7"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 si="24">C117*(E117-D117)</f>
        <v>-5350.0000000000009</v>
      </c>
      <c r="G117" s="39">
        <f t="shared" ref="G117" si="25">D117*C117</f>
        <v>13050</v>
      </c>
      <c r="H117" s="180">
        <f t="shared" ref="H117" si="26">(E117-D117)/D117</f>
        <v>-0.40996168582375481</v>
      </c>
      <c r="I117" s="39"/>
      <c r="J117" s="39"/>
      <c r="K117" s="39">
        <f t="shared" si="23"/>
        <v>-5274.9800000000014</v>
      </c>
      <c r="L117" s="173"/>
    </row>
    <row r="118" spans="1:13" x14ac:dyDescent="0.25">
      <c r="B118" s="164"/>
      <c r="C118" s="10"/>
      <c r="D118" s="39"/>
      <c r="E118" s="39"/>
      <c r="F118" s="39"/>
      <c r="G118" s="39"/>
      <c r="H118" s="180"/>
      <c r="I118" s="39"/>
      <c r="J118" s="39"/>
      <c r="K118" s="39"/>
      <c r="L118" s="173"/>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4"/>
      <c r="C121" s="4"/>
      <c r="D121" s="3"/>
      <c r="E121" s="3"/>
      <c r="F121" s="3"/>
      <c r="G121" s="3"/>
      <c r="H121" s="181"/>
      <c r="I121" s="3"/>
      <c r="J121" s="3"/>
      <c r="K121" s="3"/>
    </row>
    <row r="122" spans="1:13" x14ac:dyDescent="0.25">
      <c r="L122" t="s">
        <v>205</v>
      </c>
      <c r="M122" s="2">
        <f>M136+K136-F136</f>
        <v>75.019999999999982</v>
      </c>
    </row>
    <row r="123" spans="1:13" x14ac:dyDescent="0.25">
      <c r="A123" s="304" t="s">
        <v>1</v>
      </c>
      <c r="B123" s="304" t="s">
        <v>2</v>
      </c>
      <c r="C123" s="304" t="s">
        <v>4</v>
      </c>
      <c r="D123" s="306" t="s">
        <v>5</v>
      </c>
      <c r="E123" s="306" t="s">
        <v>94</v>
      </c>
      <c r="F123" s="306" t="s">
        <v>60</v>
      </c>
      <c r="G123" s="304" t="s">
        <v>3</v>
      </c>
      <c r="H123" s="304" t="s">
        <v>6</v>
      </c>
      <c r="I123" s="306" t="s">
        <v>7</v>
      </c>
      <c r="J123" s="306" t="s">
        <v>95</v>
      </c>
      <c r="K123" s="306" t="s">
        <v>61</v>
      </c>
      <c r="L123" s="304" t="s">
        <v>77</v>
      </c>
      <c r="M123" s="304" t="s">
        <v>38</v>
      </c>
    </row>
    <row r="124" spans="1:13" x14ac:dyDescent="0.25">
      <c r="A124" s="307" t="s">
        <v>173</v>
      </c>
      <c r="B124" s="297">
        <v>42376</v>
      </c>
      <c r="C124" s="298">
        <v>60</v>
      </c>
      <c r="D124" s="299">
        <v>41.01</v>
      </c>
      <c r="E124" s="299">
        <v>0</v>
      </c>
      <c r="F124" s="299">
        <f>C124*D124</f>
        <v>2460.6</v>
      </c>
      <c r="G124" s="297">
        <v>42426</v>
      </c>
      <c r="H124" s="302">
        <v>20</v>
      </c>
      <c r="I124" s="299">
        <v>38.450000000000003</v>
      </c>
      <c r="J124" s="299">
        <v>0.02</v>
      </c>
      <c r="K124" s="299">
        <f>H124*I124-J124</f>
        <v>768.98</v>
      </c>
      <c r="L124" s="297">
        <v>42444</v>
      </c>
      <c r="M124" s="299">
        <v>15.2</v>
      </c>
    </row>
    <row r="125" spans="1:13" x14ac:dyDescent="0.25">
      <c r="A125" s="308" t="s">
        <v>71</v>
      </c>
      <c r="B125" s="297">
        <v>42403</v>
      </c>
      <c r="C125" s="298">
        <v>20</v>
      </c>
      <c r="D125" s="299">
        <v>35.5</v>
      </c>
      <c r="E125" s="299">
        <v>0</v>
      </c>
      <c r="F125" s="299">
        <f>C125*D125</f>
        <v>710</v>
      </c>
      <c r="G125" s="297">
        <v>42426</v>
      </c>
      <c r="H125" s="302">
        <v>30</v>
      </c>
      <c r="I125" s="299">
        <v>38.75</v>
      </c>
      <c r="J125" s="299">
        <v>0.03</v>
      </c>
      <c r="K125" s="299">
        <f>H125*I125-J125</f>
        <v>1162.47</v>
      </c>
      <c r="L125" s="298"/>
      <c r="M125" s="298"/>
    </row>
    <row r="126" spans="1:13" x14ac:dyDescent="0.25">
      <c r="A126" s="298"/>
      <c r="B126" s="298"/>
      <c r="C126" s="298"/>
      <c r="D126" s="299"/>
      <c r="E126" s="299"/>
      <c r="F126" s="299"/>
      <c r="G126" s="297">
        <v>42447</v>
      </c>
      <c r="H126" s="302">
        <v>30</v>
      </c>
      <c r="I126" s="299">
        <v>43.3</v>
      </c>
      <c r="J126" s="299">
        <v>0.03</v>
      </c>
      <c r="K126" s="299">
        <f>H126*I126-J126</f>
        <v>1298.97</v>
      </c>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35" t="s">
        <v>81</v>
      </c>
      <c r="B136" s="36"/>
      <c r="C136" s="36">
        <f>SUM(C124:C135)</f>
        <v>80</v>
      </c>
      <c r="D136" s="37"/>
      <c r="E136" s="37"/>
      <c r="F136" s="37">
        <f>SUM(F124:F135)</f>
        <v>3170.6</v>
      </c>
      <c r="G136" s="36"/>
      <c r="H136" s="160">
        <f>SUM(H124:H135)</f>
        <v>80</v>
      </c>
      <c r="I136" s="37"/>
      <c r="J136" s="37"/>
      <c r="K136" s="37">
        <f>SUM(K124:K135)</f>
        <v>3230.42</v>
      </c>
      <c r="L136" s="37"/>
      <c r="M136" s="37">
        <f>SUM(M124:M125)</f>
        <v>15.2</v>
      </c>
    </row>
    <row r="137" spans="1:13" x14ac:dyDescent="0.25">
      <c r="G137" s="2"/>
    </row>
    <row r="139" spans="1:13" x14ac:dyDescent="0.25">
      <c r="B139" s="205" t="s">
        <v>113</v>
      </c>
      <c r="C139" s="205" t="s">
        <v>145</v>
      </c>
      <c r="D139" s="206" t="s">
        <v>144</v>
      </c>
      <c r="E139" s="207" t="s">
        <v>146</v>
      </c>
      <c r="F139" s="208" t="s">
        <v>65</v>
      </c>
      <c r="G139" s="209" t="s">
        <v>150</v>
      </c>
      <c r="H139" s="208" t="s">
        <v>88</v>
      </c>
      <c r="I139" s="208" t="s">
        <v>153</v>
      </c>
    </row>
    <row r="140" spans="1:13" x14ac:dyDescent="0.25">
      <c r="B140" s="202">
        <v>42376</v>
      </c>
      <c r="C140" s="197">
        <v>60</v>
      </c>
      <c r="D140" s="198">
        <v>41.01</v>
      </c>
      <c r="E140" s="198">
        <v>40.33</v>
      </c>
      <c r="F140" s="198">
        <f>C140*(E140-D140)</f>
        <v>-40.799999999999983</v>
      </c>
      <c r="G140" s="198">
        <f>D140*C140</f>
        <v>2460.6</v>
      </c>
      <c r="H140" s="212">
        <f>(E140-D140)/D140</f>
        <v>-1.6581321628871E-2</v>
      </c>
      <c r="I140" s="212"/>
    </row>
    <row r="141" spans="1:13" x14ac:dyDescent="0.25">
      <c r="B141" s="202">
        <v>42403</v>
      </c>
      <c r="C141" s="197">
        <v>80</v>
      </c>
      <c r="D141" s="198">
        <v>39.630000000000003</v>
      </c>
      <c r="E141" s="198">
        <v>36.229999999999997</v>
      </c>
      <c r="F141" s="198">
        <f>C141*(E141-D141)</f>
        <v>-272.00000000000045</v>
      </c>
      <c r="G141" s="198">
        <f>D141*C141</f>
        <v>3170.4</v>
      </c>
      <c r="H141" s="212">
        <f>(E141-D141)/D141</f>
        <v>-8.5793590714105611E-2</v>
      </c>
      <c r="I141" s="212"/>
    </row>
    <row r="142" spans="1:13" x14ac:dyDescent="0.25">
      <c r="B142" s="202">
        <v>42421</v>
      </c>
      <c r="C142" s="197">
        <v>80</v>
      </c>
      <c r="D142" s="198">
        <v>39.630000000000003</v>
      </c>
      <c r="E142" s="198">
        <v>37.46</v>
      </c>
      <c r="F142" s="198">
        <f>C142*(E142-D142)</f>
        <v>-173.60000000000014</v>
      </c>
      <c r="G142" s="198">
        <f>D142*C142</f>
        <v>3170.4</v>
      </c>
      <c r="H142" s="212">
        <f>(E142-D142)/D142</f>
        <v>-5.4756497602826179E-2</v>
      </c>
      <c r="I142" s="212"/>
    </row>
    <row r="143" spans="1:13" x14ac:dyDescent="0.25">
      <c r="B143" s="202">
        <v>42426</v>
      </c>
      <c r="C143" s="197">
        <v>60</v>
      </c>
      <c r="D143" s="198">
        <v>40.03</v>
      </c>
      <c r="E143" s="198">
        <v>38.450000000000003</v>
      </c>
      <c r="F143" s="198">
        <f t="shared" ref="F143:F149" si="27">C143*(E143-D143)</f>
        <v>-94.799999999999898</v>
      </c>
      <c r="G143" s="198">
        <f t="shared" ref="G143:G149" si="28">D143*C143</f>
        <v>2401.8000000000002</v>
      </c>
      <c r="H143" s="212">
        <f t="shared" ref="H143:H149" si="29">(E143-D143)/D143</f>
        <v>-3.9470397202098384E-2</v>
      </c>
      <c r="I143" s="212"/>
    </row>
    <row r="144" spans="1:13" x14ac:dyDescent="0.25">
      <c r="B144" s="202">
        <v>42426</v>
      </c>
      <c r="C144" s="197">
        <v>30</v>
      </c>
      <c r="D144" s="198">
        <v>41.31</v>
      </c>
      <c r="E144" s="198">
        <v>38.44</v>
      </c>
      <c r="F144" s="198">
        <f t="shared" si="27"/>
        <v>-86.100000000000136</v>
      </c>
      <c r="G144" s="198">
        <f t="shared" si="28"/>
        <v>1239.3000000000002</v>
      </c>
      <c r="H144" s="210">
        <f t="shared" si="29"/>
        <v>-6.9474703461631676E-2</v>
      </c>
      <c r="I144" s="210"/>
    </row>
    <row r="145" spans="2:9" x14ac:dyDescent="0.25">
      <c r="B145" s="202">
        <v>42430</v>
      </c>
      <c r="C145" s="197">
        <v>30</v>
      </c>
      <c r="D145" s="198">
        <v>41.31</v>
      </c>
      <c r="E145" s="198">
        <v>39.51</v>
      </c>
      <c r="F145" s="198">
        <f t="shared" si="27"/>
        <v>-54.000000000000128</v>
      </c>
      <c r="G145" s="198">
        <f t="shared" si="28"/>
        <v>1239.3000000000002</v>
      </c>
      <c r="H145" s="210">
        <f t="shared" si="29"/>
        <v>-4.3572984749455437E-2</v>
      </c>
      <c r="I145" s="210"/>
    </row>
    <row r="146" spans="2:9" x14ac:dyDescent="0.25">
      <c r="B146" s="202">
        <v>42431</v>
      </c>
      <c r="C146" s="197">
        <v>30</v>
      </c>
      <c r="D146" s="198">
        <v>41.305</v>
      </c>
      <c r="E146" s="198">
        <v>40.31</v>
      </c>
      <c r="F146" s="198">
        <f t="shared" si="27"/>
        <v>-29.849999999999923</v>
      </c>
      <c r="G146" s="198">
        <f t="shared" si="28"/>
        <v>1239.1500000000001</v>
      </c>
      <c r="H146" s="210">
        <f t="shared" si="29"/>
        <v>-2.4089093330105251E-2</v>
      </c>
      <c r="I146" s="210"/>
    </row>
    <row r="147" spans="2:9" x14ac:dyDescent="0.25">
      <c r="B147" s="202">
        <v>42435</v>
      </c>
      <c r="C147" s="197">
        <v>30</v>
      </c>
      <c r="D147" s="198">
        <v>41.305</v>
      </c>
      <c r="E147" s="198">
        <v>40.98</v>
      </c>
      <c r="F147" s="198">
        <f t="shared" si="27"/>
        <v>-9.7500000000000853</v>
      </c>
      <c r="G147" s="198">
        <f t="shared" si="28"/>
        <v>1239.1500000000001</v>
      </c>
      <c r="H147" s="210">
        <f t="shared" si="29"/>
        <v>-7.8682968163661261E-3</v>
      </c>
      <c r="I147" s="210"/>
    </row>
    <row r="148" spans="2:9" x14ac:dyDescent="0.25">
      <c r="B148" s="202">
        <v>42436</v>
      </c>
      <c r="C148" s="197">
        <v>30</v>
      </c>
      <c r="D148" s="198">
        <v>41.305</v>
      </c>
      <c r="E148" s="198">
        <v>39.590000000000003</v>
      </c>
      <c r="F148" s="198">
        <f t="shared" si="27"/>
        <v>-51.449999999999889</v>
      </c>
      <c r="G148" s="198">
        <f t="shared" si="28"/>
        <v>1239.1500000000001</v>
      </c>
      <c r="H148" s="210">
        <f t="shared" si="29"/>
        <v>-4.1520397046362338E-2</v>
      </c>
      <c r="I148" s="210"/>
    </row>
    <row r="149" spans="2:9" x14ac:dyDescent="0.25">
      <c r="B149" s="202">
        <v>42444</v>
      </c>
      <c r="C149" s="197">
        <v>30</v>
      </c>
      <c r="D149" s="198">
        <v>41.305</v>
      </c>
      <c r="E149" s="198">
        <v>41.37</v>
      </c>
      <c r="F149" s="198">
        <f t="shared" si="27"/>
        <v>1.9499999999999318</v>
      </c>
      <c r="G149" s="198">
        <f t="shared" si="28"/>
        <v>1239.1500000000001</v>
      </c>
      <c r="H149" s="210">
        <f t="shared" si="29"/>
        <v>1.5736593632731564E-3</v>
      </c>
      <c r="I149" s="210"/>
    </row>
    <row r="150" spans="2:9" x14ac:dyDescent="0.25">
      <c r="B150" s="202">
        <v>42444</v>
      </c>
      <c r="C150" s="197">
        <v>30</v>
      </c>
      <c r="D150" s="198">
        <v>40.47983</v>
      </c>
      <c r="E150" s="198">
        <v>41.37</v>
      </c>
      <c r="F150" s="198">
        <f>C150*(E150-D150)</f>
        <v>26.705099999999931</v>
      </c>
      <c r="G150" s="198">
        <f>D150*C150</f>
        <v>1214.3949</v>
      </c>
      <c r="H150" s="210">
        <f>(E150-D150)/D150</f>
        <v>2.1990457963879731E-2</v>
      </c>
      <c r="I150" s="210" t="s">
        <v>181</v>
      </c>
    </row>
    <row r="151" spans="2:9" x14ac:dyDescent="0.25">
      <c r="B151" s="202">
        <v>42447</v>
      </c>
      <c r="C151" s="197">
        <v>0</v>
      </c>
      <c r="D151" s="198"/>
      <c r="E151" s="198"/>
      <c r="F151" s="198">
        <v>75.02</v>
      </c>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sheetData>
  <mergeCells count="2">
    <mergeCell ref="A23:A27"/>
    <mergeCell ref="A30:A33"/>
  </mergeCells>
  <conditionalFormatting sqref="O19:O39">
    <cfRule type="colorScale" priority="103">
      <colorScale>
        <cfvo type="min"/>
        <cfvo type="percentile" val="50"/>
        <cfvo type="max"/>
        <color rgb="FFF8696B"/>
        <color rgb="FFFFEB84"/>
        <color rgb="FF63BE7B"/>
      </colorScale>
    </cfRule>
  </conditionalFormatting>
  <conditionalFormatting sqref="P19:P39">
    <cfRule type="colorScale" priority="102">
      <colorScale>
        <cfvo type="min"/>
        <cfvo type="percentile" val="50"/>
        <cfvo type="max"/>
        <color rgb="FFF8696B"/>
        <color rgb="FFFFEB84"/>
        <color rgb="FF63BE7B"/>
      </colorScale>
    </cfRule>
  </conditionalFormatting>
  <conditionalFormatting sqref="Q46:Q63">
    <cfRule type="colorScale" priority="101">
      <colorScale>
        <cfvo type="min"/>
        <cfvo type="percentile" val="50"/>
        <cfvo type="max"/>
        <color rgb="FFF8696B"/>
        <color rgb="FFFFEB84"/>
        <color rgb="FF63BE7B"/>
      </colorScale>
    </cfRule>
  </conditionalFormatting>
  <conditionalFormatting sqref="F46:F50 H51:H66 F65:F66 I68:K69 F70:F72 H70:H72 J70:K72 I62:L66 L68:L70 F77:F79 H77:J79 H114:K114 F114 F119:F120 H119:K121">
    <cfRule type="expression" dxfId="539" priority="97">
      <formula>F46&gt;0</formula>
    </cfRule>
    <cfRule type="expression" dxfId="538" priority="98">
      <formula>F46&lt;0</formula>
    </cfRule>
  </conditionalFormatting>
  <conditionalFormatting sqref="H46:H48">
    <cfRule type="expression" dxfId="537" priority="95">
      <formula>H46&gt;0</formula>
    </cfRule>
    <cfRule type="expression" dxfId="536" priority="96">
      <formula>H46&lt;0</formula>
    </cfRule>
  </conditionalFormatting>
  <conditionalFormatting sqref="H49">
    <cfRule type="expression" dxfId="535" priority="93">
      <formula>H49&gt;0</formula>
    </cfRule>
    <cfRule type="expression" dxfId="534" priority="94">
      <formula>H49&lt;0</formula>
    </cfRule>
  </conditionalFormatting>
  <conditionalFormatting sqref="H50">
    <cfRule type="expression" dxfId="533" priority="91">
      <formula>H50&gt;0</formula>
    </cfRule>
    <cfRule type="expression" dxfId="532" priority="92">
      <formula>H50&lt;0</formula>
    </cfRule>
  </conditionalFormatting>
  <conditionalFormatting sqref="F42:F45">
    <cfRule type="expression" dxfId="531" priority="87">
      <formula>F42&gt;0</formula>
    </cfRule>
    <cfRule type="expression" dxfId="530" priority="88">
      <formula>F42&lt;0</formula>
    </cfRule>
  </conditionalFormatting>
  <conditionalFormatting sqref="H42:H45">
    <cfRule type="expression" dxfId="529" priority="85">
      <formula>H42&gt;0</formula>
    </cfRule>
    <cfRule type="expression" dxfId="528" priority="86">
      <formula>H42&lt;0</formula>
    </cfRule>
  </conditionalFormatting>
  <conditionalFormatting sqref="F51:F52">
    <cfRule type="expression" dxfId="527" priority="81">
      <formula>F51&gt;0</formula>
    </cfRule>
    <cfRule type="expression" dxfId="526" priority="82">
      <formula>F51&lt;0</formula>
    </cfRule>
  </conditionalFormatting>
  <conditionalFormatting sqref="I46:L48">
    <cfRule type="expression" dxfId="525" priority="79">
      <formula>I46&gt;0</formula>
    </cfRule>
    <cfRule type="expression" dxfId="524" priority="80">
      <formula>I46&lt;0</formula>
    </cfRule>
  </conditionalFormatting>
  <conditionalFormatting sqref="I55:I60 I52:L53">
    <cfRule type="expression" dxfId="523" priority="73">
      <formula>I52&gt;0</formula>
    </cfRule>
    <cfRule type="expression" dxfId="522" priority="74">
      <formula>I52&lt;0</formula>
    </cfRule>
  </conditionalFormatting>
  <conditionalFormatting sqref="I42:L45">
    <cfRule type="expression" dxfId="521" priority="71">
      <formula>I42&gt;0</formula>
    </cfRule>
    <cfRule type="expression" dxfId="520" priority="72">
      <formula>I42&lt;0</formula>
    </cfRule>
  </conditionalFormatting>
  <conditionalFormatting sqref="F53:F64">
    <cfRule type="expression" dxfId="519" priority="69">
      <formula>F53&gt;0</formula>
    </cfRule>
    <cfRule type="expression" dxfId="518" priority="70">
      <formula>F53&lt;0</formula>
    </cfRule>
  </conditionalFormatting>
  <conditionalFormatting sqref="Q8">
    <cfRule type="expression" dxfId="517" priority="65">
      <formula>Q8&gt;0</formula>
    </cfRule>
    <cfRule type="expression" dxfId="516" priority="66">
      <formula>Q8&lt;0</formula>
    </cfRule>
  </conditionalFormatting>
  <conditionalFormatting sqref="Q7">
    <cfRule type="expression" dxfId="515" priority="67">
      <formula>Q7&gt;0</formula>
    </cfRule>
    <cfRule type="expression" dxfId="514" priority="68">
      <formula>Q7&lt;0</formula>
    </cfRule>
  </conditionalFormatting>
  <conditionalFormatting sqref="F144:F148">
    <cfRule type="expression" dxfId="513" priority="63">
      <formula>F144&gt;0</formula>
    </cfRule>
    <cfRule type="expression" dxfId="512" priority="64">
      <formula>F144&lt;0</formula>
    </cfRule>
  </conditionalFormatting>
  <conditionalFormatting sqref="H144:H146">
    <cfRule type="expression" dxfId="511" priority="61">
      <formula>H144&gt;0</formula>
    </cfRule>
    <cfRule type="expression" dxfId="510" priority="62">
      <formula>H144&lt;0</formula>
    </cfRule>
  </conditionalFormatting>
  <conditionalFormatting sqref="H147">
    <cfRule type="expression" dxfId="509" priority="59">
      <formula>H147&gt;0</formula>
    </cfRule>
    <cfRule type="expression" dxfId="508" priority="60">
      <formula>H147&lt;0</formula>
    </cfRule>
  </conditionalFormatting>
  <conditionalFormatting sqref="H148">
    <cfRule type="expression" dxfId="507" priority="57">
      <formula>H148&gt;0</formula>
    </cfRule>
    <cfRule type="expression" dxfId="506" priority="58">
      <formula>H148&lt;0</formula>
    </cfRule>
  </conditionalFormatting>
  <conditionalFormatting sqref="H149:H158">
    <cfRule type="expression" dxfId="505" priority="55">
      <formula>H149&gt;0</formula>
    </cfRule>
    <cfRule type="expression" dxfId="504" priority="56">
      <formula>H149&lt;0</formula>
    </cfRule>
  </conditionalFormatting>
  <conditionalFormatting sqref="F140:F143">
    <cfRule type="expression" dxfId="503" priority="53">
      <formula>F140&gt;0</formula>
    </cfRule>
    <cfRule type="expression" dxfId="502" priority="54">
      <formula>F140&lt;0</formula>
    </cfRule>
  </conditionalFormatting>
  <conditionalFormatting sqref="H140:H143">
    <cfRule type="expression" dxfId="501" priority="51">
      <formula>H140&gt;0</formula>
    </cfRule>
    <cfRule type="expression" dxfId="500" priority="52">
      <formula>H140&lt;0</formula>
    </cfRule>
  </conditionalFormatting>
  <conditionalFormatting sqref="F149:F150">
    <cfRule type="expression" dxfId="499" priority="49">
      <formula>F149&gt;0</formula>
    </cfRule>
    <cfRule type="expression" dxfId="498" priority="50">
      <formula>F149&lt;0</formula>
    </cfRule>
  </conditionalFormatting>
  <conditionalFormatting sqref="I144:I146">
    <cfRule type="expression" dxfId="497" priority="47">
      <formula>I144&gt;0</formula>
    </cfRule>
    <cfRule type="expression" dxfId="496" priority="48">
      <formula>I144&lt;0</formula>
    </cfRule>
  </conditionalFormatting>
  <conditionalFormatting sqref="I147">
    <cfRule type="expression" dxfId="495" priority="45">
      <formula>I147&gt;0</formula>
    </cfRule>
    <cfRule type="expression" dxfId="494" priority="46">
      <formula>I147&lt;0</formula>
    </cfRule>
  </conditionalFormatting>
  <conditionalFormatting sqref="I148">
    <cfRule type="expression" dxfId="493" priority="43">
      <formula>I148&gt;0</formula>
    </cfRule>
    <cfRule type="expression" dxfId="492" priority="44">
      <formula>I148&lt;0</formula>
    </cfRule>
  </conditionalFormatting>
  <conditionalFormatting sqref="I149:I158">
    <cfRule type="expression" dxfId="491" priority="41">
      <formula>I149&gt;0</formula>
    </cfRule>
    <cfRule type="expression" dxfId="490" priority="42">
      <formula>I149&lt;0</formula>
    </cfRule>
  </conditionalFormatting>
  <conditionalFormatting sqref="I140:I143">
    <cfRule type="expression" dxfId="489" priority="39">
      <formula>I140&gt;0</formula>
    </cfRule>
    <cfRule type="expression" dxfId="488" priority="40">
      <formula>I140&lt;0</formula>
    </cfRule>
  </conditionalFormatting>
  <conditionalFormatting sqref="F151">
    <cfRule type="expression" dxfId="487" priority="37">
      <formula>F151&gt;0</formula>
    </cfRule>
    <cfRule type="expression" dxfId="486" priority="38">
      <formula>F151&lt;0</formula>
    </cfRule>
  </conditionalFormatting>
  <conditionalFormatting sqref="F67:F69 H68:H69 H67:L67">
    <cfRule type="expression" dxfId="485" priority="35">
      <formula>F67&gt;0</formula>
    </cfRule>
    <cfRule type="expression" dxfId="484" priority="36">
      <formula>F67&lt;0</formula>
    </cfRule>
  </conditionalFormatting>
  <conditionalFormatting sqref="R4">
    <cfRule type="expression" dxfId="483" priority="33">
      <formula>R4&gt;0</formula>
    </cfRule>
    <cfRule type="expression" dxfId="482" priority="34">
      <formula>R4&lt;0</formula>
    </cfRule>
  </conditionalFormatting>
  <conditionalFormatting sqref="F73:F76 H73:K74 H75:J76">
    <cfRule type="expression" dxfId="481" priority="31">
      <formula>F73&gt;0</formula>
    </cfRule>
    <cfRule type="expression" dxfId="480" priority="32">
      <formula>F73&lt;0</formula>
    </cfRule>
  </conditionalFormatting>
  <conditionalFormatting sqref="H81:H85 F80:F85 H80:J80 J81:J85">
    <cfRule type="expression" dxfId="479" priority="27">
      <formula>F80&gt;0</formula>
    </cfRule>
    <cfRule type="expression" dxfId="478" priority="28">
      <formula>F80&lt;0</formula>
    </cfRule>
  </conditionalFormatting>
  <conditionalFormatting sqref="I93:J93">
    <cfRule type="expression" dxfId="477" priority="25">
      <formula>I93&gt;0</formula>
    </cfRule>
    <cfRule type="expression" dxfId="476" priority="26">
      <formula>I93&lt;0</formula>
    </cfRule>
  </conditionalFormatting>
  <conditionalFormatting sqref="H89:J90 J92:K92 J91 K75:K91 F89:F93 H91:H93 K93">
    <cfRule type="expression" dxfId="475" priority="23">
      <formula>F75&gt;0</formula>
    </cfRule>
    <cfRule type="expression" dxfId="474" priority="24">
      <formula>F75&lt;0</formula>
    </cfRule>
  </conditionalFormatting>
  <conditionalFormatting sqref="H87:J88 F86:F88 H86 J86">
    <cfRule type="expression" dxfId="473" priority="21">
      <formula>F86&gt;0</formula>
    </cfRule>
    <cfRule type="expression" dxfId="472" priority="22">
      <formula>F86&lt;0</formula>
    </cfRule>
  </conditionalFormatting>
  <conditionalFormatting sqref="H94:K98 F94:F98">
    <cfRule type="expression" dxfId="471" priority="17">
      <formula>F94&gt;0</formula>
    </cfRule>
    <cfRule type="expression" dxfId="470" priority="18">
      <formula>F94&lt;0</formula>
    </cfRule>
  </conditionalFormatting>
  <conditionalFormatting sqref="H107:K107 F107">
    <cfRule type="expression" dxfId="469" priority="15">
      <formula>F107&gt;0</formula>
    </cfRule>
    <cfRule type="expression" dxfId="468" priority="16">
      <formula>F107&lt;0</formula>
    </cfRule>
  </conditionalFormatting>
  <conditionalFormatting sqref="H102:K106 F102:F106">
    <cfRule type="expression" dxfId="467" priority="13">
      <formula>F102&gt;0</formula>
    </cfRule>
    <cfRule type="expression" dxfId="466" priority="14">
      <formula>F102&lt;0</formula>
    </cfRule>
  </conditionalFormatting>
  <conditionalFormatting sqref="H101:K101 F99:F101 H99:H100 J99:K100">
    <cfRule type="expression" dxfId="465" priority="11">
      <formula>F99&gt;0</formula>
    </cfRule>
    <cfRule type="expression" dxfId="464" priority="12">
      <formula>F99&lt;0</formula>
    </cfRule>
  </conditionalFormatting>
  <conditionalFormatting sqref="H108:K110 F108:F110">
    <cfRule type="expression" dxfId="463" priority="9">
      <formula>F108&gt;0</formula>
    </cfRule>
    <cfRule type="expression" dxfId="462" priority="10">
      <formula>F108&lt;0</formula>
    </cfRule>
  </conditionalFormatting>
  <conditionalFormatting sqref="H111:K113 F111:F113">
    <cfRule type="expression" dxfId="461" priority="7">
      <formula>F111&gt;0</formula>
    </cfRule>
    <cfRule type="expression" dxfId="460" priority="8">
      <formula>F111&lt;0</formula>
    </cfRule>
  </conditionalFormatting>
  <conditionalFormatting sqref="Q10">
    <cfRule type="expression" dxfId="459" priority="5">
      <formula>Q10&gt;0</formula>
    </cfRule>
    <cfRule type="expression" dxfId="458" priority="6">
      <formula>Q10&lt;0</formula>
    </cfRule>
  </conditionalFormatting>
  <conditionalFormatting sqref="H115:K116 F115:F117 H117:I117 K117">
    <cfRule type="expression" dxfId="457" priority="3">
      <formula>F115&gt;0</formula>
    </cfRule>
    <cfRule type="expression" dxfId="456" priority="4">
      <formula>F115&lt;0</formula>
    </cfRule>
  </conditionalFormatting>
  <conditionalFormatting sqref="F118 H118:K118 J117">
    <cfRule type="expression" dxfId="455" priority="1">
      <formula>F117&gt;0</formula>
    </cfRule>
    <cfRule type="expression" dxfId="454" priority="2">
      <formula>F117&lt;0</formula>
    </cfRule>
  </conditionalFormatting>
  <hyperlinks>
    <hyperlink ref="A3" location="ACTIVE!A1" display="Back"/>
    <hyperlink ref="A125"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16.91</v>
      </c>
      <c r="R4" s="424">
        <v>1.6199999999999999E-2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6764</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325.57999999999811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40.609999999993306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6.0401077432654156E-3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6.9020408163265303</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18.601000000000003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18.431900000000002</v>
      </c>
      <c r="U18" t="s">
        <v>1052</v>
      </c>
    </row>
    <row r="19" spans="1:21" x14ac:dyDescent="0.25">
      <c r="O19" s="81">
        <v>1.08</v>
      </c>
      <c r="P19" s="81">
        <f t="shared" si="2"/>
        <v>18.262800000000002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18.093700000000002</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17.924600000000002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17.755500000000001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17.586400000000001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17.417300000000001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17.248200000000001</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17.0791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16.91</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16.7409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16.5718</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16.402699999999999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16.233599999999999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16.064499999999999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15.895399999999999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15.7263</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15.557200000000002</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15.388100000000001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15.219000000000001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2019-03-20T03:46:14Z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