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r:id="rId37"/>
    <sheet name="DIA" sheetId="91" r:id="rId38"/>
    <sheet name="NKE" sheetId="50" r:id="rId39"/>
    <sheet name="MOS" sheetId="58" state="hidden" r:id="rId40"/>
    <sheet name="VGK" sheetId="59" state="hidden" r:id="rId41"/>
    <sheet name="CMG" sheetId="87" state="hidden" r:id="rId42"/>
    <sheet name="HAS" sheetId="90" state="hidden" r:id="rId43"/>
    <sheet name="HSIC" sheetId="82" state="hidden" r:id="rId44"/>
    <sheet name="PDCO" sheetId="88" state="hidden" r:id="rId45"/>
    <sheet name="MU" sheetId="17" r:id="rId46"/>
    <sheet name="IP" sheetId="44" r:id="rId47"/>
    <sheet name="INTC" sheetId="13" state="hidden" r:id="rId48"/>
    <sheet name="HES" sheetId="10" state="hidden" r:id="rId49"/>
    <sheet name="UNP" sheetId="20" state="hidden" r:id="rId50"/>
    <sheet name="NCLH" sheetId="67" state="hidden" r:id="rId51"/>
    <sheet name="SPY" sheetId="47" state="hidden" r:id="rId52"/>
    <sheet name="SWKS" sheetId="41" state="hidden" r:id="rId53"/>
    <sheet name="CNI" sheetId="42" state="hidden" r:id="rId54"/>
    <sheet name="WFC" sheetId="45" state="hidden" r:id="rId55"/>
    <sheet name="AA" sheetId="3" r:id="rId56"/>
    <sheet name="CF" sheetId="61" r:id="rId57"/>
    <sheet name="TGT" sheetId="75" r:id="rId58"/>
    <sheet name="NWL" sheetId="46" state="hidden" r:id="rId59"/>
    <sheet name="KORS" sheetId="16" state="hidden" r:id="rId60"/>
    <sheet name="ALL" sheetId="22" state="hidden" r:id="rId61"/>
    <sheet name="NSC" sheetId="24" state="hidden" r:id="rId62"/>
    <sheet name="AVGO" sheetId="15" state="hidden" r:id="rId63"/>
    <sheet name="UAL" sheetId="52" r:id="rId64"/>
    <sheet name="CAH" sheetId="53" r:id="rId65"/>
    <sheet name="DAL" sheetId="49" state="hidden" r:id="rId66"/>
    <sheet name="TEVA" sheetId="74" state="hidden" r:id="rId67"/>
    <sheet name="DIS" sheetId="34" state="hidden" r:id="rId68"/>
    <sheet name="FTR" sheetId="40" state="hidden" r:id="rId69"/>
    <sheet name="GILD" sheetId="31" state="hidden" r:id="rId70"/>
    <sheet name="WWD" sheetId="28" state="hidden" r:id="rId71"/>
    <sheet name="GIS" sheetId="43" state="hidden" r:id="rId72"/>
    <sheet name="GM" sheetId="29" state="hidden" r:id="rId73"/>
    <sheet name="TMO" sheetId="48" state="hidden" r:id="rId74"/>
    <sheet name="TKR" sheetId="32" state="hidden" r:id="rId75"/>
    <sheet name="UTX" sheetId="30" state="hidden" r:id="rId76"/>
    <sheet name="UNH" sheetId="26" state="hidden" r:id="rId77"/>
  </sheets>
  <functionGroups builtInGroupCount="18"/>
  <definedNames>
    <definedName name="_xlnm._FilterDatabase" localSheetId="0" hidden="1">ACTIVE!$E$1:$M$26</definedName>
    <definedName name="hp?s_AA_Historical_Prices_1" localSheetId="55">AA!$W$1:$AC$68</definedName>
    <definedName name="hp?s_AAPL" localSheetId="6">AAPL!$W$1:$AC$69</definedName>
    <definedName name="hp?s_AKAM_Historical_Prices" localSheetId="14">BMY!$W$1:$AC$70</definedName>
    <definedName name="hp?s_ALL_Historical_Prices" localSheetId="60">ALL!$X$1:$AD$69</definedName>
    <definedName name="hp?s_AVGO" localSheetId="62">AVGO!$W$1:$AC$69</definedName>
    <definedName name="hp?s_AXP_Historical_Prices" localSheetId="7">AXP!$W$1:$AC$70</definedName>
    <definedName name="hp?s_BIIB" localSheetId="3">BIIB!$W$1:$AC$68</definedName>
    <definedName name="hp?s_CAH" localSheetId="64">CAH!$W$1:$AC$69</definedName>
    <definedName name="hp?s_cce" localSheetId="13">CCE!$W$1:$AC$68</definedName>
    <definedName name="hp?s_CNI" localSheetId="53">CNI!$W$1:$AC$69</definedName>
    <definedName name="hp?s_CPN_Historical_Prices" localSheetId="30">CPN!$W$1:$AC$68</definedName>
    <definedName name="hp?s_cvs" localSheetId="18">CVS!$W$1:$AC$69</definedName>
    <definedName name="hp?s_DAL" localSheetId="65">DAL!$W$1:$AC$69</definedName>
    <definedName name="hp?s_DIS" localSheetId="13">CCE!#REF!</definedName>
    <definedName name="hp?s_DIS" localSheetId="67">DIS!$W$1:$AC$68</definedName>
    <definedName name="hp?s_DIS" localSheetId="68">FTR!#REF!</definedName>
    <definedName name="hp?s_ew_Historical_Prices" localSheetId="31">EW!$W$1:$AC$68</definedName>
    <definedName name="hp?s_foxa" localSheetId="10">FOXA!$W$1:$AC$69</definedName>
    <definedName name="hp?s_GILD" localSheetId="69">GILD!#REF!</definedName>
    <definedName name="hp?s_GIS" localSheetId="71">GIS!$X$1:$AD$69</definedName>
    <definedName name="hp?s_GM" localSheetId="72">GM!$W$1:$AC$69</definedName>
    <definedName name="hp?s_HES" localSheetId="48">HES!$W$1:$AC$69</definedName>
    <definedName name="hp?s_INTC_Historical_Prices" localSheetId="47">INTC!$W$1:$AC$69</definedName>
    <definedName name="hp?s_IP" localSheetId="46">IP!$W$1:$AC$69</definedName>
    <definedName name="hp?s_jnj" localSheetId="24">JNJ!$W$1:$AC$69</definedName>
    <definedName name="hp?s_KORS" localSheetId="59">KORS!$W$1:$AC$68</definedName>
    <definedName name="hp?s_LUV" localSheetId="12">LUV!$W$1:$AC$69</definedName>
    <definedName name="hp?s_MYL" localSheetId="4">MYL!$W$1:$AC$68</definedName>
    <definedName name="hp?s_nclh" localSheetId="50">NCLH!$W$1:$AC$68</definedName>
    <definedName name="hp?s_nke" localSheetId="38">NKE!$W$1:$AC$69</definedName>
    <definedName name="hp?s_NSC" localSheetId="61">NSC!$W$1:$AC$69</definedName>
    <definedName name="hp?s_NWL" localSheetId="58">NWL!#REF!</definedName>
    <definedName name="hp?s_pinc" localSheetId="9">PINC!$W$1:$AC$68</definedName>
    <definedName name="hp?s_SPY_Historical_Prices" localSheetId="51">SPY!$W$1:$AC$69</definedName>
    <definedName name="hp?s_SWKS" localSheetId="52">SWKS!$W$1:$AC$69</definedName>
    <definedName name="hp?s_TKR" localSheetId="74">TKR!$W$1:$AC$69</definedName>
    <definedName name="hp?s_tmo" localSheetId="73">TMO!$W$1:$AC$69</definedName>
    <definedName name="hp?s_ual" localSheetId="63">UAL!$W$1:$AC$68</definedName>
    <definedName name="hp?s_UNH" localSheetId="76">UNH!$W$1:$AC$69</definedName>
    <definedName name="hp?s_UNP" localSheetId="49">UNP!$W$1:$AC$69</definedName>
    <definedName name="hp?s_UTX" localSheetId="75">UTX!$W$1:$AC$69</definedName>
    <definedName name="hp?s_vgk" localSheetId="40">VGK!$W$1:$AC$69</definedName>
    <definedName name="hp?s_WFC" localSheetId="54">WFC!$W$1:$AC$69</definedName>
    <definedName name="hp?s_WWD" localSheetId="70">WWD!$W$1:$AC$69</definedName>
    <definedName name="PL" localSheetId="55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4">#REF!</definedName>
    <definedName name="PL" localSheetId="56">#REF!</definedName>
    <definedName name="PL" localSheetId="41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2">#REF!</definedName>
    <definedName name="PL" localSheetId="43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39">#REF!</definedName>
    <definedName name="PL" localSheetId="4">#REF!</definedName>
    <definedName name="PL" localSheetId="50">NCLH!$Q$7</definedName>
    <definedName name="PL" localSheetId="38">#REF!</definedName>
    <definedName name="PL" localSheetId="44">#REF!</definedName>
    <definedName name="PL" localSheetId="9">PINC!$Q$7</definedName>
    <definedName name="PL" localSheetId="51">SPY!$Q$7</definedName>
    <definedName name="PL" localSheetId="52">SWKS!$Q$7</definedName>
    <definedName name="PL" localSheetId="28">#REF!</definedName>
    <definedName name="PL" localSheetId="57">#REF!</definedName>
    <definedName name="PL" localSheetId="32">#REF!</definedName>
    <definedName name="PL" localSheetId="63">#REF!</definedName>
    <definedName name="PL" localSheetId="25">#REF!</definedName>
    <definedName name="PL" localSheetId="40">#REF!</definedName>
    <definedName name="PL" localSheetId="33">#REF!</definedName>
    <definedName name="PL" localSheetId="54">WFC!$Q$7</definedName>
    <definedName name="q?s_aa_ql_1" localSheetId="55">AA!$T$40:$U$55</definedName>
    <definedName name="q?s_AAPL" localSheetId="6">AAPL!$T$40:$U$55</definedName>
    <definedName name="q?s_AKAM" localSheetId="16">AKAM!$T$43:$U$58</definedName>
    <definedName name="q?s_ALL" localSheetId="60">ALL!$T$40:$U$55</definedName>
    <definedName name="q?s_AVGO" localSheetId="6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4">CAH!$T$43:$U$58</definedName>
    <definedName name="q?s_cce" localSheetId="13">CCE!$T$43:$U$58</definedName>
    <definedName name="q?s_CF" localSheetId="56">CF!$T$56:$U$71</definedName>
    <definedName name="q?s_CNI" localSheetId="53">CNI!$T$43:$U$58</definedName>
    <definedName name="q?s_CPN" localSheetId="30">CPN!$T$43:$U$58</definedName>
    <definedName name="q?s_cvs" localSheetId="18">CVS!$T$43:$U$58</definedName>
    <definedName name="q?s_DAL" localSheetId="65">DAL!$T$43:$U$58</definedName>
    <definedName name="q?s_dg" localSheetId="8">DG!$T$43:$U$58</definedName>
    <definedName name="q?s_DIS" localSheetId="67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8">FTR!$T$43:$U$58</definedName>
    <definedName name="q?s_GILD" localSheetId="69">GILD!$T$43:$U$58</definedName>
    <definedName name="q?s_GIS_1" localSheetId="71">GIS!$T$43:$U$58</definedName>
    <definedName name="q?s_GM" localSheetId="72">GM!$T$43:$U$58</definedName>
    <definedName name="q?s_HES" localSheetId="48">HES!$T$43:$U$58</definedName>
    <definedName name="q?s_INTC" localSheetId="47">INTC!$T$43:$U$58</definedName>
    <definedName name="q?s_IP" localSheetId="46">IP!$T$43:$U$58</definedName>
    <definedName name="q?s_JNJ" localSheetId="24">JNJ!$T$43:$U$58</definedName>
    <definedName name="q?s_KORS" localSheetId="59">KORS!$T$43:$U$58</definedName>
    <definedName name="q?s_KR" localSheetId="22">KR!$T$25:$U$40</definedName>
    <definedName name="q?s_luv_ql_1" localSheetId="12">LUV!$T$43:$U$58</definedName>
    <definedName name="q?s_MU" localSheetId="45">MU!#REF!</definedName>
    <definedName name="q?s_MYL" localSheetId="4">MYL!$T$43:$U$58</definedName>
    <definedName name="q?s_nclh" localSheetId="50">NCLH!$T$40:$U$55</definedName>
    <definedName name="q?s_NKE" localSheetId="38">NKE!$T$43:$U$58</definedName>
    <definedName name="q?s_nsc" localSheetId="61">NSC!$T$43:$U$58</definedName>
    <definedName name="q?s_NSC" localSheetId="49">UNP!$T$43:$U$58</definedName>
    <definedName name="q?s_NWL" localSheetId="58">NWL!$T$43:$U$58</definedName>
    <definedName name="q?s_pinc" localSheetId="9">PINC!$T$40:$U$55</definedName>
    <definedName name="q?s_SIG" localSheetId="5">SIG!#REF!</definedName>
    <definedName name="q?s_SPY" localSheetId="51">SPY!$T$40:$U$53</definedName>
    <definedName name="q?s_SWKS" localSheetId="52">SWKS!$T$40:$U$55</definedName>
    <definedName name="q?s_tgt" localSheetId="57">TGT!$T$43:$U$58</definedName>
    <definedName name="q?s_TKR" localSheetId="74">TKR!$T$43:$U$58</definedName>
    <definedName name="q?s_tmo" localSheetId="73">TMO!$T$43:$U$58</definedName>
    <definedName name="q?s_UAL" localSheetId="63">UAL!$T$43:$U$58</definedName>
    <definedName name="q?s_UNH" localSheetId="76">UNH!$T$43:$U$58</definedName>
    <definedName name="q?s_UTX" localSheetId="75">UTX!$T$43:$U$58</definedName>
    <definedName name="q?s_vgk" localSheetId="40">VGK!$T$43:$U$56</definedName>
    <definedName name="q?s_WFC" localSheetId="54">WFC!$T$43:$U$58</definedName>
    <definedName name="q?s_WWD" localSheetId="7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84" l="1"/>
  <c r="H18" i="84"/>
  <c r="G45" i="70"/>
  <c r="F45" i="70"/>
  <c r="H45" i="70"/>
  <c r="F31" i="88"/>
  <c r="H31" i="88"/>
  <c r="G31" i="88"/>
  <c r="A579" i="38"/>
  <c r="D579" i="38"/>
  <c r="V579" i="38" s="1"/>
  <c r="E579" i="38"/>
  <c r="G579" i="38"/>
  <c r="H579" i="38"/>
  <c r="K579" i="38"/>
  <c r="L579" i="38" s="1"/>
  <c r="M579" i="38"/>
  <c r="N579" i="38" s="1"/>
  <c r="O579" i="38" s="1"/>
  <c r="S579" i="38"/>
  <c r="M84" i="94"/>
  <c r="M66" i="94" s="1"/>
  <c r="Q10" i="94" s="1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8" i="81" s="1"/>
  <c r="C18" i="81"/>
  <c r="F102" i="51"/>
  <c r="G102" i="51"/>
  <c r="H102" i="51"/>
  <c r="F29" i="51"/>
  <c r="M85" i="94"/>
  <c r="H19" i="94"/>
  <c r="K85" i="94"/>
  <c r="F19" i="94"/>
  <c r="H85" i="94"/>
  <c r="C19" i="94"/>
  <c r="F85" i="94"/>
  <c r="C85" i="94"/>
  <c r="K19" i="94"/>
  <c r="M19" i="94"/>
  <c r="P579" i="38" l="1"/>
  <c r="Q579" i="38" s="1"/>
  <c r="W579" i="38"/>
  <c r="X579" i="38" s="1"/>
  <c r="U579" i="38"/>
  <c r="Q5" i="94"/>
  <c r="Q3" i="94"/>
  <c r="Q6" i="94" s="1"/>
  <c r="Q8" i="94"/>
  <c r="Q9" i="94" s="1"/>
  <c r="Q7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M66" i="93" s="1"/>
  <c r="Q10" i="93" s="1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Q2" i="93" s="1"/>
  <c r="C18" i="93"/>
  <c r="F2" i="93"/>
  <c r="F18" i="93" s="1"/>
  <c r="A578" i="38"/>
  <c r="D578" i="38"/>
  <c r="E578" i="38"/>
  <c r="G578" i="38"/>
  <c r="H578" i="38"/>
  <c r="K578" i="38"/>
  <c r="L578" i="38"/>
  <c r="P578" i="38" s="1"/>
  <c r="Q578" i="38" s="1"/>
  <c r="M578" i="38"/>
  <c r="N578" i="38" s="1"/>
  <c r="O578" i="38" s="1"/>
  <c r="S578" i="38"/>
  <c r="V578" i="38"/>
  <c r="W578" i="38"/>
  <c r="F43" i="84"/>
  <c r="H43" i="84"/>
  <c r="G43" i="84"/>
  <c r="F10" i="84"/>
  <c r="F18" i="84"/>
  <c r="C18" i="84"/>
  <c r="F22" i="58"/>
  <c r="C22" i="58"/>
  <c r="C41" i="51"/>
  <c r="K85" i="93"/>
  <c r="C19" i="93"/>
  <c r="F19" i="93"/>
  <c r="H19" i="93"/>
  <c r="H85" i="93"/>
  <c r="F85" i="93"/>
  <c r="M19" i="93"/>
  <c r="C85" i="93"/>
  <c r="K19" i="93"/>
  <c r="M85" i="93"/>
  <c r="Q8" i="93" l="1"/>
  <c r="Q7" i="93"/>
  <c r="Q5" i="93"/>
  <c r="Q3" i="93"/>
  <c r="Q6" i="93" s="1"/>
  <c r="X578" i="38"/>
  <c r="U578" i="38"/>
  <c r="A577" i="38"/>
  <c r="D577" i="38"/>
  <c r="E577" i="38"/>
  <c r="G577" i="38"/>
  <c r="H577" i="38"/>
  <c r="K577" i="38"/>
  <c r="L577" i="38"/>
  <c r="P577" i="38" s="1"/>
  <c r="Q577" i="38" s="1"/>
  <c r="M577" i="38"/>
  <c r="N577" i="38" s="1"/>
  <c r="O577" i="38" s="1"/>
  <c r="X577" i="38" s="1"/>
  <c r="S577" i="38"/>
  <c r="V577" i="38"/>
  <c r="W577" i="38"/>
  <c r="F18" i="77"/>
  <c r="C18" i="77"/>
  <c r="F101" i="51"/>
  <c r="G101" i="51"/>
  <c r="H101" i="51"/>
  <c r="F28" i="51"/>
  <c r="F56" i="43"/>
  <c r="H56" i="43"/>
  <c r="G56" i="43"/>
  <c r="F15" i="43"/>
  <c r="M84" i="92"/>
  <c r="M66" i="92" s="1"/>
  <c r="Q10" i="92" s="1"/>
  <c r="K84" i="92"/>
  <c r="H84" i="92"/>
  <c r="F84" i="92"/>
  <c r="C84" i="92"/>
  <c r="P61" i="92"/>
  <c r="P60" i="92"/>
  <c r="P59" i="92"/>
  <c r="P58" i="92"/>
  <c r="P57" i="92"/>
  <c r="P56" i="92"/>
  <c r="P55" i="92"/>
  <c r="P54" i="92"/>
  <c r="P53" i="92"/>
  <c r="P52" i="92"/>
  <c r="P51" i="92"/>
  <c r="P50" i="92"/>
  <c r="P49" i="92"/>
  <c r="P48" i="92"/>
  <c r="P47" i="92"/>
  <c r="P46" i="92"/>
  <c r="P45" i="92"/>
  <c r="P44" i="92"/>
  <c r="P43" i="92"/>
  <c r="P42" i="92"/>
  <c r="P41" i="92"/>
  <c r="H25" i="92"/>
  <c r="G25" i="92"/>
  <c r="F25" i="92"/>
  <c r="M18" i="92"/>
  <c r="K18" i="92"/>
  <c r="H18" i="92"/>
  <c r="C18" i="92"/>
  <c r="Q2" i="92"/>
  <c r="Q5" i="92" s="1"/>
  <c r="F2" i="92"/>
  <c r="F18" i="92" s="1"/>
  <c r="Q3" i="92" s="1"/>
  <c r="F66" i="58"/>
  <c r="G66" i="58"/>
  <c r="H66" i="58"/>
  <c r="H22" i="58"/>
  <c r="Q2" i="58"/>
  <c r="F17" i="58"/>
  <c r="M84" i="91"/>
  <c r="K84" i="91"/>
  <c r="H84" i="91"/>
  <c r="F84" i="91"/>
  <c r="C84" i="91"/>
  <c r="P61" i="91"/>
  <c r="P60" i="91"/>
  <c r="P59" i="91"/>
  <c r="P58" i="91"/>
  <c r="P57" i="91"/>
  <c r="P56" i="91"/>
  <c r="P55" i="91"/>
  <c r="P54" i="91"/>
  <c r="P53" i="91"/>
  <c r="P52" i="91"/>
  <c r="P51" i="91"/>
  <c r="P50" i="91"/>
  <c r="P49" i="91"/>
  <c r="P48" i="91"/>
  <c r="P47" i="91"/>
  <c r="P46" i="91"/>
  <c r="P45" i="91"/>
  <c r="P44" i="91"/>
  <c r="P43" i="91"/>
  <c r="P42" i="91"/>
  <c r="P41" i="91"/>
  <c r="H25" i="91"/>
  <c r="G25" i="91"/>
  <c r="F25" i="91"/>
  <c r="M18" i="91"/>
  <c r="H18" i="91"/>
  <c r="C18" i="91"/>
  <c r="Q2" i="91" s="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V576" i="38" s="1"/>
  <c r="E576" i="38"/>
  <c r="G576" i="38"/>
  <c r="H576" i="38"/>
  <c r="K576" i="38"/>
  <c r="L576" i="38" s="1"/>
  <c r="M576" i="38"/>
  <c r="N576" i="38" s="1"/>
  <c r="O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F18" i="70"/>
  <c r="C18" i="70"/>
  <c r="K85" i="92"/>
  <c r="F19" i="92"/>
  <c r="H19" i="92"/>
  <c r="M85" i="91"/>
  <c r="H85" i="91"/>
  <c r="K19" i="92"/>
  <c r="K19" i="91"/>
  <c r="C19" i="91"/>
  <c r="C85" i="92"/>
  <c r="F85" i="91"/>
  <c r="M19" i="92"/>
  <c r="H85" i="92"/>
  <c r="K85" i="91"/>
  <c r="F85" i="92"/>
  <c r="F19" i="91"/>
  <c r="M85" i="92"/>
  <c r="M19" i="91"/>
  <c r="C19" i="92"/>
  <c r="C85" i="91"/>
  <c r="H19" i="91"/>
  <c r="Q9" i="93" l="1"/>
  <c r="U577" i="38"/>
  <c r="Q8" i="92"/>
  <c r="Q6" i="92"/>
  <c r="M66" i="91"/>
  <c r="Q10" i="91"/>
  <c r="Q8" i="91"/>
  <c r="Q3" i="91"/>
  <c r="Q6" i="91" s="1"/>
  <c r="Q5" i="91"/>
  <c r="P576" i="38"/>
  <c r="Q576" i="38" s="1"/>
  <c r="W576" i="38"/>
  <c r="X576" i="38" s="1"/>
  <c r="U576" i="38"/>
  <c r="F39" i="82"/>
  <c r="H39" i="82"/>
  <c r="G39" i="82"/>
  <c r="F7" i="82"/>
  <c r="F18" i="82" s="1"/>
  <c r="C18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2" l="1"/>
  <c r="Q7" i="92"/>
  <c r="Q9" i="91"/>
  <c r="Q7" i="91"/>
  <c r="P575" i="38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F149" i="25" l="1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C85" i="90"/>
  <c r="H85" i="90"/>
  <c r="C19" i="90"/>
  <c r="K19" i="90"/>
  <c r="M85" i="90"/>
  <c r="F85" i="90"/>
  <c r="M19" i="90"/>
  <c r="F19" i="90"/>
  <c r="K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19" i="89"/>
  <c r="M19" i="89"/>
  <c r="H42" i="51"/>
  <c r="C85" i="89"/>
  <c r="H19" i="89"/>
  <c r="K85" i="89"/>
  <c r="F85" i="89"/>
  <c r="K19" i="89"/>
  <c r="M85" i="89"/>
  <c r="F19" i="89"/>
  <c r="H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H85" i="88"/>
  <c r="K85" i="87"/>
  <c r="K19" i="87"/>
  <c r="F19" i="88"/>
  <c r="F19" i="87"/>
  <c r="H85" i="87"/>
  <c r="F85" i="87"/>
  <c r="C19" i="87"/>
  <c r="C85" i="87"/>
  <c r="K85" i="88"/>
  <c r="H19" i="87"/>
  <c r="M85" i="88"/>
  <c r="C19" i="88"/>
  <c r="M19" i="88"/>
  <c r="K19" i="88"/>
  <c r="M85" i="87"/>
  <c r="F85" i="88"/>
  <c r="M19" i="87"/>
  <c r="C85" i="88"/>
  <c r="H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M85" i="86"/>
  <c r="K85" i="86"/>
  <c r="H19" i="86"/>
  <c r="C19" i="86"/>
  <c r="K19" i="86"/>
  <c r="C85" i="86"/>
  <c r="M19" i="86"/>
  <c r="F19" i="86"/>
  <c r="F85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K19" i="46"/>
  <c r="C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19" i="85"/>
  <c r="M19" i="85"/>
  <c r="M85" i="85"/>
  <c r="H85" i="85"/>
  <c r="H19" i="85"/>
  <c r="K85" i="85"/>
  <c r="F85" i="85"/>
  <c r="C19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C85" i="83"/>
  <c r="M85" i="83"/>
  <c r="F85" i="83"/>
  <c r="K19" i="83"/>
  <c r="H85" i="83"/>
  <c r="F85" i="84"/>
  <c r="M85" i="84"/>
  <c r="C19" i="84"/>
  <c r="K85" i="84"/>
  <c r="H19" i="84"/>
  <c r="F19" i="83"/>
  <c r="K85" i="83"/>
  <c r="F19" i="84"/>
  <c r="H85" i="84"/>
  <c r="C19" i="83"/>
  <c r="M19" i="84"/>
  <c r="H19" i="83"/>
  <c r="C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C19" i="82"/>
  <c r="M19" i="82"/>
  <c r="M85" i="82"/>
  <c r="C18" i="74"/>
  <c r="F85" i="82"/>
  <c r="H18" i="74"/>
  <c r="H85" i="82"/>
  <c r="M18" i="74"/>
  <c r="F19" i="82"/>
  <c r="C85" i="82"/>
  <c r="H19" i="82"/>
  <c r="K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96" i="31"/>
  <c r="H96" i="31"/>
  <c r="H78" i="75"/>
  <c r="M78" i="75"/>
  <c r="F78" i="75"/>
  <c r="K96" i="31"/>
  <c r="M96" i="31"/>
  <c r="K78" i="75"/>
  <c r="C78" i="75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85" i="64"/>
  <c r="K85" i="64"/>
  <c r="H85" i="64"/>
  <c r="H19" i="64"/>
  <c r="K19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M19" i="81"/>
  <c r="K85" i="81"/>
  <c r="H85" i="81"/>
  <c r="M85" i="81"/>
  <c r="H19" i="81"/>
  <c r="F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19" i="80"/>
  <c r="F85" i="80"/>
  <c r="K85" i="80"/>
  <c r="H85" i="80"/>
  <c r="M85" i="80"/>
  <c r="C19" i="80"/>
  <c r="K19" i="80"/>
  <c r="F19" i="80"/>
  <c r="H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F19" i="79"/>
  <c r="M19" i="79"/>
  <c r="H65" i="79"/>
  <c r="F65" i="79"/>
  <c r="C65" i="79"/>
  <c r="M65" i="79"/>
  <c r="C19" i="79"/>
  <c r="K19" i="79"/>
  <c r="K65" i="79"/>
  <c r="H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85" i="78"/>
  <c r="H85" i="78"/>
  <c r="C85" i="78"/>
  <c r="C19" i="78"/>
  <c r="K85" i="78"/>
  <c r="M85" i="78"/>
  <c r="F19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M19" i="77"/>
  <c r="F85" i="77"/>
  <c r="F19" i="77"/>
  <c r="H85" i="77"/>
  <c r="M85" i="77"/>
  <c r="C19" i="77"/>
  <c r="K85" i="77"/>
  <c r="H19" i="77"/>
  <c r="C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F77" i="69"/>
  <c r="C77" i="69"/>
  <c r="H77" i="69"/>
  <c r="M77" i="69"/>
  <c r="K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C93" i="68"/>
  <c r="K93" i="68"/>
  <c r="M93" i="68"/>
  <c r="F93" i="68"/>
  <c r="H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94" i="25"/>
  <c r="K694" i="25"/>
  <c r="M694" i="25"/>
  <c r="F694" i="25"/>
  <c r="C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F41" i="51" s="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0"/>
  <c r="H19" i="53"/>
  <c r="M23" i="57"/>
  <c r="M30" i="49"/>
  <c r="F67" i="60"/>
  <c r="C72" i="59"/>
  <c r="F19" i="72"/>
  <c r="K19" i="59"/>
  <c r="C75" i="41"/>
  <c r="K19" i="72"/>
  <c r="C94" i="52"/>
  <c r="F19" i="75"/>
  <c r="C77" i="70"/>
  <c r="K19" i="60"/>
  <c r="C23" i="17"/>
  <c r="C19" i="50"/>
  <c r="C19" i="68"/>
  <c r="H63" i="66"/>
  <c r="K23" i="58"/>
  <c r="H146" i="58"/>
  <c r="C19" i="64"/>
  <c r="C451" i="17"/>
  <c r="C19" i="70"/>
  <c r="M42" i="51"/>
  <c r="C67" i="60"/>
  <c r="H51" i="54"/>
  <c r="H30" i="40"/>
  <c r="K65" i="71"/>
  <c r="F90" i="72"/>
  <c r="K23" i="57"/>
  <c r="F63" i="66"/>
  <c r="C156" i="49"/>
  <c r="M19" i="73"/>
  <c r="M19" i="50"/>
  <c r="M19" i="34"/>
  <c r="H19" i="73"/>
  <c r="K19" i="61"/>
  <c r="M19" i="45"/>
  <c r="C19" i="75"/>
  <c r="H19" i="59"/>
  <c r="C19" i="72"/>
  <c r="F65" i="63"/>
  <c r="C19" i="73"/>
  <c r="M19" i="71"/>
  <c r="C19" i="61"/>
  <c r="C213" i="57"/>
  <c r="C23" i="57"/>
  <c r="K19" i="50"/>
  <c r="H213" i="57"/>
  <c r="C19" i="53"/>
  <c r="M92" i="45"/>
  <c r="M94" i="52"/>
  <c r="F19" i="64"/>
  <c r="H30" i="49"/>
  <c r="M72" i="59"/>
  <c r="K19" i="3"/>
  <c r="M51" i="54"/>
  <c r="F23" i="57"/>
  <c r="F451" i="17"/>
  <c r="H19" i="75"/>
  <c r="M213" i="57"/>
  <c r="H65" i="71"/>
  <c r="H19" i="54"/>
  <c r="M119" i="7"/>
  <c r="H19" i="41"/>
  <c r="F19" i="53"/>
  <c r="F81" i="61"/>
  <c r="F23" i="17"/>
  <c r="H72" i="59"/>
  <c r="C19" i="3"/>
  <c r="H19" i="69"/>
  <c r="C19" i="69"/>
  <c r="C19" i="34"/>
  <c r="F19" i="55"/>
  <c r="F19" i="62"/>
  <c r="M19" i="66"/>
  <c r="C90" i="72"/>
  <c r="H86" i="53"/>
  <c r="K19" i="45"/>
  <c r="F94" i="52"/>
  <c r="H23" i="17"/>
  <c r="M65" i="63"/>
  <c r="F146" i="58"/>
  <c r="M451" i="17"/>
  <c r="K19" i="71"/>
  <c r="K81" i="61"/>
  <c r="K30" i="40"/>
  <c r="F30" i="40"/>
  <c r="H19" i="72"/>
  <c r="H81" i="61"/>
  <c r="K90" i="72"/>
  <c r="K25" i="31"/>
  <c r="F19" i="41"/>
  <c r="K19" i="41"/>
  <c r="C19" i="54"/>
  <c r="K19" i="69"/>
  <c r="F65" i="71"/>
  <c r="C19" i="52"/>
  <c r="M19" i="61"/>
  <c r="C19" i="66"/>
  <c r="M19" i="70"/>
  <c r="K77" i="70"/>
  <c r="C51" i="54"/>
  <c r="F19" i="66"/>
  <c r="H77" i="70"/>
  <c r="H94" i="52"/>
  <c r="C65" i="63"/>
  <c r="F92" i="45"/>
  <c r="K19" i="54"/>
  <c r="H19" i="71"/>
  <c r="K86" i="53"/>
  <c r="F18" i="74"/>
  <c r="F72" i="59"/>
  <c r="M75" i="41"/>
  <c r="C30" i="40"/>
  <c r="H100" i="34"/>
  <c r="C19" i="62"/>
  <c r="F156" i="49"/>
  <c r="F55" i="50"/>
  <c r="F19" i="63"/>
  <c r="F19" i="52"/>
  <c r="K19" i="52"/>
  <c r="F19" i="68"/>
  <c r="M25" i="31"/>
  <c r="M19" i="72"/>
  <c r="K19" i="66"/>
  <c r="K51" i="54"/>
  <c r="F77" i="70"/>
  <c r="H90" i="72"/>
  <c r="K100" i="34"/>
  <c r="H67" i="60"/>
  <c r="F19" i="34"/>
  <c r="H156" i="49"/>
  <c r="C30" i="49"/>
  <c r="C19" i="63"/>
  <c r="H75" i="41"/>
  <c r="H119" i="7"/>
  <c r="K92" i="45"/>
  <c r="M156" i="49"/>
  <c r="M19" i="68"/>
  <c r="H19" i="62"/>
  <c r="F51" i="54"/>
  <c r="C65" i="71"/>
  <c r="M86" i="53"/>
  <c r="H19" i="55"/>
  <c r="F25" i="31"/>
  <c r="K146" i="58"/>
  <c r="M81" i="61"/>
  <c r="K156" i="49"/>
  <c r="C119" i="7"/>
  <c r="H25" i="31"/>
  <c r="H55" i="50"/>
  <c r="K19" i="53"/>
  <c r="C19" i="41"/>
  <c r="F19" i="43"/>
  <c r="K94" i="52"/>
  <c r="F19" i="73"/>
  <c r="K119" i="7"/>
  <c r="K42" i="51"/>
  <c r="M65" i="71"/>
  <c r="F19" i="50"/>
  <c r="H19" i="50"/>
  <c r="F19" i="54"/>
  <c r="K19" i="70"/>
  <c r="K19" i="68"/>
  <c r="K451" i="17"/>
  <c r="M67" i="60"/>
  <c r="F19" i="71"/>
  <c r="F19" i="70"/>
  <c r="M146" i="58"/>
  <c r="C86" i="53"/>
  <c r="K19" i="34"/>
  <c r="M19" i="53"/>
  <c r="K19" i="62"/>
  <c r="K67" i="60"/>
  <c r="K19" i="63"/>
  <c r="C92" i="45"/>
  <c r="F19" i="69"/>
  <c r="H65" i="63"/>
  <c r="M19" i="69"/>
  <c r="M19" i="52"/>
  <c r="F75" i="41"/>
  <c r="F19" i="3"/>
  <c r="H451" i="17"/>
  <c r="M19" i="59"/>
  <c r="F19" i="45"/>
  <c r="M77" i="70"/>
  <c r="M90" i="72"/>
  <c r="F19" i="60"/>
  <c r="H19" i="34"/>
  <c r="M19" i="3"/>
  <c r="H19" i="3"/>
  <c r="H92" i="45"/>
  <c r="K65" i="63"/>
  <c r="M30" i="40"/>
  <c r="C63" i="66"/>
  <c r="K72" i="59"/>
  <c r="C100" i="34"/>
  <c r="F85" i="64"/>
  <c r="M23" i="17"/>
  <c r="C85" i="64"/>
  <c r="M19" i="54"/>
  <c r="C19" i="60"/>
  <c r="F119" i="7"/>
  <c r="H19" i="45"/>
  <c r="C81" i="61"/>
  <c r="F100" i="34"/>
  <c r="K55" i="50"/>
  <c r="C19" i="71"/>
  <c r="H19" i="52"/>
  <c r="H19" i="66"/>
  <c r="C19" i="59"/>
  <c r="K30" i="49"/>
  <c r="C55" i="50"/>
  <c r="M23" i="58"/>
  <c r="M19" i="63"/>
  <c r="K18" i="74"/>
  <c r="M19" i="55"/>
  <c r="C25" i="31"/>
  <c r="C146" i="58"/>
  <c r="M63" i="66"/>
  <c r="F213" i="57"/>
  <c r="F30" i="49"/>
  <c r="K19" i="75"/>
  <c r="H19" i="60"/>
  <c r="K19" i="55"/>
  <c r="H70" i="25"/>
  <c r="M100" i="34"/>
  <c r="M19" i="62"/>
  <c r="F19" i="59"/>
  <c r="K63" i="66"/>
  <c r="K75" i="41"/>
  <c r="H19" i="68"/>
  <c r="M19" i="41"/>
  <c r="H19" i="70"/>
  <c r="K23" i="17"/>
  <c r="C19" i="45"/>
  <c r="H23" i="58"/>
  <c r="C19" i="55"/>
  <c r="K19" i="73"/>
  <c r="M19" i="75"/>
  <c r="K213" i="57"/>
  <c r="H19" i="63"/>
  <c r="M55" i="50"/>
  <c r="F86" i="53"/>
  <c r="H19" i="61"/>
  <c r="F19" i="61"/>
  <c r="F23" i="58"/>
  <c r="C23" i="58"/>
  <c r="F42" i="51"/>
  <c r="F70" i="25"/>
  <c r="C70" i="25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Q9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<sst xmlns="http://schemas.openxmlformats.org/spreadsheetml/2006/main" count="6893" uniqueCount="990">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</sst>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19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97"/>
      <tableStyleElement type="headerRow" dxfId="219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74824"/>
        <c:axId val="442275216"/>
      </c:scatterChart>
      <c:valAx>
        <c:axId val="44227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5216"/>
        <c:crosses val="autoZero"/>
        <c:crossBetween val="midCat"/>
      </c:valAx>
      <c:valAx>
        <c:axId val="44227521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4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76000"/>
        <c:axId val="442276392"/>
      </c:scatterChart>
      <c:valAx>
        <c:axId val="44227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6392"/>
        <c:crosses val="autoZero"/>
        <c:crossBetween val="midCat"/>
      </c:valAx>
      <c:valAx>
        <c:axId val="44227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60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77176"/>
        <c:axId val="442277568"/>
      </c:scatterChart>
      <c:valAx>
        <c:axId val="44227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7568"/>
        <c:crosses val="autoZero"/>
        <c:crossBetween val="midCat"/>
      </c:valAx>
      <c:valAx>
        <c:axId val="4422775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78352"/>
        <c:axId val="442278744"/>
      </c:scatterChart>
      <c:valAx>
        <c:axId val="44227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8744"/>
        <c:crosses val="autoZero"/>
        <c:crossBetween val="midCat"/>
      </c:valAx>
      <c:valAx>
        <c:axId val="4422787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1096"/>
        <c:axId val="442281488"/>
      </c:scatterChart>
      <c:valAx>
        <c:axId val="442281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1488"/>
        <c:crosses val="autoZero"/>
        <c:crossBetween val="midCat"/>
      </c:valAx>
      <c:valAx>
        <c:axId val="44228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1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2272"/>
        <c:axId val="453366888"/>
      </c:scatterChart>
      <c:valAx>
        <c:axId val="44228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66888"/>
        <c:crosses val="autoZero"/>
        <c:crossBetween val="midCat"/>
      </c:valAx>
      <c:valAx>
        <c:axId val="453366888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0704"/>
        <c:axId val="442280312"/>
      </c:scatterChart>
      <c:valAx>
        <c:axId val="44228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0312"/>
        <c:crosses val="autoZero"/>
        <c:crossBetween val="midCat"/>
      </c:valAx>
      <c:valAx>
        <c:axId val="442280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07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368456"/>
        <c:axId val="453368848"/>
      </c:lineChart>
      <c:dateAx>
        <c:axId val="45336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68848"/>
        <c:crosses val="autoZero"/>
        <c:auto val="1"/>
        <c:lblOffset val="100"/>
        <c:baseTimeUnit val="days"/>
      </c:dateAx>
      <c:valAx>
        <c:axId val="4533688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6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371984"/>
        <c:axId val="453372376"/>
      </c:lineChart>
      <c:dateAx>
        <c:axId val="45337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72376"/>
        <c:crosses val="autoZero"/>
        <c:auto val="1"/>
        <c:lblOffset val="100"/>
        <c:baseTimeUnit val="days"/>
      </c:dateAx>
      <c:valAx>
        <c:axId val="453372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374336"/>
        <c:axId val="454494624"/>
      </c:lineChart>
      <c:dateAx>
        <c:axId val="45337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4624"/>
        <c:crosses val="autoZero"/>
        <c:auto val="1"/>
        <c:lblOffset val="100"/>
        <c:baseTimeUnit val="days"/>
      </c:dateAx>
      <c:valAx>
        <c:axId val="454494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97368"/>
        <c:axId val="454497760"/>
      </c:lineChart>
      <c:dateAx>
        <c:axId val="45449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7760"/>
        <c:crosses val="autoZero"/>
        <c:auto val="1"/>
        <c:lblOffset val="100"/>
        <c:baseTimeUnit val="days"/>
      </c:dateAx>
      <c:valAx>
        <c:axId val="45449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99720"/>
        <c:axId val="454500112"/>
      </c:lineChart>
      <c:dateAx>
        <c:axId val="45449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0112"/>
        <c:crosses val="autoZero"/>
        <c:auto val="1"/>
        <c:lblOffset val="100"/>
        <c:baseTimeUnit val="days"/>
      </c:dateAx>
      <c:valAx>
        <c:axId val="454500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02072"/>
        <c:axId val="455811880"/>
      </c:lineChart>
      <c:dateAx>
        <c:axId val="45450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1880"/>
        <c:crosses val="autoZero"/>
        <c:auto val="1"/>
        <c:lblOffset val="100"/>
        <c:baseTimeUnit val="days"/>
      </c:dateAx>
      <c:valAx>
        <c:axId val="455811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3840"/>
        <c:axId val="455814232"/>
      </c:lineChart>
      <c:dateAx>
        <c:axId val="455813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4232"/>
        <c:crosses val="autoZero"/>
        <c:auto val="1"/>
        <c:lblOffset val="100"/>
        <c:baseTimeUnit val="days"/>
      </c:dateAx>
      <c:valAx>
        <c:axId val="4558142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6192"/>
        <c:axId val="455816584"/>
      </c:lineChart>
      <c:dateAx>
        <c:axId val="45581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6584"/>
        <c:crosses val="autoZero"/>
        <c:auto val="1"/>
        <c:lblOffset val="100"/>
        <c:baseTimeUnit val="days"/>
      </c:dateAx>
      <c:valAx>
        <c:axId val="455816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8936"/>
        <c:axId val="455819328"/>
      </c:lineChart>
      <c:catAx>
        <c:axId val="45581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9328"/>
        <c:crosses val="autoZero"/>
        <c:auto val="1"/>
        <c:lblAlgn val="ctr"/>
        <c:lblOffset val="100"/>
        <c:noMultiLvlLbl val="0"/>
      </c:catAx>
      <c:valAx>
        <c:axId val="455819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342768"/>
        <c:axId val="471333728"/>
      </c:lineChart>
      <c:dateAx>
        <c:axId val="45634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33728"/>
        <c:crosses val="autoZero"/>
        <c:auto val="1"/>
        <c:lblOffset val="100"/>
        <c:baseTimeUnit val="days"/>
      </c:dateAx>
      <c:valAx>
        <c:axId val="471333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4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336080"/>
        <c:axId val="471336472"/>
      </c:lineChart>
      <c:dateAx>
        <c:axId val="47133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36472"/>
        <c:crosses val="autoZero"/>
        <c:auto val="1"/>
        <c:lblOffset val="100"/>
        <c:baseTimeUnit val="days"/>
      </c:dateAx>
      <c:valAx>
        <c:axId val="4713364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3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338432"/>
        <c:axId val="471338824"/>
      </c:lineChart>
      <c:catAx>
        <c:axId val="47133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38824"/>
        <c:crosses val="autoZero"/>
        <c:auto val="1"/>
        <c:lblAlgn val="ctr"/>
        <c:lblOffset val="100"/>
        <c:noMultiLvlLbl val="0"/>
      </c:catAx>
      <c:valAx>
        <c:axId val="471338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3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28744"/>
        <c:axId val="483229136"/>
      </c:lineChart>
      <c:catAx>
        <c:axId val="48322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29136"/>
        <c:crosses val="autoZero"/>
        <c:auto val="1"/>
        <c:lblAlgn val="ctr"/>
        <c:lblOffset val="100"/>
        <c:noMultiLvlLbl val="0"/>
      </c:catAx>
      <c:valAx>
        <c:axId val="483229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2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31096"/>
        <c:axId val="483231488"/>
      </c:lineChart>
      <c:dateAx>
        <c:axId val="48323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31488"/>
        <c:crosses val="autoZero"/>
        <c:auto val="1"/>
        <c:lblOffset val="100"/>
        <c:baseTimeUnit val="days"/>
      </c:dateAx>
      <c:valAx>
        <c:axId val="483231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3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33448"/>
        <c:axId val="483233840"/>
      </c:lineChart>
      <c:catAx>
        <c:axId val="483233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33840"/>
        <c:crosses val="autoZero"/>
        <c:auto val="1"/>
        <c:lblAlgn val="ctr"/>
        <c:lblOffset val="100"/>
        <c:noMultiLvlLbl val="0"/>
      </c:catAx>
      <c:valAx>
        <c:axId val="483233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3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53984"/>
        <c:axId val="524054376"/>
      </c:lineChart>
      <c:dateAx>
        <c:axId val="52405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4376"/>
        <c:crosses val="autoZero"/>
        <c:auto val="1"/>
        <c:lblOffset val="100"/>
        <c:baseTimeUnit val="days"/>
      </c:dateAx>
      <c:valAx>
        <c:axId val="524054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56336"/>
        <c:axId val="524056728"/>
      </c:lineChart>
      <c:dateAx>
        <c:axId val="52405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6728"/>
        <c:crosses val="autoZero"/>
        <c:auto val="1"/>
        <c:lblOffset val="100"/>
        <c:baseTimeUnit val="days"/>
      </c:dateAx>
      <c:valAx>
        <c:axId val="524056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58688"/>
        <c:axId val="524059080"/>
      </c:lineChart>
      <c:dateAx>
        <c:axId val="52405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9080"/>
        <c:crosses val="autoZero"/>
        <c:auto val="1"/>
        <c:lblOffset val="100"/>
        <c:baseTimeUnit val="days"/>
      </c:dateAx>
      <c:valAx>
        <c:axId val="524059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61040"/>
        <c:axId val="524061432"/>
      </c:lineChart>
      <c:dateAx>
        <c:axId val="524061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61432"/>
        <c:crosses val="autoZero"/>
        <c:auto val="1"/>
        <c:lblOffset val="100"/>
        <c:baseTimeUnit val="days"/>
      </c:dateAx>
      <c:valAx>
        <c:axId val="524061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6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43456"/>
        <c:axId val="535543848"/>
      </c:lineChart>
      <c:dateAx>
        <c:axId val="5355434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3848"/>
        <c:crosses val="autoZero"/>
        <c:auto val="0"/>
        <c:lblOffset val="100"/>
        <c:baseTimeUnit val="days"/>
      </c:dateAx>
      <c:valAx>
        <c:axId val="5355438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46984"/>
        <c:axId val="535547376"/>
      </c:lineChart>
      <c:dateAx>
        <c:axId val="535546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7376"/>
        <c:crosses val="autoZero"/>
        <c:auto val="1"/>
        <c:lblOffset val="100"/>
        <c:baseTimeUnit val="days"/>
      </c:dateAx>
      <c:valAx>
        <c:axId val="535547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720712"/>
        <c:axId val="546721104"/>
      </c:lineChart>
      <c:catAx>
        <c:axId val="54672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1104"/>
        <c:crosses val="autoZero"/>
        <c:auto val="1"/>
        <c:lblAlgn val="ctr"/>
        <c:lblOffset val="100"/>
        <c:noMultiLvlLbl val="0"/>
      </c:catAx>
      <c:valAx>
        <c:axId val="546721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723064"/>
        <c:axId val="546723456"/>
      </c:lineChart>
      <c:catAx>
        <c:axId val="546723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3456"/>
        <c:crosses val="autoZero"/>
        <c:auto val="1"/>
        <c:lblAlgn val="ctr"/>
        <c:lblOffset val="100"/>
        <c:noMultiLvlLbl val="0"/>
      </c:catAx>
      <c:valAx>
        <c:axId val="5467234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725416"/>
        <c:axId val="546725808"/>
      </c:lineChart>
      <c:catAx>
        <c:axId val="546725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5808"/>
        <c:crosses val="autoZero"/>
        <c:auto val="1"/>
        <c:lblAlgn val="ctr"/>
        <c:lblOffset val="100"/>
        <c:noMultiLvlLbl val="0"/>
      </c:catAx>
      <c:valAx>
        <c:axId val="546725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16360"/>
        <c:axId val="535416752"/>
      </c:lineChart>
      <c:dateAx>
        <c:axId val="53541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16752"/>
        <c:crosses val="autoZero"/>
        <c:auto val="1"/>
        <c:lblOffset val="100"/>
        <c:baseTimeUnit val="days"/>
      </c:dateAx>
      <c:valAx>
        <c:axId val="5354167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1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19888"/>
        <c:axId val="535420280"/>
      </c:lineChart>
      <c:dateAx>
        <c:axId val="53541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20280"/>
        <c:crosses val="autoZero"/>
        <c:auto val="1"/>
        <c:lblOffset val="100"/>
        <c:baseTimeUnit val="days"/>
      </c:dateAx>
      <c:valAx>
        <c:axId val="535420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1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06176"/>
        <c:axId val="530406568"/>
      </c:lineChart>
      <c:catAx>
        <c:axId val="53040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06568"/>
        <c:crosses val="autoZero"/>
        <c:auto val="1"/>
        <c:lblAlgn val="ctr"/>
        <c:lblOffset val="100"/>
        <c:noMultiLvlLbl val="0"/>
      </c:catAx>
      <c:valAx>
        <c:axId val="5304065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67840"/>
        <c:axId val="551168232"/>
      </c:lineChart>
      <c:dateAx>
        <c:axId val="551167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68232"/>
        <c:crosses val="autoZero"/>
        <c:auto val="1"/>
        <c:lblOffset val="100"/>
        <c:baseTimeUnit val="days"/>
      </c:dateAx>
      <c:valAx>
        <c:axId val="551168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195" dataDxfId="2194">
  <autoFilter ref="O14:W25"/>
  <tableColumns count="9">
    <tableColumn id="1" name="Date" dataDxfId="2193"/>
    <tableColumn id="2" name="Quarter" dataDxfId="2192"/>
    <tableColumn id="3" name="Time" dataDxfId="2191"/>
    <tableColumn id="4" name="EPS estimate" dataDxfId="2190"/>
    <tableColumn id="5" name="EPS Actual" dataDxfId="2189"/>
    <tableColumn id="6" name="Sales Estiamte (B)" dataDxfId="2188"/>
    <tableColumn id="7" name="Sales Actual (B)" dataDxfId="2187"/>
    <tableColumn id="8" name="Guidance" dataDxfId="2186"/>
    <tableColumn id="9" name="Reaction" dataDxfId="218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184" dataDxfId="2183">
  <autoFilter ref="O16:W27"/>
  <tableColumns count="9">
    <tableColumn id="1" name="Date" dataDxfId="2182"/>
    <tableColumn id="2" name="Quarter" dataDxfId="2181"/>
    <tableColumn id="3" name="Time" dataDxfId="2180"/>
    <tableColumn id="4" name="EPS estimate" dataDxfId="2179"/>
    <tableColumn id="5" name="EPS Actual" dataDxfId="2178"/>
    <tableColumn id="6" name="Sales Estiamte (B)" dataDxfId="2177"/>
    <tableColumn id="7" name="Sales Actual (B)" dataDxfId="2176"/>
    <tableColumn id="8" name="Guidance" dataDxfId="2175"/>
    <tableColumn id="9" name="Reaction" dataDxfId="217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173" dataDxfId="2172">
  <autoFilter ref="T80:AB91"/>
  <tableColumns count="9">
    <tableColumn id="1" name="Date" dataDxfId="2171"/>
    <tableColumn id="2" name="Quarter" dataDxfId="2170"/>
    <tableColumn id="3" name="Time" dataDxfId="2169"/>
    <tableColumn id="4" name="EPS estimate" dataDxfId="2168"/>
    <tableColumn id="5" name="EPS Actual" dataDxfId="2167"/>
    <tableColumn id="6" name="Sales Estiamte (B)" dataDxfId="2166"/>
    <tableColumn id="7" name="Sales Actual (B)" dataDxfId="2165"/>
    <tableColumn id="8" name="Guidance" dataDxfId="2164"/>
    <tableColumn id="9" name="Reaction" dataDxfId="216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162" dataDxfId="2161">
  <autoFilter ref="O15:W26"/>
  <tableColumns count="9">
    <tableColumn id="1" name="Date" dataDxfId="2160"/>
    <tableColumn id="2" name="Quarter" dataDxfId="2159"/>
    <tableColumn id="3" name="Time" dataDxfId="2158"/>
    <tableColumn id="4" name="EPS estimate" dataDxfId="2157"/>
    <tableColumn id="5" name="EPS Actual" dataDxfId="2156"/>
    <tableColumn id="6" name="Sales Estiamte (B)" dataDxfId="2155"/>
    <tableColumn id="7" name="Sales Actual (B)" dataDxfId="2154"/>
    <tableColumn id="8" name="Guidance" dataDxfId="2153"/>
    <tableColumn id="9" name="Reaction" dataDxfId="215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://www.nasdaq.com/markets/corn.aspx?timeframe=2y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trendforce.com/price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3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4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4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5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5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6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83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5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832</v>
      </c>
      <c r="O1" s="352" t="s">
        <v>207</v>
      </c>
      <c r="P1" s="352" t="s">
        <v>283</v>
      </c>
    </row>
    <row r="2" spans="1:21" ht="21.95" customHeight="1" x14ac:dyDescent="0.25">
      <c r="A2" s="51"/>
      <c r="B2" s="50"/>
      <c r="C2" s="51"/>
      <c r="E2" s="22" t="s">
        <v>50</v>
      </c>
      <c r="F2" s="2">
        <v>17.23</v>
      </c>
      <c r="G2" s="2">
        <v>15.873623999999987</v>
      </c>
      <c r="H2" s="329">
        <v>5000</v>
      </c>
      <c r="I2" s="429">
        <v>79368.119999999937</v>
      </c>
      <c r="J2" s="366">
        <v>6781.8800000000629</v>
      </c>
      <c r="K2" s="353">
        <v>8.544841430035223E-2</v>
      </c>
      <c r="L2" s="366">
        <v>21397.451000001689</v>
      </c>
      <c r="M2">
        <v>3300</v>
      </c>
      <c r="N2" s="363"/>
      <c r="O2" s="789">
        <v>1.1607661056297156E-2</v>
      </c>
      <c r="P2" s="134">
        <v>-4.2200000000000001E-2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29.07</v>
      </c>
      <c r="G3" s="2">
        <v>29.961077777777767</v>
      </c>
      <c r="H3" s="329">
        <v>1800</v>
      </c>
      <c r="I3" s="48">
        <v>53929.939999999981</v>
      </c>
      <c r="J3" s="366">
        <v>-1603.9399999999878</v>
      </c>
      <c r="K3" s="353">
        <v>-2.9741179018555941E-2</v>
      </c>
      <c r="L3" s="366">
        <v>144.03000000000611</v>
      </c>
      <c r="M3">
        <v>400</v>
      </c>
      <c r="N3" s="363"/>
      <c r="O3" s="789">
        <v>1.7199862401100791E-2</v>
      </c>
      <c r="P3" s="134">
        <v>-2.9700000000000001E-2</v>
      </c>
      <c r="Q3" s="148"/>
      <c r="R3" s="48"/>
      <c r="S3" s="48"/>
      <c r="T3" s="48"/>
    </row>
    <row r="4" spans="1:21" ht="21.95" customHeight="1" x14ac:dyDescent="0.25">
      <c r="A4" s="155"/>
      <c r="B4" s="50"/>
      <c r="C4" s="51"/>
      <c r="E4" s="22" t="s">
        <v>745</v>
      </c>
      <c r="F4" s="2">
        <v>218.47</v>
      </c>
      <c r="G4" s="2">
        <v>206.10830000000001</v>
      </c>
      <c r="H4" s="49">
        <v>100</v>
      </c>
      <c r="I4" s="48">
        <v>20610.830000000002</v>
      </c>
      <c r="J4" s="366">
        <v>1236.1699999999983</v>
      </c>
      <c r="K4" s="353">
        <v>5.9976720976302189E-2</v>
      </c>
      <c r="L4" s="48">
        <v>1460.9399999999987</v>
      </c>
      <c r="M4">
        <v>5</v>
      </c>
      <c r="N4" s="363"/>
      <c r="O4" s="789">
        <v>0</v>
      </c>
      <c r="P4" s="134">
        <v>-2.9499999999999998E-2</v>
      </c>
      <c r="Q4" s="148"/>
      <c r="R4" s="48"/>
      <c r="S4" s="48"/>
      <c r="T4" s="48"/>
    </row>
    <row r="5" spans="1:21" ht="21.95" customHeight="1" x14ac:dyDescent="0.25">
      <c r="A5" s="50"/>
      <c r="B5" s="50"/>
      <c r="C5" s="50"/>
      <c r="E5" s="22" t="s">
        <v>227</v>
      </c>
      <c r="F5" s="2">
        <v>25.07</v>
      </c>
      <c r="G5" s="2">
        <v>23.678983333333321</v>
      </c>
      <c r="H5" s="49">
        <v>600</v>
      </c>
      <c r="I5" s="48">
        <v>14207.389999999992</v>
      </c>
      <c r="J5" s="366">
        <v>834.61000000000786</v>
      </c>
      <c r="K5" s="353">
        <v>5.8744780005335832E-2</v>
      </c>
      <c r="L5" s="48">
        <v>2286.8700000000063</v>
      </c>
      <c r="M5">
        <v>250</v>
      </c>
      <c r="N5" s="2"/>
      <c r="O5" s="789">
        <v>3.9888312724371761E-3</v>
      </c>
      <c r="P5" s="134">
        <v>-4.8399999999999999E-2</v>
      </c>
    </row>
    <row r="6" spans="1:21" ht="21.95" customHeight="1" x14ac:dyDescent="0.25">
      <c r="A6" s="50"/>
      <c r="B6" s="50"/>
      <c r="C6" s="51"/>
      <c r="E6" s="22" t="s">
        <v>175</v>
      </c>
      <c r="F6" s="2">
        <v>269.13010000000003</v>
      </c>
      <c r="G6" s="2">
        <v>269.66500000000002</v>
      </c>
      <c r="H6" s="329">
        <v>50</v>
      </c>
      <c r="I6" s="48">
        <v>13483.250000000002</v>
      </c>
      <c r="J6" s="366">
        <v>-26.744999999998981</v>
      </c>
      <c r="K6" s="353">
        <v>-1.9835722099641896E-3</v>
      </c>
      <c r="L6" s="366">
        <v>134.08500000000095</v>
      </c>
      <c r="M6" s="29">
        <v>43164</v>
      </c>
      <c r="N6" s="363"/>
      <c r="O6" s="789">
        <v>0</v>
      </c>
      <c r="P6" s="134">
        <v>-4.1799999999999997E-2</v>
      </c>
      <c r="Q6" s="437"/>
      <c r="R6" s="48"/>
      <c r="S6" s="48"/>
    </row>
    <row r="7" spans="1:21" ht="21.95" customHeight="1" x14ac:dyDescent="0.25">
      <c r="A7" s="50"/>
      <c r="B7" s="50"/>
      <c r="C7" s="51"/>
      <c r="E7" s="22" t="s">
        <v>885</v>
      </c>
      <c r="F7" s="2">
        <v>34.33</v>
      </c>
      <c r="G7" s="2">
        <v>35.963333333333331</v>
      </c>
      <c r="H7" s="49">
        <v>300</v>
      </c>
      <c r="I7" s="48">
        <v>10789</v>
      </c>
      <c r="J7" s="366">
        <v>-490</v>
      </c>
      <c r="K7" s="353">
        <v>-4.5416628047084982E-2</v>
      </c>
      <c r="L7" s="366">
        <v>-490</v>
      </c>
      <c r="M7">
        <v>100</v>
      </c>
      <c r="N7" s="2"/>
      <c r="O7" s="789">
        <v>3.0294203320710752E-2</v>
      </c>
      <c r="P7" s="134">
        <v>-4.3400000000000001E-2</v>
      </c>
      <c r="R7" s="48"/>
    </row>
    <row r="8" spans="1:21" ht="21.95" customHeight="1" x14ac:dyDescent="0.25">
      <c r="A8" s="51"/>
      <c r="B8" s="51"/>
      <c r="C8" s="51"/>
      <c r="E8" s="22" t="s">
        <v>174</v>
      </c>
      <c r="F8" s="2">
        <v>28.75</v>
      </c>
      <c r="G8" s="2">
        <v>37.765464285714266</v>
      </c>
      <c r="H8" s="329">
        <v>280</v>
      </c>
      <c r="I8" s="48">
        <v>10574.329999999994</v>
      </c>
      <c r="J8" s="366">
        <v>-2524.3299999999945</v>
      </c>
      <c r="K8" s="353">
        <v>-0.23872245333746875</v>
      </c>
      <c r="L8" s="366">
        <v>-2449.3099999999945</v>
      </c>
      <c r="M8">
        <v>100</v>
      </c>
      <c r="N8" s="363"/>
      <c r="O8" s="789">
        <v>3.2000000000000001E-2</v>
      </c>
      <c r="P8" s="134">
        <v>-6.6500000000000004E-2</v>
      </c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215</v>
      </c>
      <c r="F9" s="2">
        <v>49.5</v>
      </c>
      <c r="G9" s="2">
        <v>59.34813333333333</v>
      </c>
      <c r="H9" s="49">
        <v>150</v>
      </c>
      <c r="I9" s="48">
        <v>8902.2199999999993</v>
      </c>
      <c r="J9" s="366">
        <v>-1477.2199999999993</v>
      </c>
      <c r="K9" s="353">
        <v>-0.16593838390873283</v>
      </c>
      <c r="L9" s="366">
        <v>-319.350000000004</v>
      </c>
      <c r="M9">
        <v>100</v>
      </c>
      <c r="N9" s="2"/>
      <c r="O9" s="789">
        <v>2.5050505050505049E-2</v>
      </c>
      <c r="P9" s="134">
        <v>-4.8500000000000001E-2</v>
      </c>
      <c r="Q9" s="437"/>
      <c r="R9" s="48"/>
      <c r="S9" s="48"/>
      <c r="U9" s="48"/>
    </row>
    <row r="10" spans="1:21" ht="21.95" customHeight="1" x14ac:dyDescent="0.25">
      <c r="A10" s="50"/>
      <c r="B10" s="50"/>
      <c r="C10" s="51"/>
      <c r="E10" s="22" t="s">
        <v>334</v>
      </c>
      <c r="F10" s="2">
        <v>10.6</v>
      </c>
      <c r="G10" s="2">
        <v>13.059716666666667</v>
      </c>
      <c r="H10" s="49">
        <v>600</v>
      </c>
      <c r="I10" s="48">
        <v>7835.83</v>
      </c>
      <c r="J10" s="366">
        <v>-1475.83</v>
      </c>
      <c r="K10" s="353">
        <v>-0.18834380021006072</v>
      </c>
      <c r="L10" s="48">
        <v>-192.41000000000531</v>
      </c>
      <c r="M10">
        <v>300</v>
      </c>
      <c r="N10" s="363"/>
      <c r="O10" s="789">
        <v>0</v>
      </c>
      <c r="P10" s="134">
        <v>-6.08E-2</v>
      </c>
      <c r="R10" s="48"/>
    </row>
    <row r="11" spans="1:21" ht="21.95" customHeight="1" x14ac:dyDescent="0.25">
      <c r="A11" s="50"/>
      <c r="B11" s="50"/>
      <c r="C11" s="51"/>
      <c r="E11" s="22" t="s">
        <v>788</v>
      </c>
      <c r="F11" s="2">
        <v>73.56</v>
      </c>
      <c r="G11" s="2">
        <v>74.383399999999995</v>
      </c>
      <c r="H11" s="329">
        <v>100</v>
      </c>
      <c r="I11" s="48">
        <v>7438.3399999999992</v>
      </c>
      <c r="J11" s="366">
        <v>-82.340000000000146</v>
      </c>
      <c r="K11" s="353">
        <v>-1.1069674147726407E-2</v>
      </c>
      <c r="L11" s="366">
        <v>-82.340000000000146</v>
      </c>
      <c r="M11" s="29">
        <v>43150</v>
      </c>
      <c r="N11" s="363"/>
      <c r="O11" s="789">
        <v>0</v>
      </c>
      <c r="P11" s="134">
        <v>-3.4299999999999997E-2</v>
      </c>
      <c r="Q11" s="48"/>
      <c r="R11" s="48"/>
      <c r="S11" s="48"/>
      <c r="T11" s="48"/>
    </row>
    <row r="12" spans="1:21" ht="21.95" customHeight="1" x14ac:dyDescent="0.25">
      <c r="A12" s="50"/>
      <c r="B12" s="51"/>
      <c r="C12" s="51"/>
      <c r="E12" s="22" t="s">
        <v>985</v>
      </c>
      <c r="F12" s="2">
        <v>248.96</v>
      </c>
      <c r="G12" s="2">
        <v>247.69500000000002</v>
      </c>
      <c r="H12" s="329">
        <v>30</v>
      </c>
      <c r="I12" s="48">
        <v>7430.85</v>
      </c>
      <c r="J12" s="366">
        <v>37.949999999999818</v>
      </c>
      <c r="K12" s="353">
        <v>5.1070873453238309E-3</v>
      </c>
      <c r="L12" s="366">
        <v>37.949999999999818</v>
      </c>
      <c r="M12" s="29">
        <v>43164</v>
      </c>
      <c r="N12" s="363"/>
      <c r="O12" s="789">
        <v>0</v>
      </c>
      <c r="P12" s="134">
        <v>-4.5699999999999998E-2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790</v>
      </c>
      <c r="F13" s="2">
        <v>71.78</v>
      </c>
      <c r="G13" s="2">
        <v>70.825099999999978</v>
      </c>
      <c r="H13" s="329">
        <v>100</v>
      </c>
      <c r="I13" s="48">
        <v>7082.5099999999975</v>
      </c>
      <c r="J13" s="366">
        <v>95.490000000001601</v>
      </c>
      <c r="K13" s="353">
        <v>1.3482508319790917E-2</v>
      </c>
      <c r="L13" s="366">
        <v>95.490000000001601</v>
      </c>
      <c r="M13">
        <v>50</v>
      </c>
      <c r="N13" s="2"/>
      <c r="O13" s="789">
        <v>2.2290331568682084E-2</v>
      </c>
      <c r="P13" s="134">
        <v>-4.2599999999999999E-2</v>
      </c>
      <c r="Q13" s="148"/>
      <c r="R13" s="48"/>
      <c r="S13" s="48"/>
      <c r="T13" s="48"/>
    </row>
    <row r="14" spans="1:21" ht="21.95" customHeight="1" x14ac:dyDescent="0.25">
      <c r="A14" s="50"/>
      <c r="B14" s="51"/>
      <c r="C14" s="51"/>
      <c r="E14" s="22" t="s">
        <v>173</v>
      </c>
      <c r="F14" s="2">
        <v>57.28</v>
      </c>
      <c r="G14" s="2">
        <v>53.050416666666671</v>
      </c>
      <c r="H14" s="49">
        <v>120</v>
      </c>
      <c r="I14" s="48">
        <v>6366.05</v>
      </c>
      <c r="J14" s="366">
        <v>507.55000000000018</v>
      </c>
      <c r="K14" s="353">
        <v>7.9727617596468708E-2</v>
      </c>
      <c r="L14" s="48">
        <v>2112.1300000000019</v>
      </c>
      <c r="M14">
        <v>80</v>
      </c>
      <c r="N14" s="363"/>
      <c r="O14" s="789">
        <v>2.7234636871508379E-2</v>
      </c>
      <c r="P14" s="134">
        <v>-9.2200000000000004E-2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989</v>
      </c>
      <c r="F15" s="2">
        <v>31.256</v>
      </c>
      <c r="G15" s="2">
        <v>30.58</v>
      </c>
      <c r="H15" s="49">
        <v>200</v>
      </c>
      <c r="I15" s="48">
        <v>6116</v>
      </c>
      <c r="J15" s="366">
        <v>135.19999999999982</v>
      </c>
      <c r="K15" s="353">
        <v>2.2105951602354543E-2</v>
      </c>
      <c r="L15" s="48">
        <v>135.19999999999982</v>
      </c>
      <c r="M15" s="29">
        <v>43168</v>
      </c>
      <c r="N15" s="363"/>
      <c r="O15" s="789">
        <v>0</v>
      </c>
      <c r="P15" s="134">
        <v>-4.5699999999999998E-2</v>
      </c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171</v>
      </c>
      <c r="F16" s="2">
        <v>55.78</v>
      </c>
      <c r="G16" s="2">
        <v>54.189600000000013</v>
      </c>
      <c r="H16" s="329">
        <v>100</v>
      </c>
      <c r="I16" s="48">
        <v>5418.9600000000009</v>
      </c>
      <c r="J16" s="366">
        <v>159.04000000000087</v>
      </c>
      <c r="K16" s="353">
        <v>2.9348804936740407E-2</v>
      </c>
      <c r="L16" s="366">
        <v>208.99000000000069</v>
      </c>
      <c r="M16">
        <v>60</v>
      </c>
      <c r="N16" s="363"/>
      <c r="O16" s="789">
        <v>3.5138042309071353E-2</v>
      </c>
      <c r="P16" s="134">
        <v>-3.4700000000000002E-2</v>
      </c>
      <c r="S16" s="48"/>
      <c r="T16" s="48"/>
    </row>
    <row r="17" spans="1:22" ht="21.95" customHeight="1" x14ac:dyDescent="0.25">
      <c r="A17" s="50"/>
      <c r="B17" s="51"/>
      <c r="C17" s="51"/>
      <c r="E17" s="22" t="s">
        <v>889</v>
      </c>
      <c r="F17" s="2">
        <v>89.6</v>
      </c>
      <c r="G17" s="2">
        <v>86.289999999999992</v>
      </c>
      <c r="H17" s="329">
        <v>60</v>
      </c>
      <c r="I17" s="48">
        <v>5177.3999999999996</v>
      </c>
      <c r="J17" s="366">
        <v>198.60000000000036</v>
      </c>
      <c r="K17" s="353">
        <v>3.8359021902885648E-2</v>
      </c>
      <c r="L17" s="366">
        <v>198.60000000000036</v>
      </c>
      <c r="M17">
        <v>30</v>
      </c>
      <c r="N17" s="363"/>
      <c r="O17" s="789">
        <v>7.5892857142857151E-3</v>
      </c>
      <c r="P17" s="134">
        <v>-2.29E-2</v>
      </c>
      <c r="R17" s="48"/>
      <c r="S17" s="48"/>
    </row>
    <row r="18" spans="1:22" ht="21.95" customHeight="1" x14ac:dyDescent="0.25">
      <c r="A18" s="50"/>
      <c r="B18" s="51"/>
      <c r="C18" s="51"/>
      <c r="E18" s="22" t="s">
        <v>728</v>
      </c>
      <c r="F18" s="2">
        <v>112.2</v>
      </c>
      <c r="G18" s="2">
        <v>85.350333333333339</v>
      </c>
      <c r="H18" s="49">
        <v>60</v>
      </c>
      <c r="I18" s="48">
        <v>5121.0200000000004</v>
      </c>
      <c r="J18" s="366">
        <v>1610.9799999999996</v>
      </c>
      <c r="K18" s="353">
        <v>0.31458186064494958</v>
      </c>
      <c r="L18" s="366">
        <v>1610.9799999999996</v>
      </c>
      <c r="M18">
        <v>50</v>
      </c>
      <c r="N18" s="2"/>
      <c r="O18" s="789">
        <v>2.8E-3</v>
      </c>
      <c r="P18" s="134">
        <v>-3.5700000000000003E-2</v>
      </c>
      <c r="Q18" s="48"/>
      <c r="R18" s="48"/>
      <c r="S18" s="48"/>
      <c r="T18" s="48"/>
    </row>
    <row r="19" spans="1:22" ht="21.95" customHeight="1" x14ac:dyDescent="0.25">
      <c r="A19" s="155"/>
      <c r="B19" s="50"/>
      <c r="C19" s="51"/>
      <c r="E19" s="22" t="s">
        <v>988</v>
      </c>
      <c r="F19" s="2">
        <v>36.83</v>
      </c>
      <c r="G19" s="2">
        <v>36.58</v>
      </c>
      <c r="H19" s="329">
        <v>100</v>
      </c>
      <c r="I19" s="48">
        <v>3658</v>
      </c>
      <c r="J19" s="366">
        <v>25</v>
      </c>
      <c r="K19" s="353">
        <v>6.8343357025697103E-3</v>
      </c>
      <c r="L19" s="366">
        <v>25</v>
      </c>
      <c r="M19" s="29">
        <v>43167</v>
      </c>
      <c r="N19" s="363"/>
      <c r="O19" s="789">
        <v>0</v>
      </c>
      <c r="P19" s="134">
        <v>-4.5699999999999998E-2</v>
      </c>
      <c r="Q19" s="148"/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912</v>
      </c>
      <c r="F20" s="2">
        <v>93.83</v>
      </c>
      <c r="G20" s="2">
        <v>90.08</v>
      </c>
      <c r="H20" s="49">
        <v>40</v>
      </c>
      <c r="I20" s="48">
        <v>3603.2</v>
      </c>
      <c r="J20" s="366">
        <v>150</v>
      </c>
      <c r="K20" s="353">
        <v>4.1629662522202487E-2</v>
      </c>
      <c r="L20" s="48">
        <v>150</v>
      </c>
      <c r="M20">
        <v>40</v>
      </c>
      <c r="N20" s="363"/>
      <c r="O20" s="789">
        <v>2.4299264627517851E-2</v>
      </c>
      <c r="P20" s="134">
        <v>-2.9600000000000001E-2</v>
      </c>
      <c r="T20" s="48"/>
    </row>
    <row r="21" spans="1:22" ht="21.95" customHeight="1" x14ac:dyDescent="0.25">
      <c r="A21" s="50"/>
      <c r="B21" s="50"/>
      <c r="C21" s="51"/>
      <c r="E21" s="22" t="s">
        <v>55</v>
      </c>
      <c r="F21" s="2">
        <v>80.430000000000007</v>
      </c>
      <c r="G21" s="2">
        <v>71.650000000000006</v>
      </c>
      <c r="H21" s="49">
        <v>50</v>
      </c>
      <c r="I21" s="48">
        <v>3582.5000000000005</v>
      </c>
      <c r="J21" s="366">
        <v>439</v>
      </c>
      <c r="K21" s="353">
        <v>0.12254012561060712</v>
      </c>
      <c r="L21" s="366">
        <v>1249.1299999999901</v>
      </c>
      <c r="M21">
        <v>50</v>
      </c>
      <c r="N21" s="2"/>
      <c r="O21" s="789">
        <v>2.5860997140370507E-2</v>
      </c>
      <c r="P21" s="134">
        <v>-4.1099999999999998E-2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841</v>
      </c>
      <c r="F22" s="2">
        <v>15.27</v>
      </c>
      <c r="G22" s="2">
        <v>17.45</v>
      </c>
      <c r="H22" s="329">
        <v>200</v>
      </c>
      <c r="I22" s="48">
        <v>3490</v>
      </c>
      <c r="J22" s="366">
        <v>-436</v>
      </c>
      <c r="K22" s="353">
        <v>-0.12492836676217764</v>
      </c>
      <c r="L22" s="366">
        <v>-436</v>
      </c>
      <c r="M22">
        <v>200</v>
      </c>
      <c r="N22" s="363"/>
      <c r="O22" s="789">
        <v>3.1434184675834968E-2</v>
      </c>
      <c r="P22" s="134">
        <v>-4.6699999999999998E-2</v>
      </c>
      <c r="Q22" s="148"/>
      <c r="R22" s="48"/>
      <c r="S22" s="48"/>
      <c r="T22" s="48"/>
    </row>
    <row r="23" spans="1:22" ht="21.95" customHeight="1" x14ac:dyDescent="0.25">
      <c r="A23" s="51"/>
      <c r="B23" s="155"/>
      <c r="C23" s="330"/>
      <c r="E23" s="22" t="s">
        <v>986</v>
      </c>
      <c r="F23" s="2">
        <v>148.91</v>
      </c>
      <c r="G23" s="2">
        <v>150</v>
      </c>
      <c r="H23" s="49">
        <v>20</v>
      </c>
      <c r="I23" s="48">
        <v>3000</v>
      </c>
      <c r="J23" s="366">
        <v>-21.800000000000182</v>
      </c>
      <c r="K23" s="353">
        <v>-7.2666666666666895E-3</v>
      </c>
      <c r="L23" s="366">
        <v>-21.800000000000182</v>
      </c>
      <c r="M23" s="29">
        <v>43164</v>
      </c>
      <c r="N23" s="2"/>
      <c r="O23" s="789">
        <v>0</v>
      </c>
      <c r="P23" s="134">
        <v>-3.15E-2</v>
      </c>
      <c r="R23" s="48"/>
      <c r="S23" s="48"/>
      <c r="T23" s="48"/>
    </row>
    <row r="24" spans="1:22" ht="21.95" customHeight="1" x14ac:dyDescent="0.25">
      <c r="A24" s="50"/>
      <c r="B24" s="51"/>
      <c r="C24" s="51"/>
      <c r="E24" s="22" t="s">
        <v>730</v>
      </c>
      <c r="F24" s="2">
        <v>185.02</v>
      </c>
      <c r="G24" s="2">
        <v>149.05549999999999</v>
      </c>
      <c r="H24" s="329">
        <v>20</v>
      </c>
      <c r="I24" s="48">
        <v>2981.1099999999997</v>
      </c>
      <c r="J24" s="366">
        <v>719.29000000000042</v>
      </c>
      <c r="K24" s="353">
        <v>0.24128260949780461</v>
      </c>
      <c r="L24" s="366">
        <v>862.32000000000062</v>
      </c>
      <c r="M24">
        <v>20</v>
      </c>
      <c r="N24" s="363"/>
      <c r="O24" s="789">
        <v>2.7024105502107877E-3</v>
      </c>
      <c r="P24" s="134">
        <v>-4.2999999999999997E-2</v>
      </c>
      <c r="Q24" s="148"/>
      <c r="R24" s="48"/>
      <c r="S24" s="48"/>
    </row>
    <row r="25" spans="1:22" ht="21.95" customHeight="1" x14ac:dyDescent="0.25">
      <c r="A25" s="50"/>
      <c r="B25" s="50"/>
      <c r="C25" s="50"/>
      <c r="E25" s="22" t="s">
        <v>338</v>
      </c>
      <c r="F25" s="2">
        <v>20.399999999999999</v>
      </c>
      <c r="G25" s="2">
        <v>21.28</v>
      </c>
      <c r="H25" s="329">
        <v>100</v>
      </c>
      <c r="I25" s="48">
        <v>2128</v>
      </c>
      <c r="J25" s="366">
        <v>-88.000000000000227</v>
      </c>
      <c r="K25" s="353">
        <v>-4.1353383458646732E-2</v>
      </c>
      <c r="L25" s="366">
        <v>196.97000000000457</v>
      </c>
      <c r="M25" s="29">
        <v>43147</v>
      </c>
      <c r="N25" s="363"/>
      <c r="O25" s="789">
        <v>1.411764705882353E-2</v>
      </c>
      <c r="P25" s="134">
        <v>-4.0399999999999998E-2</v>
      </c>
      <c r="S25" s="48"/>
    </row>
    <row r="26" spans="1:22" ht="21.95" customHeight="1" x14ac:dyDescent="0.25">
      <c r="A26" s="50"/>
      <c r="B26" s="50"/>
      <c r="C26" s="51"/>
      <c r="E26" s="22" t="s">
        <v>62</v>
      </c>
      <c r="F26" s="2">
        <v>328.31</v>
      </c>
      <c r="G26" s="2">
        <v>328.31</v>
      </c>
      <c r="H26" s="49">
        <v>0</v>
      </c>
      <c r="I26" s="48">
        <v>0</v>
      </c>
      <c r="J26" s="366">
        <v>0</v>
      </c>
      <c r="K26" s="353">
        <v>0</v>
      </c>
      <c r="L26" s="48">
        <v>1659.3600000000079</v>
      </c>
      <c r="M26">
        <v>0</v>
      </c>
      <c r="N26" s="2"/>
      <c r="O26" s="789">
        <v>0</v>
      </c>
      <c r="P26" s="134">
        <v>-4.5100000000000001E-2</v>
      </c>
      <c r="Q26" s="48"/>
      <c r="R26" s="48"/>
      <c r="S26" s="48"/>
      <c r="U26" s="48"/>
    </row>
    <row r="27" spans="1:22" ht="21.95" customHeight="1" x14ac:dyDescent="0.25">
      <c r="A27" s="51"/>
      <c r="B27" s="51"/>
      <c r="C27" s="51"/>
      <c r="E27" s="22" t="s">
        <v>204</v>
      </c>
      <c r="F27" s="2">
        <v>40.33</v>
      </c>
      <c r="G27" s="2">
        <v>40.33</v>
      </c>
      <c r="H27" s="329">
        <v>0</v>
      </c>
      <c r="I27" s="48">
        <v>0</v>
      </c>
      <c r="J27" s="366">
        <v>0</v>
      </c>
      <c r="K27" s="353">
        <v>0</v>
      </c>
      <c r="L27" s="366">
        <v>555.54</v>
      </c>
      <c r="M27">
        <v>0</v>
      </c>
      <c r="N27" s="363"/>
      <c r="O27" s="789">
        <v>0</v>
      </c>
      <c r="P27" s="134">
        <v>-4.2000000000000003E-2</v>
      </c>
      <c r="Q27" s="48"/>
      <c r="R27" s="48"/>
      <c r="S27" s="48"/>
      <c r="T27" s="48"/>
      <c r="V27" s="48"/>
    </row>
    <row r="28" spans="1:22" ht="21.95" customHeight="1" x14ac:dyDescent="0.25">
      <c r="A28" s="50"/>
      <c r="B28" s="50"/>
      <c r="C28" s="51"/>
      <c r="E28" s="22" t="s">
        <v>203</v>
      </c>
      <c r="F28" s="2">
        <v>156.49</v>
      </c>
      <c r="G28" s="2">
        <v>156.49</v>
      </c>
      <c r="H28" s="329">
        <v>0</v>
      </c>
      <c r="I28" s="48">
        <v>0</v>
      </c>
      <c r="J28" s="366">
        <v>0</v>
      </c>
      <c r="K28" s="353">
        <v>0</v>
      </c>
      <c r="L28" s="366">
        <v>363.09999999999945</v>
      </c>
      <c r="M28">
        <v>0</v>
      </c>
      <c r="N28" s="363"/>
      <c r="O28" s="789">
        <v>1.5900000000000001E-2</v>
      </c>
      <c r="P28" s="134">
        <v>-2.5000000000000001E-2</v>
      </c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226</v>
      </c>
      <c r="F29" s="2">
        <v>92.01</v>
      </c>
      <c r="G29" s="2">
        <v>92.01</v>
      </c>
      <c r="H29" s="329">
        <v>0</v>
      </c>
      <c r="I29" s="48">
        <v>0</v>
      </c>
      <c r="J29" s="366">
        <v>0</v>
      </c>
      <c r="K29" s="353">
        <v>0</v>
      </c>
      <c r="L29" s="366">
        <v>231.53999999999996</v>
      </c>
      <c r="M29">
        <v>0</v>
      </c>
      <c r="N29" s="363"/>
      <c r="O29" s="789">
        <v>1.6199999999999999E-2</v>
      </c>
      <c r="P29" s="134">
        <v>-4.8300000000000003E-2</v>
      </c>
      <c r="Q29" s="148"/>
      <c r="R29" s="48"/>
      <c r="S29" s="48"/>
    </row>
    <row r="30" spans="1:22" ht="21.95" customHeight="1" x14ac:dyDescent="0.25">
      <c r="A30" s="50"/>
      <c r="B30" s="50"/>
      <c r="C30" s="51"/>
      <c r="E30" s="22" t="s">
        <v>269</v>
      </c>
      <c r="F30" s="2">
        <v>95.8</v>
      </c>
      <c r="G30" s="2">
        <v>95.8</v>
      </c>
      <c r="H30" s="329">
        <v>0</v>
      </c>
      <c r="I30" s="48">
        <v>0</v>
      </c>
      <c r="J30" s="366">
        <v>0</v>
      </c>
      <c r="K30" s="353">
        <v>0</v>
      </c>
      <c r="L30" s="366">
        <v>1857.7799999999988</v>
      </c>
      <c r="M30">
        <v>0</v>
      </c>
      <c r="N30" s="363"/>
      <c r="O30" s="789">
        <v>1.49E-2</v>
      </c>
      <c r="P30" s="134">
        <v>-3.6600000000000001E-2</v>
      </c>
      <c r="Q30" s="148"/>
      <c r="R30" s="48"/>
      <c r="S30" s="48"/>
      <c r="T30" s="48"/>
      <c r="U30" s="48"/>
    </row>
    <row r="31" spans="1:22" ht="21.95" customHeight="1" x14ac:dyDescent="0.25">
      <c r="A31" s="50"/>
      <c r="B31" s="50"/>
      <c r="C31" s="51"/>
      <c r="E31" s="22" t="s">
        <v>23</v>
      </c>
      <c r="F31" s="2">
        <v>31.37</v>
      </c>
      <c r="G31" s="2">
        <v>31.37</v>
      </c>
      <c r="H31" s="49">
        <v>0</v>
      </c>
      <c r="I31" s="48">
        <v>0</v>
      </c>
      <c r="J31" s="366">
        <v>0</v>
      </c>
      <c r="K31" s="353">
        <v>0</v>
      </c>
      <c r="L31" s="48">
        <v>171.89999999999964</v>
      </c>
      <c r="M31">
        <v>0</v>
      </c>
      <c r="N31" s="363"/>
      <c r="O31" s="789">
        <v>0</v>
      </c>
      <c r="P31" s="134">
        <v>-4.6800000000000001E-2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270</v>
      </c>
      <c r="F32" s="2">
        <v>36.14</v>
      </c>
      <c r="G32" s="2">
        <v>36.14</v>
      </c>
      <c r="H32" s="49">
        <v>0</v>
      </c>
      <c r="I32" s="48">
        <v>0</v>
      </c>
      <c r="J32" s="366">
        <v>0</v>
      </c>
      <c r="K32" s="353">
        <v>0</v>
      </c>
      <c r="L32" s="366">
        <v>98.449999999999818</v>
      </c>
      <c r="M32">
        <v>0</v>
      </c>
      <c r="N32" s="2"/>
      <c r="O32" s="789">
        <v>1.11E-2</v>
      </c>
      <c r="P32" s="134">
        <v>-1.5800000000000002E-2</v>
      </c>
      <c r="R32" s="48"/>
      <c r="S32" s="48"/>
      <c r="T32" s="351"/>
      <c r="U32" s="351"/>
    </row>
    <row r="33" spans="1:22" ht="21.95" customHeight="1" x14ac:dyDescent="0.25">
      <c r="A33" s="51"/>
      <c r="B33" s="50"/>
      <c r="C33" s="51"/>
      <c r="E33" s="22" t="s">
        <v>36</v>
      </c>
      <c r="F33" s="2">
        <v>56.99</v>
      </c>
      <c r="G33" s="2">
        <v>56.99</v>
      </c>
      <c r="H33" s="49">
        <v>0</v>
      </c>
      <c r="I33" s="48">
        <v>0</v>
      </c>
      <c r="J33" s="366">
        <v>0</v>
      </c>
      <c r="K33" s="353">
        <v>0</v>
      </c>
      <c r="L33" s="48">
        <v>117.73999999999978</v>
      </c>
      <c r="M33">
        <v>0</v>
      </c>
      <c r="N33" s="363"/>
      <c r="O33" s="789">
        <v>7.4000000000000003E-3</v>
      </c>
      <c r="P33" s="134">
        <v>-2.93E-2</v>
      </c>
      <c r="Q33" s="437"/>
      <c r="R33" s="48"/>
      <c r="S33" s="48"/>
    </row>
    <row r="34" spans="1:22" ht="21.95" customHeight="1" x14ac:dyDescent="0.25">
      <c r="A34" s="50"/>
      <c r="B34" s="50"/>
      <c r="C34" s="51"/>
      <c r="E34" s="22" t="s">
        <v>321</v>
      </c>
      <c r="F34" s="2">
        <v>37.54</v>
      </c>
      <c r="G34" s="2">
        <v>37.54</v>
      </c>
      <c r="H34" s="329">
        <v>0</v>
      </c>
      <c r="I34" s="48">
        <v>0</v>
      </c>
      <c r="J34" s="366">
        <v>0</v>
      </c>
      <c r="K34" s="353">
        <v>0</v>
      </c>
      <c r="L34" s="366">
        <v>264.92000000000007</v>
      </c>
      <c r="M34">
        <v>0</v>
      </c>
      <c r="N34" s="363"/>
      <c r="O34" s="789">
        <v>3.4200000000000001E-2</v>
      </c>
      <c r="P34" s="134">
        <v>-1.9800000000000002E-2</v>
      </c>
      <c r="R34" s="48"/>
      <c r="S34" s="48"/>
    </row>
    <row r="35" spans="1:22" ht="21.95" customHeight="1" x14ac:dyDescent="0.25">
      <c r="A35" s="51"/>
      <c r="B35" s="51"/>
      <c r="C35" s="51"/>
      <c r="E35" s="22" t="s">
        <v>304</v>
      </c>
      <c r="F35" s="2">
        <v>60.96</v>
      </c>
      <c r="G35" s="2">
        <v>60.96</v>
      </c>
      <c r="H35" s="329">
        <v>0</v>
      </c>
      <c r="I35" s="48">
        <v>0</v>
      </c>
      <c r="J35" s="366">
        <v>0</v>
      </c>
      <c r="K35" s="353">
        <v>0</v>
      </c>
      <c r="L35" s="366">
        <v>910.79999999999927</v>
      </c>
      <c r="M35">
        <v>0</v>
      </c>
      <c r="N35" s="2"/>
      <c r="O35" s="789">
        <v>2.87E-2</v>
      </c>
      <c r="P35" s="134">
        <v>-3.9699999999999999E-2</v>
      </c>
      <c r="S35" s="48"/>
    </row>
    <row r="36" spans="1:22" ht="21.95" customHeight="1" x14ac:dyDescent="0.25">
      <c r="A36" s="50"/>
      <c r="B36" s="50"/>
      <c r="C36" s="51"/>
      <c r="E36" s="22" t="s">
        <v>744</v>
      </c>
      <c r="F36" s="2">
        <v>30.56</v>
      </c>
      <c r="G36" s="2">
        <v>30.56</v>
      </c>
      <c r="H36" s="329">
        <v>0</v>
      </c>
      <c r="I36" s="48">
        <v>0</v>
      </c>
      <c r="J36" s="366">
        <v>0</v>
      </c>
      <c r="K36" s="353">
        <v>0</v>
      </c>
      <c r="L36" s="366">
        <v>557.94000000000005</v>
      </c>
      <c r="M36">
        <v>0</v>
      </c>
      <c r="N36" s="363"/>
      <c r="O36" s="789">
        <v>4.0599999999999997E-2</v>
      </c>
      <c r="P36" s="134">
        <v>-4.7699999999999999E-2</v>
      </c>
      <c r="Q36" s="148"/>
      <c r="S36" s="48"/>
      <c r="T36" s="48"/>
    </row>
    <row r="37" spans="1:22" ht="21.95" customHeight="1" x14ac:dyDescent="0.25">
      <c r="A37" s="50"/>
      <c r="B37" s="50"/>
      <c r="C37" s="51"/>
      <c r="E37" s="22" t="s">
        <v>250</v>
      </c>
      <c r="F37" s="2">
        <v>62.81</v>
      </c>
      <c r="G37" s="2">
        <v>62.81</v>
      </c>
      <c r="H37" s="329">
        <v>0</v>
      </c>
      <c r="I37" s="48">
        <v>0</v>
      </c>
      <c r="J37" s="366">
        <v>0</v>
      </c>
      <c r="K37" s="353">
        <v>0</v>
      </c>
      <c r="L37" s="366">
        <v>329.74000000000069</v>
      </c>
      <c r="M37">
        <v>0</v>
      </c>
      <c r="N37" s="363"/>
      <c r="O37" s="789">
        <v>0</v>
      </c>
      <c r="P37" s="134">
        <v>-4.4299999999999999E-2</v>
      </c>
      <c r="Q37" s="437"/>
      <c r="R37" s="48"/>
      <c r="S37" s="48"/>
    </row>
    <row r="38" spans="1:22" ht="21.95" customHeight="1" x14ac:dyDescent="0.25">
      <c r="A38" s="51"/>
      <c r="B38" s="51"/>
      <c r="C38" s="51"/>
      <c r="E38" s="22" t="s">
        <v>721</v>
      </c>
      <c r="F38" s="2">
        <v>26.52</v>
      </c>
      <c r="G38" s="2">
        <v>26.52</v>
      </c>
      <c r="H38" s="329">
        <v>0</v>
      </c>
      <c r="I38" s="48">
        <v>0</v>
      </c>
      <c r="J38" s="366">
        <v>0</v>
      </c>
      <c r="K38" s="353">
        <v>0</v>
      </c>
      <c r="L38" s="366">
        <v>309.26000000000022</v>
      </c>
      <c r="M38">
        <v>0</v>
      </c>
      <c r="N38" s="363"/>
      <c r="O38" s="789">
        <v>8.8000000000000005E-3</v>
      </c>
      <c r="P38" s="134">
        <v>-8.8999999999999996E-2</v>
      </c>
      <c r="R38" s="48"/>
      <c r="S38" s="48"/>
      <c r="T38" s="48"/>
      <c r="V38" s="48"/>
    </row>
    <row r="39" spans="1:22" ht="21.95" customHeight="1" x14ac:dyDescent="0.25">
      <c r="A39" s="50"/>
      <c r="B39" s="50"/>
      <c r="C39" s="50"/>
      <c r="E39" s="22" t="s">
        <v>279</v>
      </c>
      <c r="F39" s="2">
        <v>73.319999999999993</v>
      </c>
      <c r="G39" s="2">
        <v>73.319999999999993</v>
      </c>
      <c r="H39" s="329">
        <v>0</v>
      </c>
      <c r="I39" s="48">
        <v>0</v>
      </c>
      <c r="J39" s="366">
        <v>0</v>
      </c>
      <c r="K39" s="353">
        <v>0</v>
      </c>
      <c r="L39" s="366">
        <v>197.20999999999549</v>
      </c>
      <c r="M39">
        <v>0</v>
      </c>
      <c r="N39" s="363"/>
      <c r="O39" s="789">
        <v>2.5499999999999998E-2</v>
      </c>
      <c r="P39" s="134">
        <v>-4.0899999999999999E-2</v>
      </c>
      <c r="Q39" s="48"/>
      <c r="S39" s="48"/>
    </row>
    <row r="40" spans="1:22" ht="21.95" customHeight="1" x14ac:dyDescent="0.25">
      <c r="A40" s="50"/>
      <c r="B40" s="50"/>
      <c r="C40" s="51"/>
      <c r="E40" s="22" t="s">
        <v>791</v>
      </c>
      <c r="F40" s="2">
        <v>190.27</v>
      </c>
      <c r="G40" s="2">
        <v>190.27</v>
      </c>
      <c r="H40" s="49">
        <v>0</v>
      </c>
      <c r="I40" s="48">
        <v>0</v>
      </c>
      <c r="J40" s="366">
        <v>0</v>
      </c>
      <c r="K40" s="353">
        <v>0</v>
      </c>
      <c r="L40" s="366">
        <v>843.18000000000029</v>
      </c>
      <c r="M40">
        <v>0</v>
      </c>
      <c r="N40" s="2"/>
      <c r="O40" s="789">
        <v>2.8E-3</v>
      </c>
      <c r="P40" s="134">
        <v>-2.7400000000000001E-2</v>
      </c>
      <c r="R40" s="48"/>
      <c r="S40" s="48"/>
      <c r="T40" s="48"/>
      <c r="U40" s="48"/>
    </row>
    <row r="41" spans="1:22" ht="21.95" customHeight="1" x14ac:dyDescent="0.25">
      <c r="A41" s="50"/>
      <c r="B41" s="51"/>
      <c r="C41" s="51"/>
      <c r="E41" s="22" t="s">
        <v>197</v>
      </c>
      <c r="F41" s="2">
        <v>10.24</v>
      </c>
      <c r="G41" s="2">
        <v>10.24</v>
      </c>
      <c r="H41" s="329">
        <v>0</v>
      </c>
      <c r="I41" s="48">
        <v>0</v>
      </c>
      <c r="J41" s="366">
        <v>0</v>
      </c>
      <c r="K41" s="353">
        <v>0</v>
      </c>
      <c r="L41" s="366">
        <v>495.20999999999913</v>
      </c>
      <c r="M41">
        <v>0</v>
      </c>
      <c r="N41" s="2"/>
      <c r="O41" s="789">
        <v>5.1499999999999997E-2</v>
      </c>
      <c r="P41" s="134">
        <v>-4.3900000000000002E-2</v>
      </c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273</v>
      </c>
      <c r="F42" s="2">
        <v>130.38999999999999</v>
      </c>
      <c r="G42" s="2">
        <v>130.38999999999999</v>
      </c>
      <c r="H42" s="329">
        <v>0</v>
      </c>
      <c r="I42" s="48">
        <v>0</v>
      </c>
      <c r="J42" s="366">
        <v>0</v>
      </c>
      <c r="K42" s="353">
        <v>0</v>
      </c>
      <c r="L42" s="366">
        <v>154.77999999999975</v>
      </c>
      <c r="M42">
        <v>0</v>
      </c>
      <c r="N42" s="363"/>
      <c r="O42" s="789">
        <v>2.5700000000000001E-2</v>
      </c>
      <c r="P42" s="134">
        <v>-5.2900000000000003E-2</v>
      </c>
      <c r="S42" s="48"/>
      <c r="T42" s="48"/>
    </row>
    <row r="43" spans="1:22" ht="21.95" customHeight="1" x14ac:dyDescent="0.25">
      <c r="A43" s="50"/>
      <c r="B43" s="51"/>
      <c r="C43" s="51"/>
      <c r="E43" s="22" t="s">
        <v>17</v>
      </c>
      <c r="F43" s="2">
        <v>15.06</v>
      </c>
      <c r="G43" s="2">
        <v>15.06</v>
      </c>
      <c r="H43" s="49">
        <v>0</v>
      </c>
      <c r="I43" s="48">
        <v>0</v>
      </c>
      <c r="J43" s="367">
        <v>-20818.210000000079</v>
      </c>
      <c r="K43" s="134">
        <v>0</v>
      </c>
      <c r="L43" s="48">
        <v>-20818.210000000079</v>
      </c>
      <c r="M43">
        <v>0</v>
      </c>
      <c r="O43" s="790">
        <v>0</v>
      </c>
      <c r="P43" s="134">
        <v>-1.2999999999999999E-3</v>
      </c>
    </row>
    <row r="44" spans="1:22" ht="21.95" customHeight="1" x14ac:dyDescent="0.25">
      <c r="A44" s="50"/>
      <c r="B44" s="50"/>
      <c r="C44" s="51"/>
      <c r="E44" s="22" t="s">
        <v>313</v>
      </c>
      <c r="F44" s="2">
        <v>126.7</v>
      </c>
      <c r="G44" s="2">
        <v>126.7</v>
      </c>
      <c r="H44" s="49">
        <v>0</v>
      </c>
      <c r="I44" s="48">
        <v>0</v>
      </c>
      <c r="J44" s="366">
        <v>0</v>
      </c>
      <c r="K44" s="353">
        <v>0</v>
      </c>
      <c r="L44" s="366">
        <v>720.56000000000131</v>
      </c>
      <c r="M44">
        <v>0</v>
      </c>
      <c r="N44" s="363"/>
      <c r="O44" s="789">
        <v>0</v>
      </c>
      <c r="P44" s="134">
        <v>-3.8899999999999997E-2</v>
      </c>
      <c r="Q44" s="48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742</v>
      </c>
      <c r="F45" s="2">
        <v>76.06</v>
      </c>
      <c r="G45" s="2">
        <v>76.06</v>
      </c>
      <c r="H45" s="329">
        <v>0</v>
      </c>
      <c r="I45" s="48">
        <v>0</v>
      </c>
      <c r="J45" s="366">
        <v>0</v>
      </c>
      <c r="K45" s="353">
        <v>0</v>
      </c>
      <c r="L45" s="366">
        <v>329.55999999999949</v>
      </c>
      <c r="M45">
        <v>0</v>
      </c>
      <c r="N45" s="363"/>
      <c r="O45" s="789">
        <v>1.78E-2</v>
      </c>
      <c r="P45" s="134">
        <v>-3.0700000000000002E-2</v>
      </c>
      <c r="Q45" s="148"/>
      <c r="R45" s="48"/>
      <c r="S45" s="48"/>
    </row>
    <row r="46" spans="1:22" ht="21.95" customHeight="1" x14ac:dyDescent="0.25">
      <c r="A46" s="50"/>
      <c r="B46" s="50"/>
      <c r="C46" s="51"/>
      <c r="E46" s="22" t="s">
        <v>789</v>
      </c>
      <c r="F46" s="2">
        <v>731.59</v>
      </c>
      <c r="G46" s="2">
        <v>731.59</v>
      </c>
      <c r="H46" s="329">
        <v>0</v>
      </c>
      <c r="I46" s="48">
        <v>0</v>
      </c>
      <c r="J46" s="366">
        <v>0</v>
      </c>
      <c r="K46" s="353">
        <v>0</v>
      </c>
      <c r="L46" s="366">
        <v>559.89000000000033</v>
      </c>
      <c r="M46">
        <v>0</v>
      </c>
      <c r="N46" s="2"/>
      <c r="O46" s="789">
        <v>0</v>
      </c>
      <c r="P46" s="134">
        <v>-2.53E-2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195</v>
      </c>
      <c r="F47" s="2">
        <v>64.39</v>
      </c>
      <c r="G47" s="2">
        <v>64.39</v>
      </c>
      <c r="H47" s="49">
        <v>0</v>
      </c>
      <c r="I47" s="48">
        <v>0</v>
      </c>
      <c r="J47" s="366">
        <v>0</v>
      </c>
      <c r="K47" s="353">
        <v>0</v>
      </c>
      <c r="L47" s="366">
        <v>785.90999999999985</v>
      </c>
      <c r="M47">
        <v>0</v>
      </c>
      <c r="N47" s="2"/>
      <c r="O47" s="789">
        <v>1.29E-2</v>
      </c>
      <c r="P47" s="134">
        <v>-4.2099999999999999E-2</v>
      </c>
      <c r="S47" s="48"/>
      <c r="U47" s="48"/>
    </row>
    <row r="48" spans="1:22" ht="21.95" customHeight="1" x14ac:dyDescent="0.25">
      <c r="A48" s="50"/>
      <c r="B48" s="51"/>
      <c r="C48" s="51"/>
      <c r="E48" s="22" t="s">
        <v>225</v>
      </c>
      <c r="F48" s="2">
        <v>58.46</v>
      </c>
      <c r="G48" s="2">
        <v>58.46</v>
      </c>
      <c r="H48" s="329">
        <v>0</v>
      </c>
      <c r="I48" s="48">
        <v>0</v>
      </c>
      <c r="J48" s="366">
        <v>0</v>
      </c>
      <c r="K48" s="353">
        <v>0</v>
      </c>
      <c r="L48" s="366">
        <v>257.64999999999964</v>
      </c>
      <c r="M48">
        <v>0</v>
      </c>
      <c r="N48" s="363"/>
      <c r="O48" s="789">
        <v>0</v>
      </c>
      <c r="P48" s="134">
        <v>-4.2099999999999999E-2</v>
      </c>
      <c r="S48" s="48"/>
    </row>
    <row r="49" spans="1:20" ht="21.95" customHeight="1" x14ac:dyDescent="0.25">
      <c r="A49" s="50"/>
      <c r="B49" s="50"/>
      <c r="C49" s="51"/>
      <c r="E49" s="22" t="s">
        <v>884</v>
      </c>
      <c r="F49" s="2">
        <v>300.3</v>
      </c>
      <c r="G49" s="2">
        <v>300.3</v>
      </c>
      <c r="H49" s="329">
        <v>0</v>
      </c>
      <c r="I49" s="48">
        <v>0</v>
      </c>
      <c r="J49" s="366">
        <v>0</v>
      </c>
      <c r="K49" s="353">
        <v>0</v>
      </c>
      <c r="L49" s="366">
        <v>456.94000000000005</v>
      </c>
      <c r="M49">
        <v>0</v>
      </c>
      <c r="N49" s="363"/>
      <c r="O49" s="789">
        <v>0</v>
      </c>
      <c r="P49" s="134">
        <v>-3.6400000000000002E-2</v>
      </c>
      <c r="Q49" s="148"/>
      <c r="S49" s="48"/>
    </row>
    <row r="50" spans="1:20" ht="21.95" customHeight="1" x14ac:dyDescent="0.25">
      <c r="A50" s="51"/>
      <c r="B50" s="51"/>
      <c r="C50" s="51"/>
      <c r="E50" s="22" t="s">
        <v>34</v>
      </c>
      <c r="F50" s="2">
        <v>39.4</v>
      </c>
      <c r="G50" s="2">
        <v>39.4</v>
      </c>
      <c r="H50" s="49">
        <v>0</v>
      </c>
      <c r="I50" s="48">
        <v>0</v>
      </c>
      <c r="J50" s="366">
        <v>0</v>
      </c>
      <c r="K50" s="353">
        <v>0</v>
      </c>
      <c r="L50" s="366">
        <v>21137.586999999941</v>
      </c>
      <c r="M50">
        <v>0</v>
      </c>
      <c r="N50" s="2"/>
      <c r="O50" s="789">
        <v>0</v>
      </c>
      <c r="P50" s="134">
        <v>-3.4799999999999998E-2</v>
      </c>
      <c r="S50" s="48"/>
      <c r="T50" s="48"/>
    </row>
    <row r="51" spans="1:20" ht="21.95" customHeight="1" x14ac:dyDescent="0.25">
      <c r="A51" s="50"/>
      <c r="B51" s="50"/>
      <c r="C51" s="51"/>
      <c r="E51" s="22" t="s">
        <v>172</v>
      </c>
      <c r="F51" s="2">
        <v>59.44</v>
      </c>
      <c r="G51" s="2">
        <v>59.44</v>
      </c>
      <c r="H51" s="329">
        <v>0</v>
      </c>
      <c r="I51" s="48">
        <v>0</v>
      </c>
      <c r="J51" s="366">
        <v>0</v>
      </c>
      <c r="K51" s="353">
        <v>0</v>
      </c>
      <c r="L51" s="366">
        <v>119.92000000000053</v>
      </c>
      <c r="M51">
        <v>0</v>
      </c>
      <c r="N51" s="363"/>
      <c r="O51" s="789">
        <v>3.6400000000000002E-2</v>
      </c>
      <c r="P51" s="134">
        <v>-4.3900000000000002E-2</v>
      </c>
      <c r="Q51" s="437"/>
      <c r="R51" s="48"/>
      <c r="S51" s="48"/>
    </row>
    <row r="52" spans="1:20" ht="21.95" customHeight="1" x14ac:dyDescent="0.25">
      <c r="A52" s="51"/>
      <c r="B52" s="51"/>
      <c r="C52" s="51"/>
      <c r="E52" s="22" t="s">
        <v>27</v>
      </c>
      <c r="F52" s="2">
        <v>44.52</v>
      </c>
      <c r="G52" s="2">
        <v>44.52</v>
      </c>
      <c r="H52" s="329">
        <v>0</v>
      </c>
      <c r="I52" s="48">
        <v>0</v>
      </c>
      <c r="J52" s="366">
        <v>0</v>
      </c>
      <c r="K52" s="353">
        <v>0</v>
      </c>
      <c r="L52" s="366">
        <v>1407.5400000000009</v>
      </c>
      <c r="M52">
        <v>0</v>
      </c>
      <c r="N52" s="363"/>
      <c r="O52" s="789">
        <v>3.0200000000000001E-2</v>
      </c>
      <c r="P52" s="134">
        <v>-3.5299999999999998E-2</v>
      </c>
      <c r="Q52" s="437"/>
      <c r="R52" s="48"/>
      <c r="S52" s="48"/>
      <c r="T52" s="48"/>
    </row>
    <row r="53" spans="1:20" ht="21.95" customHeight="1" x14ac:dyDescent="0.25">
      <c r="A53" s="50"/>
      <c r="B53" s="50"/>
      <c r="C53" s="51"/>
      <c r="E53" s="22" t="s">
        <v>22</v>
      </c>
      <c r="F53" s="2">
        <v>44.49</v>
      </c>
      <c r="G53" s="2">
        <v>44.49</v>
      </c>
      <c r="H53" s="329">
        <v>0</v>
      </c>
      <c r="I53" s="48">
        <v>0</v>
      </c>
      <c r="J53" s="366">
        <v>0</v>
      </c>
      <c r="K53" s="353">
        <v>0</v>
      </c>
      <c r="L53" s="366">
        <v>3178.8000000000466</v>
      </c>
      <c r="M53">
        <v>0</v>
      </c>
      <c r="N53" s="363"/>
      <c r="O53" s="789">
        <v>2.07E-2</v>
      </c>
      <c r="P53" s="134">
        <v>-6.9099999999999995E-2</v>
      </c>
      <c r="R53" s="48"/>
    </row>
    <row r="54" spans="1:20" ht="21.95" customHeight="1" x14ac:dyDescent="0.25">
      <c r="A54" s="50"/>
      <c r="B54" s="50"/>
      <c r="C54" s="51"/>
      <c r="E54" s="22" t="s">
        <v>42</v>
      </c>
      <c r="F54" s="2">
        <v>124.14</v>
      </c>
      <c r="G54" s="2">
        <v>124.14</v>
      </c>
      <c r="H54" s="329">
        <v>0</v>
      </c>
      <c r="I54" s="48">
        <v>0</v>
      </c>
      <c r="J54" s="366">
        <v>0</v>
      </c>
      <c r="K54" s="353">
        <v>0</v>
      </c>
      <c r="L54" s="366">
        <v>128.08999999999833</v>
      </c>
      <c r="M54">
        <v>0</v>
      </c>
      <c r="N54" s="363"/>
      <c r="O54" s="789">
        <v>2.18E-2</v>
      </c>
      <c r="P54" s="134">
        <v>-4.0399999999999998E-2</v>
      </c>
    </row>
    <row r="55" spans="1:20" ht="21.95" customHeight="1" x14ac:dyDescent="0.25">
      <c r="A55" s="60"/>
      <c r="B55" s="61"/>
      <c r="C55" s="60"/>
      <c r="E55" s="22" t="s">
        <v>271</v>
      </c>
      <c r="F55" s="2">
        <v>56.95</v>
      </c>
      <c r="G55" s="2">
        <v>56.95</v>
      </c>
      <c r="H55" s="49">
        <v>0</v>
      </c>
      <c r="I55" s="48">
        <v>0</v>
      </c>
      <c r="J55" s="366">
        <v>0</v>
      </c>
      <c r="K55" s="353">
        <v>0</v>
      </c>
      <c r="L55" s="48">
        <v>427.92000000000007</v>
      </c>
      <c r="M55">
        <v>0</v>
      </c>
      <c r="N55" s="363"/>
      <c r="O55" s="789">
        <v>0</v>
      </c>
      <c r="P55" s="134">
        <v>-3.4700000000000002E-2</v>
      </c>
      <c r="R55" s="48"/>
      <c r="S55" s="48"/>
    </row>
    <row r="56" spans="1:20" ht="21.95" customHeight="1" x14ac:dyDescent="0.25">
      <c r="A56" s="50"/>
      <c r="B56" s="50"/>
      <c r="C56" s="51"/>
      <c r="E56" s="22" t="s">
        <v>170</v>
      </c>
      <c r="F56" s="2">
        <v>94.68</v>
      </c>
      <c r="G56" s="2">
        <v>94.68</v>
      </c>
      <c r="H56" s="49">
        <v>0</v>
      </c>
      <c r="I56" s="48">
        <v>0</v>
      </c>
      <c r="J56" s="366">
        <v>0</v>
      </c>
      <c r="K56" s="353">
        <v>0</v>
      </c>
      <c r="L56" s="366">
        <v>1368.9000000000015</v>
      </c>
      <c r="M56">
        <v>0</v>
      </c>
      <c r="N56" s="363"/>
      <c r="O56" s="789">
        <v>1.14E-2</v>
      </c>
      <c r="P56" s="134">
        <v>-4.3200000000000002E-2</v>
      </c>
      <c r="R56" s="48"/>
    </row>
    <row r="57" spans="1:20" ht="21.95" customHeight="1" x14ac:dyDescent="0.25">
      <c r="A57" s="50"/>
      <c r="B57" s="51"/>
      <c r="C57" s="51"/>
      <c r="E57" s="22" t="s">
        <v>8</v>
      </c>
      <c r="F57" s="2">
        <v>77.17</v>
      </c>
      <c r="G57" s="2">
        <v>77.17</v>
      </c>
      <c r="H57" s="49">
        <v>0</v>
      </c>
      <c r="I57" s="48">
        <v>0</v>
      </c>
      <c r="J57" s="366">
        <v>0</v>
      </c>
      <c r="K57" s="353">
        <v>0</v>
      </c>
      <c r="L57" s="366">
        <v>121.94999999999982</v>
      </c>
      <c r="M57">
        <v>0</v>
      </c>
      <c r="N57" s="363"/>
      <c r="O57" s="789">
        <v>1.67E-2</v>
      </c>
      <c r="P57" s="134">
        <v>-1.6400000000000001E-2</v>
      </c>
      <c r="Q57" s="148"/>
      <c r="R57" s="48"/>
      <c r="S57" s="48"/>
    </row>
    <row r="58" spans="1:20" ht="21.95" customHeight="1" x14ac:dyDescent="0.25">
      <c r="A58" s="50"/>
      <c r="B58" s="50"/>
      <c r="C58" s="51"/>
      <c r="E58" s="22" t="s">
        <v>10</v>
      </c>
      <c r="F58" s="2">
        <v>48.46</v>
      </c>
      <c r="G58" s="2">
        <v>48.46</v>
      </c>
      <c r="H58" s="329">
        <v>0</v>
      </c>
      <c r="I58" s="48">
        <v>0</v>
      </c>
      <c r="J58" s="366">
        <v>0</v>
      </c>
      <c r="K58" s="353">
        <v>0</v>
      </c>
      <c r="L58" s="366">
        <v>1128.3800000000047</v>
      </c>
      <c r="M58">
        <v>0</v>
      </c>
      <c r="N58" s="363"/>
      <c r="O58" s="789">
        <v>1.2500000000000001E-2</v>
      </c>
      <c r="P58" s="134">
        <v>-1.2800000000000001E-2</v>
      </c>
      <c r="R58" s="48"/>
      <c r="S58" s="48"/>
    </row>
    <row r="59" spans="1:20" ht="21.95" customHeight="1" x14ac:dyDescent="0.25">
      <c r="A59" s="50"/>
      <c r="B59" s="50"/>
      <c r="C59" s="51"/>
      <c r="E59" s="22" t="s">
        <v>224</v>
      </c>
      <c r="F59" s="2">
        <v>38.200000000000003</v>
      </c>
      <c r="G59" s="2">
        <v>38.200000000000003</v>
      </c>
      <c r="H59" s="329">
        <v>0</v>
      </c>
      <c r="I59" s="48">
        <v>0</v>
      </c>
      <c r="J59" s="366">
        <v>0</v>
      </c>
      <c r="K59" s="353">
        <v>0</v>
      </c>
      <c r="L59" s="366">
        <v>4376.9599999999991</v>
      </c>
      <c r="M59">
        <v>0</v>
      </c>
      <c r="N59" s="363"/>
      <c r="O59" s="789">
        <v>4.0899999999999999E-2</v>
      </c>
      <c r="P59" s="134">
        <v>-4.2799999999999998E-2</v>
      </c>
      <c r="Q59" s="148"/>
      <c r="S59" s="48"/>
    </row>
    <row r="60" spans="1:20" ht="21.95" customHeight="1" x14ac:dyDescent="0.25">
      <c r="A60" s="50"/>
      <c r="B60" s="50"/>
      <c r="C60" s="51"/>
      <c r="E60" s="22" t="s">
        <v>351</v>
      </c>
      <c r="F60" s="2">
        <v>70.77</v>
      </c>
      <c r="G60" s="2">
        <v>70.77</v>
      </c>
      <c r="H60" s="329">
        <v>0</v>
      </c>
      <c r="I60" s="48">
        <v>0</v>
      </c>
      <c r="J60" s="366">
        <v>0</v>
      </c>
      <c r="K60" s="353">
        <v>0</v>
      </c>
      <c r="L60" s="366">
        <v>2060.4300000000003</v>
      </c>
      <c r="M60">
        <v>0</v>
      </c>
      <c r="N60" s="363"/>
      <c r="O60" s="789">
        <v>4.3499999999999997E-2</v>
      </c>
      <c r="P60" s="134">
        <v>-2.9899999999999999E-2</v>
      </c>
      <c r="Q60" s="148"/>
      <c r="R60" s="48"/>
      <c r="S60" s="48"/>
      <c r="T60" s="48"/>
    </row>
    <row r="61" spans="1:20" ht="21.95" customHeight="1" x14ac:dyDescent="0.25">
      <c r="A61" s="50"/>
      <c r="B61" s="50"/>
      <c r="C61" s="51"/>
      <c r="E61" s="22" t="s">
        <v>24</v>
      </c>
      <c r="F61" s="2">
        <v>64.05</v>
      </c>
      <c r="G61" s="2">
        <v>64.05</v>
      </c>
      <c r="H61" s="49">
        <v>0</v>
      </c>
      <c r="I61" s="48">
        <v>0</v>
      </c>
      <c r="J61" s="366">
        <v>0</v>
      </c>
      <c r="K61" s="353">
        <v>0</v>
      </c>
      <c r="L61" s="48">
        <v>937.36999999999534</v>
      </c>
      <c r="M61">
        <v>0</v>
      </c>
      <c r="N61" s="2"/>
      <c r="O61" s="789">
        <v>0</v>
      </c>
      <c r="P61" s="134">
        <v>-1.8700000000000001E-2</v>
      </c>
      <c r="Q61" s="148"/>
      <c r="R61" s="48"/>
      <c r="S61" s="48"/>
      <c r="T61" s="48"/>
    </row>
    <row r="62" spans="1:20" ht="21.95" customHeight="1" x14ac:dyDescent="0.25">
      <c r="A62" s="50"/>
      <c r="B62" s="50"/>
      <c r="C62" s="51"/>
      <c r="E62" s="22" t="s">
        <v>45</v>
      </c>
      <c r="F62" s="2">
        <v>95.02</v>
      </c>
      <c r="G62" s="2">
        <v>95.02</v>
      </c>
      <c r="H62" s="329">
        <v>0</v>
      </c>
      <c r="I62" s="48">
        <v>0</v>
      </c>
      <c r="J62" s="366">
        <v>0</v>
      </c>
      <c r="K62" s="353">
        <v>0</v>
      </c>
      <c r="L62" s="366">
        <v>523.61999999999898</v>
      </c>
      <c r="M62">
        <v>0</v>
      </c>
      <c r="N62" s="363"/>
      <c r="O62" s="789">
        <v>1.67E-2</v>
      </c>
      <c r="P62" s="134">
        <v>-2.98E-2</v>
      </c>
      <c r="Q62" s="148"/>
      <c r="R62" s="48"/>
      <c r="S62" s="48"/>
      <c r="T62" s="48"/>
    </row>
    <row r="63" spans="1:20" ht="21.95" customHeight="1" x14ac:dyDescent="0.25">
      <c r="A63" s="51"/>
      <c r="B63" s="51"/>
      <c r="C63" s="51"/>
      <c r="E63" s="22" t="s">
        <v>47</v>
      </c>
      <c r="F63" s="2">
        <v>138.61000000000001</v>
      </c>
      <c r="G63" s="2">
        <v>138.61000000000001</v>
      </c>
      <c r="H63" s="329">
        <v>0</v>
      </c>
      <c r="I63" s="48">
        <v>0</v>
      </c>
      <c r="J63" s="366">
        <v>0</v>
      </c>
      <c r="K63" s="353">
        <v>0</v>
      </c>
      <c r="L63" s="366">
        <v>-168.6200000000008</v>
      </c>
      <c r="M63">
        <v>0</v>
      </c>
      <c r="N63" s="363"/>
      <c r="O63" s="789">
        <v>2.18E-2</v>
      </c>
      <c r="P63" s="134">
        <v>-4.4299999999999999E-2</v>
      </c>
      <c r="R63" s="48"/>
      <c r="S63" s="48"/>
    </row>
    <row r="64" spans="1:20" ht="21.95" customHeight="1" x14ac:dyDescent="0.25">
      <c r="A64" s="51"/>
      <c r="B64" s="155"/>
      <c r="C64" s="330"/>
      <c r="E64" s="22" t="s">
        <v>33</v>
      </c>
      <c r="F64" s="2">
        <v>228.1</v>
      </c>
      <c r="G64" s="2">
        <v>228.1</v>
      </c>
      <c r="H64" s="329">
        <v>0</v>
      </c>
      <c r="I64" s="48">
        <v>0</v>
      </c>
      <c r="J64" s="366">
        <v>0</v>
      </c>
      <c r="K64" s="353">
        <v>0</v>
      </c>
      <c r="L64" s="366">
        <v>780.73999999999796</v>
      </c>
      <c r="M64">
        <v>0</v>
      </c>
      <c r="N64" s="2"/>
      <c r="O64" s="789">
        <v>1.8599999999999998E-2</v>
      </c>
      <c r="P64" s="134">
        <v>-3.1300000000000001E-2</v>
      </c>
      <c r="Q64" s="148"/>
      <c r="R64" s="48"/>
    </row>
    <row r="65" spans="1:20" ht="21.95" customHeight="1" x14ac:dyDescent="0.25">
      <c r="A65" s="50"/>
      <c r="B65" s="50"/>
      <c r="C65" s="51"/>
      <c r="E65" s="22" t="s">
        <v>13</v>
      </c>
      <c r="F65" s="2">
        <v>63.4</v>
      </c>
      <c r="G65" s="2">
        <v>63.4</v>
      </c>
      <c r="H65" s="329">
        <v>0</v>
      </c>
      <c r="I65" s="48">
        <v>0</v>
      </c>
      <c r="J65" s="366">
        <v>0</v>
      </c>
      <c r="K65" s="353">
        <v>0</v>
      </c>
      <c r="L65" s="366">
        <v>1461.5600000000013</v>
      </c>
      <c r="M65">
        <v>0</v>
      </c>
      <c r="N65" s="363"/>
      <c r="O65" s="789">
        <v>0</v>
      </c>
      <c r="P65" s="134">
        <v>-3.4700000000000002E-2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52</v>
      </c>
      <c r="F66" s="2">
        <v>64.34</v>
      </c>
      <c r="G66" s="2">
        <v>64.34</v>
      </c>
      <c r="H66" s="329">
        <v>0</v>
      </c>
      <c r="I66" s="48">
        <v>0</v>
      </c>
      <c r="J66" s="366">
        <v>0</v>
      </c>
      <c r="K66" s="353">
        <v>0</v>
      </c>
      <c r="L66" s="366">
        <v>1056.739999999998</v>
      </c>
      <c r="M66">
        <v>0</v>
      </c>
      <c r="N66" s="2"/>
      <c r="O66" s="789">
        <v>2.1999999999999999E-2</v>
      </c>
      <c r="P66" s="134">
        <v>-4.6199999999999998E-2</v>
      </c>
    </row>
    <row r="67" spans="1:20" ht="21.95" customHeight="1" x14ac:dyDescent="0.25">
      <c r="A67" s="50"/>
      <c r="B67" s="50"/>
      <c r="C67" s="51"/>
      <c r="E67" s="22" t="s">
        <v>32</v>
      </c>
      <c r="F67" s="2">
        <v>52.52</v>
      </c>
      <c r="G67" s="2">
        <v>52.52</v>
      </c>
      <c r="H67" s="49">
        <v>0</v>
      </c>
      <c r="I67" s="48">
        <v>0</v>
      </c>
      <c r="J67" s="366">
        <v>0</v>
      </c>
      <c r="K67" s="353">
        <v>0</v>
      </c>
      <c r="L67" s="366">
        <v>1198.4699999999971</v>
      </c>
      <c r="M67">
        <v>0</v>
      </c>
      <c r="N67" s="363"/>
      <c r="O67" s="789">
        <v>1.7600000000000001E-2</v>
      </c>
      <c r="P67" s="134">
        <v>-3.8399999999999997E-2</v>
      </c>
      <c r="Q67" s="48"/>
      <c r="R67" s="48"/>
      <c r="S67" s="48"/>
      <c r="T67" s="48"/>
    </row>
    <row r="68" spans="1:20" ht="21.95" customHeight="1" x14ac:dyDescent="0.25">
      <c r="A68" s="51"/>
      <c r="B68" s="51"/>
      <c r="C68" s="51"/>
      <c r="E68" s="22" t="s">
        <v>63</v>
      </c>
      <c r="F68" s="2">
        <v>104.7</v>
      </c>
      <c r="G68" s="2">
        <v>104.7</v>
      </c>
      <c r="H68" s="329">
        <v>0</v>
      </c>
      <c r="I68" s="48">
        <v>0</v>
      </c>
      <c r="J68" s="366">
        <v>0</v>
      </c>
      <c r="K68" s="353">
        <v>0</v>
      </c>
      <c r="L68" s="366">
        <v>257.30999999999949</v>
      </c>
      <c r="M68">
        <v>0</v>
      </c>
      <c r="N68" s="363"/>
      <c r="O68" s="789">
        <v>1.38E-2</v>
      </c>
      <c r="P68" s="134">
        <v>-3.6799999999999999E-2</v>
      </c>
      <c r="R68" s="48"/>
      <c r="S68" s="48"/>
    </row>
    <row r="69" spans="1:20" ht="21.95" customHeight="1" x14ac:dyDescent="0.25">
      <c r="A69" s="51"/>
      <c r="B69" s="51"/>
      <c r="C69" s="51"/>
      <c r="E69" s="22" t="s">
        <v>9</v>
      </c>
      <c r="F69" s="2">
        <v>7.66</v>
      </c>
      <c r="G69" s="2">
        <v>7.66</v>
      </c>
      <c r="H69" s="329">
        <v>0</v>
      </c>
      <c r="I69" s="48">
        <v>0</v>
      </c>
      <c r="J69" s="366">
        <v>-8332.1133333333346</v>
      </c>
      <c r="K69" s="353">
        <v>0</v>
      </c>
      <c r="L69" s="366">
        <v>-7897.1833333333343</v>
      </c>
      <c r="M69">
        <v>0</v>
      </c>
      <c r="N69" s="2"/>
      <c r="O69" s="789">
        <v>0.04</v>
      </c>
      <c r="P69" s="134">
        <v>-2.3E-2</v>
      </c>
      <c r="R69" s="48"/>
      <c r="S69" s="48"/>
    </row>
    <row r="70" spans="1:20" ht="21.95" customHeight="1" x14ac:dyDescent="0.25">
      <c r="A70" s="51"/>
      <c r="B70" s="51"/>
      <c r="C70" s="51"/>
      <c r="E70" s="22" t="s">
        <v>53</v>
      </c>
      <c r="F70" s="2">
        <v>78.36</v>
      </c>
      <c r="G70" s="2">
        <v>78.36</v>
      </c>
      <c r="H70" s="49">
        <v>0</v>
      </c>
      <c r="I70" s="48">
        <v>0</v>
      </c>
      <c r="J70" s="366">
        <v>0</v>
      </c>
      <c r="K70" s="353">
        <v>0</v>
      </c>
      <c r="L70" s="366">
        <v>33.940000000000055</v>
      </c>
      <c r="M70">
        <v>0</v>
      </c>
      <c r="N70" s="363"/>
      <c r="O70" s="789">
        <v>7.4000000000000003E-3</v>
      </c>
      <c r="P70" s="134">
        <v>-4.1700000000000001E-2</v>
      </c>
      <c r="R70" s="48"/>
      <c r="S70" s="48"/>
      <c r="T70" s="48"/>
    </row>
    <row r="71" spans="1:20" ht="21.95" customHeight="1" x14ac:dyDescent="0.25">
      <c r="A71" s="50"/>
      <c r="B71" s="50"/>
      <c r="C71" s="51"/>
      <c r="E71" s="22" t="s">
        <v>56</v>
      </c>
      <c r="F71" s="2">
        <v>39.54</v>
      </c>
      <c r="G71" s="2">
        <v>39.54</v>
      </c>
      <c r="H71" s="49">
        <v>0</v>
      </c>
      <c r="I71" s="48">
        <v>0</v>
      </c>
      <c r="J71" s="366">
        <v>0</v>
      </c>
      <c r="K71" s="353">
        <v>0</v>
      </c>
      <c r="L71" s="48">
        <v>36.819999999999709</v>
      </c>
      <c r="M71">
        <v>0</v>
      </c>
      <c r="N71" s="363"/>
      <c r="O71" s="789">
        <v>4.2999999999999997E-2</v>
      </c>
      <c r="P71" s="134">
        <v>-3.56E-2</v>
      </c>
    </row>
    <row r="72" spans="1:20" ht="21.95" customHeight="1" x14ac:dyDescent="0.25">
      <c r="A72" s="50"/>
      <c r="B72" s="51"/>
      <c r="C72" s="51"/>
      <c r="E72" s="22" t="s">
        <v>0</v>
      </c>
      <c r="F72" s="2">
        <v>208.31</v>
      </c>
      <c r="G72" s="2">
        <v>208.31</v>
      </c>
      <c r="H72" s="329">
        <v>0</v>
      </c>
      <c r="I72" s="48">
        <v>0</v>
      </c>
      <c r="J72" s="366">
        <v>0</v>
      </c>
      <c r="K72" s="353">
        <v>0</v>
      </c>
      <c r="L72" s="366">
        <v>465.57999999999993</v>
      </c>
      <c r="M72">
        <v>0</v>
      </c>
      <c r="N72" s="363"/>
      <c r="O72" s="789">
        <v>3.8999999999999998E-3</v>
      </c>
      <c r="P72" s="134">
        <v>-4.3099999999999999E-2</v>
      </c>
    </row>
    <row r="73" spans="1:20" ht="21.95" customHeight="1" x14ac:dyDescent="0.25">
      <c r="A73" s="50"/>
      <c r="B73" s="50"/>
      <c r="C73" s="50"/>
      <c r="E73" s="22" t="s">
        <v>39</v>
      </c>
      <c r="F73" s="2">
        <v>48.35</v>
      </c>
      <c r="G73" s="2">
        <v>48.35</v>
      </c>
      <c r="H73" s="329">
        <v>0</v>
      </c>
      <c r="I73" s="48">
        <v>0</v>
      </c>
      <c r="J73" s="366">
        <v>0</v>
      </c>
      <c r="K73" s="353">
        <v>0</v>
      </c>
      <c r="L73" s="366">
        <v>529.88000000000284</v>
      </c>
      <c r="M73">
        <v>0</v>
      </c>
      <c r="N73" s="363"/>
      <c r="O73" s="789">
        <v>2.3E-2</v>
      </c>
      <c r="P73" s="134">
        <v>-3.3000000000000002E-2</v>
      </c>
    </row>
    <row r="74" spans="1:20" ht="21.95" customHeight="1" x14ac:dyDescent="0.25">
      <c r="A74" s="50"/>
      <c r="B74" s="50"/>
      <c r="C74" s="51"/>
      <c r="E74" s="22" t="s">
        <v>54</v>
      </c>
      <c r="F74" s="2">
        <v>127.24</v>
      </c>
      <c r="G74" s="2">
        <v>127.24</v>
      </c>
      <c r="H74" s="49">
        <v>0</v>
      </c>
      <c r="I74" s="48">
        <v>0</v>
      </c>
      <c r="J74" s="366">
        <v>0</v>
      </c>
      <c r="K74" s="353">
        <v>0</v>
      </c>
      <c r="L74" s="366">
        <v>114.84999999999991</v>
      </c>
      <c r="M74">
        <v>0</v>
      </c>
      <c r="N74" s="363"/>
      <c r="O74" s="789">
        <v>2.35E-2</v>
      </c>
      <c r="P74" s="134">
        <v>-5.4800000000000001E-2</v>
      </c>
    </row>
    <row r="75" spans="1:20" ht="21.95" customHeight="1" x14ac:dyDescent="0.25">
      <c r="A75" s="50"/>
      <c r="B75" s="51"/>
      <c r="C75" s="51"/>
      <c r="E75" s="22" t="s">
        <v>51</v>
      </c>
      <c r="F75" s="2">
        <v>220.02</v>
      </c>
      <c r="G75" s="2">
        <v>220.02</v>
      </c>
      <c r="H75" s="329">
        <v>0</v>
      </c>
      <c r="I75" s="48">
        <v>0</v>
      </c>
      <c r="J75" s="366">
        <v>0</v>
      </c>
      <c r="K75" s="353">
        <v>0</v>
      </c>
      <c r="L75" s="366">
        <v>176.70000000000073</v>
      </c>
      <c r="M75">
        <v>0</v>
      </c>
      <c r="N75" s="363"/>
      <c r="O75" s="789">
        <v>1.52E-2</v>
      </c>
      <c r="P75" s="134">
        <v>-5.11E-2</v>
      </c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5:O1048576">
    <cfRule type="expression" dxfId="2151" priority="321">
      <formula>$O1=0</formula>
    </cfRule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150" priority="277">
      <formula>$H2=0</formula>
    </cfRule>
  </conditionalFormatting>
  <conditionalFormatting sqref="J2:K4 J70:K71 J6:K6 J21:K58 J12:K19 J75:K200">
    <cfRule type="expression" dxfId="2149" priority="278">
      <formula>$J2=0</formula>
    </cfRule>
  </conditionalFormatting>
  <conditionalFormatting sqref="L70:L71 L1:L58 L75:L1048576">
    <cfRule type="expression" dxfId="2148" priority="276">
      <formula>$L2=0</formula>
    </cfRule>
  </conditionalFormatting>
  <conditionalFormatting sqref="M1">
    <cfRule type="expression" dxfId="2147" priority="272">
      <formula>$L2=0</formula>
    </cfRule>
  </conditionalFormatting>
  <conditionalFormatting sqref="J2:K4 J6:K6 J21:K58 J12:K19">
    <cfRule type="expression" dxfId="2146" priority="320">
      <formula>$J2&gt;0</formula>
    </cfRule>
  </conditionalFormatting>
  <conditionalFormatting sqref="L2:L58">
    <cfRule type="expression" dxfId="2145" priority="274">
      <formula>$L2&lt;0</formula>
    </cfRule>
    <cfRule type="expression" dxfId="2144" priority="275">
      <formula>$L2&gt;0</formula>
    </cfRule>
  </conditionalFormatting>
  <conditionalFormatting sqref="J2:K4 J70:K71 J6:K6 J21:K58 J12:K19 J75:K458">
    <cfRule type="expression" dxfId="2143" priority="319">
      <formula>$J2&lt;0</formula>
    </cfRule>
  </conditionalFormatting>
  <conditionalFormatting sqref="E59 H59:I59">
    <cfRule type="expression" dxfId="2142" priority="248">
      <formula>$H59=0</formula>
    </cfRule>
  </conditionalFormatting>
  <conditionalFormatting sqref="J59:K59">
    <cfRule type="expression" dxfId="2141" priority="249">
      <formula>$J59=0</formula>
    </cfRule>
  </conditionalFormatting>
  <conditionalFormatting sqref="L59">
    <cfRule type="expression" dxfId="2140" priority="247">
      <formula>$L60=0</formula>
    </cfRule>
  </conditionalFormatting>
  <conditionalFormatting sqref="J59:K59">
    <cfRule type="expression" dxfId="2139" priority="251">
      <formula>$J59&gt;0</formula>
    </cfRule>
  </conditionalFormatting>
  <conditionalFormatting sqref="L59">
    <cfRule type="expression" dxfId="2138" priority="245">
      <formula>$L59&lt;0</formula>
    </cfRule>
    <cfRule type="expression" dxfId="2137" priority="246">
      <formula>$L59&gt;0</formula>
    </cfRule>
  </conditionalFormatting>
  <conditionalFormatting sqref="J59:K59">
    <cfRule type="expression" dxfId="2136" priority="250">
      <formula>$J59&lt;0</formula>
    </cfRule>
  </conditionalFormatting>
  <conditionalFormatting sqref="E5 H5:I5">
    <cfRule type="expression" dxfId="2135" priority="226">
      <formula>$H5=0</formula>
    </cfRule>
  </conditionalFormatting>
  <conditionalFormatting sqref="J5:K5">
    <cfRule type="expression" dxfId="2134" priority="227">
      <formula>$J5=0</formula>
    </cfRule>
  </conditionalFormatting>
  <conditionalFormatting sqref="J5:K5">
    <cfRule type="expression" dxfId="2133" priority="229">
      <formula>$J5&gt;0</formula>
    </cfRule>
  </conditionalFormatting>
  <conditionalFormatting sqref="J5:K5">
    <cfRule type="expression" dxfId="2132" priority="228">
      <formula>$J5&lt;0</formula>
    </cfRule>
  </conditionalFormatting>
  <conditionalFormatting sqref="E7 H7:I7">
    <cfRule type="expression" dxfId="2131" priority="215">
      <formula>$H7=0</formula>
    </cfRule>
  </conditionalFormatting>
  <conditionalFormatting sqref="J7:K7">
    <cfRule type="expression" dxfId="2130" priority="216">
      <formula>$J7=0</formula>
    </cfRule>
  </conditionalFormatting>
  <conditionalFormatting sqref="J7:K7">
    <cfRule type="expression" dxfId="2129" priority="218">
      <formula>$J7&gt;0</formula>
    </cfRule>
  </conditionalFormatting>
  <conditionalFormatting sqref="J7:K7">
    <cfRule type="expression" dxfId="2128" priority="217">
      <formula>$J7&lt;0</formula>
    </cfRule>
  </conditionalFormatting>
  <conditionalFormatting sqref="E60 H60:I60">
    <cfRule type="expression" dxfId="2127" priority="204">
      <formula>$H60=0</formula>
    </cfRule>
  </conditionalFormatting>
  <conditionalFormatting sqref="J60:K60">
    <cfRule type="expression" dxfId="2126" priority="205">
      <formula>$J60=0</formula>
    </cfRule>
  </conditionalFormatting>
  <conditionalFormatting sqref="L60">
    <cfRule type="expression" dxfId="2125" priority="203">
      <formula>$L61=0</formula>
    </cfRule>
  </conditionalFormatting>
  <conditionalFormatting sqref="J60:K60">
    <cfRule type="expression" dxfId="2124" priority="207">
      <formula>$J60&gt;0</formula>
    </cfRule>
  </conditionalFormatting>
  <conditionalFormatting sqref="L60">
    <cfRule type="expression" dxfId="2123" priority="201">
      <formula>$L60&lt;0</formula>
    </cfRule>
    <cfRule type="expression" dxfId="2122" priority="202">
      <formula>$L60&gt;0</formula>
    </cfRule>
  </conditionalFormatting>
  <conditionalFormatting sqref="J60:K60">
    <cfRule type="expression" dxfId="2121" priority="206">
      <formula>$J60&lt;0</formula>
    </cfRule>
  </conditionalFormatting>
  <conditionalFormatting sqref="E62 H62:I62">
    <cfRule type="expression" dxfId="2120" priority="193">
      <formula>$H62=0</formula>
    </cfRule>
  </conditionalFormatting>
  <conditionalFormatting sqref="J62:K62">
    <cfRule type="expression" dxfId="2119" priority="194">
      <formula>$J62=0</formula>
    </cfRule>
  </conditionalFormatting>
  <conditionalFormatting sqref="L62">
    <cfRule type="expression" dxfId="2118" priority="192">
      <formula>$L63=0</formula>
    </cfRule>
  </conditionalFormatting>
  <conditionalFormatting sqref="J62:K62">
    <cfRule type="expression" dxfId="2117" priority="196">
      <formula>$J62&gt;0</formula>
    </cfRule>
  </conditionalFormatting>
  <conditionalFormatting sqref="L62">
    <cfRule type="expression" dxfId="2116" priority="190">
      <formula>$L62&lt;0</formula>
    </cfRule>
    <cfRule type="expression" dxfId="2115" priority="191">
      <formula>$L62&gt;0</formula>
    </cfRule>
  </conditionalFormatting>
  <conditionalFormatting sqref="J62:K62">
    <cfRule type="expression" dxfId="2114" priority="195">
      <formula>$J62&lt;0</formula>
    </cfRule>
  </conditionalFormatting>
  <conditionalFormatting sqref="E61 H61:I61">
    <cfRule type="expression" dxfId="2113" priority="182">
      <formula>$H61=0</formula>
    </cfRule>
  </conditionalFormatting>
  <conditionalFormatting sqref="J61:K61">
    <cfRule type="expression" dxfId="2112" priority="183">
      <formula>$J61=0</formula>
    </cfRule>
  </conditionalFormatting>
  <conditionalFormatting sqref="L61">
    <cfRule type="expression" dxfId="2111" priority="181">
      <formula>$L62=0</formula>
    </cfRule>
  </conditionalFormatting>
  <conditionalFormatting sqref="J61:K61">
    <cfRule type="expression" dxfId="2110" priority="185">
      <formula>$J61&gt;0</formula>
    </cfRule>
  </conditionalFormatting>
  <conditionalFormatting sqref="L61">
    <cfRule type="expression" dxfId="2109" priority="179">
      <formula>$L61&lt;0</formula>
    </cfRule>
    <cfRule type="expression" dxfId="2108" priority="180">
      <formula>$L61&gt;0</formula>
    </cfRule>
  </conditionalFormatting>
  <conditionalFormatting sqref="J61:K61">
    <cfRule type="expression" dxfId="2107" priority="184">
      <formula>$J61&lt;0</formula>
    </cfRule>
  </conditionalFormatting>
  <conditionalFormatting sqref="E8 H8:I8">
    <cfRule type="expression" dxfId="2106" priority="167">
      <formula>$H8=0</formula>
    </cfRule>
  </conditionalFormatting>
  <conditionalFormatting sqref="J8:K8">
    <cfRule type="expression" dxfId="2105" priority="168">
      <formula>$J8=0</formula>
    </cfRule>
  </conditionalFormatting>
  <conditionalFormatting sqref="J8:K8">
    <cfRule type="expression" dxfId="2104" priority="170">
      <formula>$J8&gt;0</formula>
    </cfRule>
  </conditionalFormatting>
  <conditionalFormatting sqref="J8:K8">
    <cfRule type="expression" dxfId="2103" priority="169">
      <formula>$J8&lt;0</formula>
    </cfRule>
  </conditionalFormatting>
  <conditionalFormatting sqref="E63 H63:I63">
    <cfRule type="expression" dxfId="2102" priority="157">
      <formula>$H63=0</formula>
    </cfRule>
  </conditionalFormatting>
  <conditionalFormatting sqref="J63:K63">
    <cfRule type="expression" dxfId="2101" priority="158">
      <formula>$J63=0</formula>
    </cfRule>
  </conditionalFormatting>
  <conditionalFormatting sqref="L63">
    <cfRule type="expression" dxfId="2100" priority="156">
      <formula>$L64=0</formula>
    </cfRule>
  </conditionalFormatting>
  <conditionalFormatting sqref="J63:K63">
    <cfRule type="expression" dxfId="2099" priority="160">
      <formula>$J63&gt;0</formula>
    </cfRule>
  </conditionalFormatting>
  <conditionalFormatting sqref="L63">
    <cfRule type="expression" dxfId="2098" priority="154">
      <formula>$L63&lt;0</formula>
    </cfRule>
    <cfRule type="expression" dxfId="2097" priority="155">
      <formula>$L63&gt;0</formula>
    </cfRule>
  </conditionalFormatting>
  <conditionalFormatting sqref="J63:K63">
    <cfRule type="expression" dxfId="2096" priority="159">
      <formula>$J63&lt;0</formula>
    </cfRule>
  </conditionalFormatting>
  <conditionalFormatting sqref="E20 H20:I20">
    <cfRule type="expression" dxfId="2095" priority="147">
      <formula>$H20=0</formula>
    </cfRule>
  </conditionalFormatting>
  <conditionalFormatting sqref="J20:K20">
    <cfRule type="expression" dxfId="2094" priority="148">
      <formula>$J20=0</formula>
    </cfRule>
  </conditionalFormatting>
  <conditionalFormatting sqref="J20:K20">
    <cfRule type="expression" dxfId="2093" priority="150">
      <formula>$J20&gt;0</formula>
    </cfRule>
  </conditionalFormatting>
  <conditionalFormatting sqref="J20:K20">
    <cfRule type="expression" dxfId="2092" priority="149">
      <formula>$J20&lt;0</formula>
    </cfRule>
  </conditionalFormatting>
  <conditionalFormatting sqref="E64 H64:I64">
    <cfRule type="expression" dxfId="2091" priority="138">
      <formula>$H64=0</formula>
    </cfRule>
  </conditionalFormatting>
  <conditionalFormatting sqref="J64:K64">
    <cfRule type="expression" dxfId="2090" priority="139">
      <formula>$J64=0</formula>
    </cfRule>
  </conditionalFormatting>
  <conditionalFormatting sqref="L64">
    <cfRule type="expression" dxfId="2089" priority="137">
      <formula>$L65=0</formula>
    </cfRule>
  </conditionalFormatting>
  <conditionalFormatting sqref="J64:K64">
    <cfRule type="expression" dxfId="2088" priority="141">
      <formula>$J64&gt;0</formula>
    </cfRule>
  </conditionalFormatting>
  <conditionalFormatting sqref="L64">
    <cfRule type="expression" dxfId="2087" priority="135">
      <formula>$L64&lt;0</formula>
    </cfRule>
    <cfRule type="expression" dxfId="2086" priority="136">
      <formula>$L64&gt;0</formula>
    </cfRule>
  </conditionalFormatting>
  <conditionalFormatting sqref="J64:K64">
    <cfRule type="expression" dxfId="2085" priority="140">
      <formula>$J64&lt;0</formula>
    </cfRule>
  </conditionalFormatting>
  <conditionalFormatting sqref="E65 H65:I65">
    <cfRule type="expression" dxfId="2084" priority="131">
      <formula>$H65=0</formula>
    </cfRule>
  </conditionalFormatting>
  <conditionalFormatting sqref="J65:K65">
    <cfRule type="expression" dxfId="2083" priority="132">
      <formula>$J65=0</formula>
    </cfRule>
  </conditionalFormatting>
  <conditionalFormatting sqref="L65">
    <cfRule type="expression" dxfId="2082" priority="130">
      <formula>$L66=0</formula>
    </cfRule>
  </conditionalFormatting>
  <conditionalFormatting sqref="J65:K65">
    <cfRule type="expression" dxfId="2081" priority="134">
      <formula>$J65&gt;0</formula>
    </cfRule>
  </conditionalFormatting>
  <conditionalFormatting sqref="L65">
    <cfRule type="expression" dxfId="2080" priority="128">
      <formula>$L65&lt;0</formula>
    </cfRule>
    <cfRule type="expression" dxfId="2079" priority="129">
      <formula>$L65&gt;0</formula>
    </cfRule>
  </conditionalFormatting>
  <conditionalFormatting sqref="J65:K65">
    <cfRule type="expression" dxfId="2078" priority="133">
      <formula>$J65&lt;0</formula>
    </cfRule>
  </conditionalFormatting>
  <conditionalFormatting sqref="E11 H11:I11">
    <cfRule type="expression" dxfId="2077" priority="122">
      <formula>$H11=0</formula>
    </cfRule>
  </conditionalFormatting>
  <conditionalFormatting sqref="J11:K11">
    <cfRule type="expression" dxfId="2076" priority="123">
      <formula>$J11=0</formula>
    </cfRule>
  </conditionalFormatting>
  <conditionalFormatting sqref="J11:K11">
    <cfRule type="expression" dxfId="2075" priority="125">
      <formula>$J11&gt;0</formula>
    </cfRule>
  </conditionalFormatting>
  <conditionalFormatting sqref="J11:K11">
    <cfRule type="expression" dxfId="2074" priority="124">
      <formula>$J11&lt;0</formula>
    </cfRule>
  </conditionalFormatting>
  <conditionalFormatting sqref="E9 H9:I9">
    <cfRule type="expression" dxfId="2073" priority="115">
      <formula>$H9=0</formula>
    </cfRule>
  </conditionalFormatting>
  <conditionalFormatting sqref="J9:K9">
    <cfRule type="expression" dxfId="2072" priority="116">
      <formula>$J9=0</formula>
    </cfRule>
  </conditionalFormatting>
  <conditionalFormatting sqref="J9:K9">
    <cfRule type="expression" dxfId="2071" priority="118">
      <formula>$J9&gt;0</formula>
    </cfRule>
  </conditionalFormatting>
  <conditionalFormatting sqref="J9:K9">
    <cfRule type="expression" dxfId="2070" priority="117">
      <formula>$J9&lt;0</formula>
    </cfRule>
  </conditionalFormatting>
  <conditionalFormatting sqref="E66 H66:I66">
    <cfRule type="expression" dxfId="2069" priority="106">
      <formula>$H66=0</formula>
    </cfRule>
  </conditionalFormatting>
  <conditionalFormatting sqref="J66:K66">
    <cfRule type="expression" dxfId="2068" priority="107">
      <formula>$J66=0</formula>
    </cfRule>
  </conditionalFormatting>
  <conditionalFormatting sqref="L66">
    <cfRule type="expression" dxfId="2067" priority="105">
      <formula>$L67=0</formula>
    </cfRule>
  </conditionalFormatting>
  <conditionalFormatting sqref="J66:K66">
    <cfRule type="expression" dxfId="2066" priority="109">
      <formula>$J66&gt;0</formula>
    </cfRule>
  </conditionalFormatting>
  <conditionalFormatting sqref="L66">
    <cfRule type="expression" dxfId="2065" priority="103">
      <formula>$L66&lt;0</formula>
    </cfRule>
    <cfRule type="expression" dxfId="2064" priority="104">
      <formula>$L66&gt;0</formula>
    </cfRule>
  </conditionalFormatting>
  <conditionalFormatting sqref="J66:K66">
    <cfRule type="expression" dxfId="2063" priority="108">
      <formula>$J66&lt;0</formula>
    </cfRule>
  </conditionalFormatting>
  <conditionalFormatting sqref="O2:O6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062" priority="97">
      <formula>$H10=0</formula>
    </cfRule>
  </conditionalFormatting>
  <conditionalFormatting sqref="J10:K10">
    <cfRule type="expression" dxfId="2061" priority="98">
      <formula>$J10=0</formula>
    </cfRule>
  </conditionalFormatting>
  <conditionalFormatting sqref="J10:K10">
    <cfRule type="expression" dxfId="2060" priority="100">
      <formula>$J10&gt;0</formula>
    </cfRule>
  </conditionalFormatting>
  <conditionalFormatting sqref="J10:K10">
    <cfRule type="expression" dxfId="2059" priority="99">
      <formula>$J10&lt;0</formula>
    </cfRule>
  </conditionalFormatting>
  <conditionalFormatting sqref="E26:E28 E30 E45:E49 E36:E43">
    <cfRule type="expression" dxfId="2058" priority="93">
      <formula>$H26=0</formula>
    </cfRule>
  </conditionalFormatting>
  <conditionalFormatting sqref="E29">
    <cfRule type="expression" dxfId="2057" priority="92">
      <formula>$H29=0</formula>
    </cfRule>
  </conditionalFormatting>
  <conditionalFormatting sqref="E31">
    <cfRule type="expression" dxfId="2056" priority="91">
      <formula>$H31=0</formula>
    </cfRule>
  </conditionalFormatting>
  <conditionalFormatting sqref="E32">
    <cfRule type="expression" dxfId="2055" priority="90">
      <formula>$H32=0</formula>
    </cfRule>
  </conditionalFormatting>
  <conditionalFormatting sqref="E44">
    <cfRule type="expression" dxfId="2054" priority="89">
      <formula>$H44=0</formula>
    </cfRule>
  </conditionalFormatting>
  <conditionalFormatting sqref="E35">
    <cfRule type="expression" dxfId="2053" priority="88">
      <formula>$H35=0</formula>
    </cfRule>
  </conditionalFormatting>
  <conditionalFormatting sqref="E33">
    <cfRule type="expression" dxfId="2052" priority="87">
      <formula>$H33=0</formula>
    </cfRule>
  </conditionalFormatting>
  <conditionalFormatting sqref="E34">
    <cfRule type="expression" dxfId="2051" priority="86">
      <formula>$H34=0</formula>
    </cfRule>
  </conditionalFormatting>
  <conditionalFormatting sqref="E67 H67:I67">
    <cfRule type="expression" dxfId="2050" priority="82">
      <formula>$H67=0</formula>
    </cfRule>
  </conditionalFormatting>
  <conditionalFormatting sqref="J67:K67">
    <cfRule type="expression" dxfId="2049" priority="83">
      <formula>$J67=0</formula>
    </cfRule>
  </conditionalFormatting>
  <conditionalFormatting sqref="L67">
    <cfRule type="expression" dxfId="2048" priority="81">
      <formula>$L68=0</formula>
    </cfRule>
  </conditionalFormatting>
  <conditionalFormatting sqref="J67:K67">
    <cfRule type="expression" dxfId="2047" priority="85">
      <formula>$J67&gt;0</formula>
    </cfRule>
  </conditionalFormatting>
  <conditionalFormatting sqref="L67">
    <cfRule type="expression" dxfId="2046" priority="79">
      <formula>$L67&lt;0</formula>
    </cfRule>
    <cfRule type="expression" dxfId="2045" priority="80">
      <formula>$L67&gt;0</formula>
    </cfRule>
  </conditionalFormatting>
  <conditionalFormatting sqref="J67:K67">
    <cfRule type="expression" dxfId="2044" priority="84">
      <formula>$J67&lt;0</formula>
    </cfRule>
  </conditionalFormatting>
  <conditionalFormatting sqref="E69 H69:I69">
    <cfRule type="expression" dxfId="2043" priority="75">
      <formula>$H69=0</formula>
    </cfRule>
  </conditionalFormatting>
  <conditionalFormatting sqref="J69:K69">
    <cfRule type="expression" dxfId="2042" priority="76">
      <formula>$J69=0</formula>
    </cfRule>
  </conditionalFormatting>
  <conditionalFormatting sqref="L69">
    <cfRule type="expression" dxfId="2041" priority="74">
      <formula>$L70=0</formula>
    </cfRule>
  </conditionalFormatting>
  <conditionalFormatting sqref="J69:K69">
    <cfRule type="expression" dxfId="2040" priority="78">
      <formula>$J69&gt;0</formula>
    </cfRule>
  </conditionalFormatting>
  <conditionalFormatting sqref="L69">
    <cfRule type="expression" dxfId="2039" priority="72">
      <formula>$L69&lt;0</formula>
    </cfRule>
    <cfRule type="expression" dxfId="2038" priority="73">
      <formula>$L69&gt;0</formula>
    </cfRule>
  </conditionalFormatting>
  <conditionalFormatting sqref="J69:K69">
    <cfRule type="expression" dxfId="2037" priority="77">
      <formula>$J69&lt;0</formula>
    </cfRule>
  </conditionalFormatting>
  <conditionalFormatting sqref="E68 H68:I68">
    <cfRule type="expression" dxfId="2036" priority="68">
      <formula>$H68=0</formula>
    </cfRule>
  </conditionalFormatting>
  <conditionalFormatting sqref="J68:K68">
    <cfRule type="expression" dxfId="2035" priority="69">
      <formula>$J68=0</formula>
    </cfRule>
  </conditionalFormatting>
  <conditionalFormatting sqref="L68">
    <cfRule type="expression" dxfId="2034" priority="67">
      <formula>$L69=0</formula>
    </cfRule>
  </conditionalFormatting>
  <conditionalFormatting sqref="J68:K68">
    <cfRule type="expression" dxfId="2033" priority="71">
      <formula>$J68&gt;0</formula>
    </cfRule>
  </conditionalFormatting>
  <conditionalFormatting sqref="L68">
    <cfRule type="expression" dxfId="2032" priority="65">
      <formula>$L68&lt;0</formula>
    </cfRule>
    <cfRule type="expression" dxfId="2031" priority="66">
      <formula>$L68&gt;0</formula>
    </cfRule>
  </conditionalFormatting>
  <conditionalFormatting sqref="J68:K68">
    <cfRule type="expression" dxfId="2030" priority="70">
      <formula>$J68&lt;0</formula>
    </cfRule>
  </conditionalFormatting>
  <conditionalFormatting sqref="O67:O71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029" priority="60">
      <formula>$H69=0</formula>
    </cfRule>
  </conditionalFormatting>
  <conditionalFormatting sqref="J69:K69">
    <cfRule type="expression" dxfId="2028" priority="61">
      <formula>$J69=0</formula>
    </cfRule>
  </conditionalFormatting>
  <conditionalFormatting sqref="L69">
    <cfRule type="expression" dxfId="2027" priority="59">
      <formula>$L70=0</formula>
    </cfRule>
  </conditionalFormatting>
  <conditionalFormatting sqref="J69:K69">
    <cfRule type="expression" dxfId="2026" priority="63">
      <formula>$J69&gt;0</formula>
    </cfRule>
  </conditionalFormatting>
  <conditionalFormatting sqref="L69">
    <cfRule type="expression" dxfId="2025" priority="57">
      <formula>$L69&lt;0</formula>
    </cfRule>
    <cfRule type="expression" dxfId="2024" priority="58">
      <formula>$L69&gt;0</formula>
    </cfRule>
  </conditionalFormatting>
  <conditionalFormatting sqref="J69:K69">
    <cfRule type="expression" dxfId="2023" priority="62">
      <formula>$J69&lt;0</formula>
    </cfRule>
  </conditionalFormatting>
  <conditionalFormatting sqref="E71 H71:I71">
    <cfRule type="expression" dxfId="2022" priority="53">
      <formula>$H71=0</formula>
    </cfRule>
  </conditionalFormatting>
  <conditionalFormatting sqref="J71:K71">
    <cfRule type="expression" dxfId="2021" priority="54">
      <formula>$J71=0</formula>
    </cfRule>
  </conditionalFormatting>
  <conditionalFormatting sqref="L71">
    <cfRule type="expression" dxfId="2020" priority="52">
      <formula>$L72=0</formula>
    </cfRule>
  </conditionalFormatting>
  <conditionalFormatting sqref="J71:K71">
    <cfRule type="expression" dxfId="2019" priority="56">
      <formula>$J71&gt;0</formula>
    </cfRule>
  </conditionalFormatting>
  <conditionalFormatting sqref="L71">
    <cfRule type="expression" dxfId="2018" priority="50">
      <formula>$L71&lt;0</formula>
    </cfRule>
    <cfRule type="expression" dxfId="2017" priority="51">
      <formula>$L71&gt;0</formula>
    </cfRule>
  </conditionalFormatting>
  <conditionalFormatting sqref="J71:K71">
    <cfRule type="expression" dxfId="2016" priority="55">
      <formula>$J71&lt;0</formula>
    </cfRule>
  </conditionalFormatting>
  <conditionalFormatting sqref="E70 H70:I70">
    <cfRule type="expression" dxfId="2015" priority="46">
      <formula>$H70=0</formula>
    </cfRule>
  </conditionalFormatting>
  <conditionalFormatting sqref="J70:K70">
    <cfRule type="expression" dxfId="2014" priority="47">
      <formula>$J70=0</formula>
    </cfRule>
  </conditionalFormatting>
  <conditionalFormatting sqref="L70">
    <cfRule type="expression" dxfId="2013" priority="45">
      <formula>$L71=0</formula>
    </cfRule>
  </conditionalFormatting>
  <conditionalFormatting sqref="J70:K70">
    <cfRule type="expression" dxfId="2012" priority="49">
      <formula>$J70&gt;0</formula>
    </cfRule>
  </conditionalFormatting>
  <conditionalFormatting sqref="L70">
    <cfRule type="expression" dxfId="2011" priority="43">
      <formula>$L70&lt;0</formula>
    </cfRule>
    <cfRule type="expression" dxfId="2010" priority="44">
      <formula>$L70&gt;0</formula>
    </cfRule>
  </conditionalFormatting>
  <conditionalFormatting sqref="J70:K70">
    <cfRule type="expression" dxfId="2009" priority="48">
      <formula>$J70&lt;0</formula>
    </cfRule>
  </conditionalFormatting>
  <conditionalFormatting sqref="O73:O74">
    <cfRule type="expression" dxfId="2008" priority="37">
      <formula>$O73=0</formula>
    </cfRule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07" priority="35">
      <formula>$J73=0</formula>
    </cfRule>
  </conditionalFormatting>
  <conditionalFormatting sqref="L73:L74">
    <cfRule type="expression" dxfId="2006" priority="34">
      <formula>$L74=0</formula>
    </cfRule>
  </conditionalFormatting>
  <conditionalFormatting sqref="J73:K74">
    <cfRule type="expression" dxfId="2005" priority="36">
      <formula>$J73&lt;0</formula>
    </cfRule>
  </conditionalFormatting>
  <conditionalFormatting sqref="E72 H72:I72">
    <cfRule type="expression" dxfId="2004" priority="30">
      <formula>$H72=0</formula>
    </cfRule>
  </conditionalFormatting>
  <conditionalFormatting sqref="J72:K72">
    <cfRule type="expression" dxfId="2003" priority="31">
      <formula>$J72=0</formula>
    </cfRule>
  </conditionalFormatting>
  <conditionalFormatting sqref="L72">
    <cfRule type="expression" dxfId="2002" priority="29">
      <formula>$L73=0</formula>
    </cfRule>
  </conditionalFormatting>
  <conditionalFormatting sqref="J72:K72">
    <cfRule type="expression" dxfId="2001" priority="33">
      <formula>$J72&gt;0</formula>
    </cfRule>
  </conditionalFormatting>
  <conditionalFormatting sqref="L72">
    <cfRule type="expression" dxfId="2000" priority="27">
      <formula>$L72&lt;0</formula>
    </cfRule>
    <cfRule type="expression" dxfId="1999" priority="28">
      <formula>$L72&gt;0</formula>
    </cfRule>
  </conditionalFormatting>
  <conditionalFormatting sqref="J72:K72">
    <cfRule type="expression" dxfId="1998" priority="32">
      <formula>$J72&lt;0</formula>
    </cfRule>
  </conditionalFormatting>
  <conditionalFormatting sqref="O72:O7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1997" priority="22">
      <formula>$H72=0</formula>
    </cfRule>
  </conditionalFormatting>
  <conditionalFormatting sqref="J72:K72">
    <cfRule type="expression" dxfId="1996" priority="23">
      <formula>$J72=0</formula>
    </cfRule>
  </conditionalFormatting>
  <conditionalFormatting sqref="L72">
    <cfRule type="expression" dxfId="1995" priority="21">
      <formula>$L73=0</formula>
    </cfRule>
  </conditionalFormatting>
  <conditionalFormatting sqref="J72:K72">
    <cfRule type="expression" dxfId="1994" priority="25">
      <formula>$J72&gt;0</formula>
    </cfRule>
  </conditionalFormatting>
  <conditionalFormatting sqref="L72">
    <cfRule type="expression" dxfId="1993" priority="19">
      <formula>$L72&lt;0</formula>
    </cfRule>
    <cfRule type="expression" dxfId="1992" priority="20">
      <formula>$L72&gt;0</formula>
    </cfRule>
  </conditionalFormatting>
  <conditionalFormatting sqref="J72:K72">
    <cfRule type="expression" dxfId="1991" priority="24">
      <formula>$J72&lt;0</formula>
    </cfRule>
  </conditionalFormatting>
  <conditionalFormatting sqref="E74 H74:I74">
    <cfRule type="expression" dxfId="1990" priority="15">
      <formula>$H74=0</formula>
    </cfRule>
  </conditionalFormatting>
  <conditionalFormatting sqref="J74:K74">
    <cfRule type="expression" dxfId="1989" priority="16">
      <formula>$J74=0</formula>
    </cfRule>
  </conditionalFormatting>
  <conditionalFormatting sqref="L74">
    <cfRule type="expression" dxfId="1988" priority="14">
      <formula>$L75=0</formula>
    </cfRule>
  </conditionalFormatting>
  <conditionalFormatting sqref="J74:K74">
    <cfRule type="expression" dxfId="1987" priority="18">
      <formula>$J74&gt;0</formula>
    </cfRule>
  </conditionalFormatting>
  <conditionalFormatting sqref="L74">
    <cfRule type="expression" dxfId="1986" priority="12">
      <formula>$L74&lt;0</formula>
    </cfRule>
    <cfRule type="expression" dxfId="1985" priority="13">
      <formula>$L74&gt;0</formula>
    </cfRule>
  </conditionalFormatting>
  <conditionalFormatting sqref="J74:K74">
    <cfRule type="expression" dxfId="1984" priority="17">
      <formula>$J74&lt;0</formula>
    </cfRule>
  </conditionalFormatting>
  <conditionalFormatting sqref="E73 H73:I73">
    <cfRule type="expression" dxfId="1983" priority="8">
      <formula>$H73=0</formula>
    </cfRule>
  </conditionalFormatting>
  <conditionalFormatting sqref="J73:K73">
    <cfRule type="expression" dxfId="1982" priority="9">
      <formula>$J73=0</formula>
    </cfRule>
  </conditionalFormatting>
  <conditionalFormatting sqref="L73">
    <cfRule type="expression" dxfId="1981" priority="7">
      <formula>$L74=0</formula>
    </cfRule>
  </conditionalFormatting>
  <conditionalFormatting sqref="J73:K73">
    <cfRule type="expression" dxfId="1980" priority="11">
      <formula>$J73&gt;0</formula>
    </cfRule>
  </conditionalFormatting>
  <conditionalFormatting sqref="L73">
    <cfRule type="expression" dxfId="1979" priority="5">
      <formula>$L73&lt;0</formula>
    </cfRule>
    <cfRule type="expression" dxfId="1978" priority="6">
      <formula>$L73&gt;0</formula>
    </cfRule>
  </conditionalFormatting>
  <conditionalFormatting sqref="J73:K73">
    <cfRule type="expression" dxfId="1977" priority="10">
      <formula>$J73&lt;0</formula>
    </cfRule>
  </conditionalFormatting>
  <conditionalFormatting sqref="P2:P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{4D0D4388-42C5-47D2-AC05-5D669F1F07B2}</x14:id>
        </ext>
      </extLst>
    </cfRule>
  </conditionalFormatting>
  <conditionalFormatting sqref="P1">
    <cfRule type="expression" dxfId="19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{BB326309-7BE2-4BC8-B8E9-3417D0F47D49}</x14:id>
        </ext>
      </extLst>
    </cfRule>
  </conditionalFormatting>
  <hyperlinks>
    <hyperlink ref="E26" location="BIIB!A1" display="BIIB"/>
    <hyperlink ref="E27" location="MYL!A1" display="MYL"/>
    <hyperlink ref="E9" location="SIG!A1" display="SIG"/>
    <hyperlink ref="E28" location="AAPL!A1" display="AAPL"/>
    <hyperlink ref="E29" location="AXP!A1" display="AXP"/>
    <hyperlink ref="E30" location="DG!A1" display="DG"/>
    <hyperlink ref="E31" location="PINC!A1" display="PINC"/>
    <hyperlink ref="E32" location="FOXA!A1" display="FOXA"/>
    <hyperlink ref="E10" location="AOBC!A1" display="AOBC"/>
    <hyperlink ref="E33" location="LUV!A1" display="LUV"/>
    <hyperlink ref="E34" location="CCE!A1" display="CCE"/>
    <hyperlink ref="E35" location="BMY!A1" display="BMY"/>
    <hyperlink ref="E36" location="GPS!A1" display="GPS"/>
    <hyperlink ref="E37" location="AKAM!A1" display="AKAM"/>
    <hyperlink ref="E38" location="ARNC!A1" display="ARNC"/>
    <hyperlink ref="E39" location="CVS!A1" display="CVS"/>
    <hyperlink ref="E40" location="ADBE!A1" display="ADBE"/>
    <hyperlink ref="E2" location="MRO!A1" display="MRO"/>
    <hyperlink ref="E22" location="GE!A1" display="GE"/>
    <hyperlink ref="E3" location="KR!A1" display="KR"/>
    <hyperlink ref="E41" location="F!A1" display="F"/>
    <hyperlink ref="E42" location="JNJ!A1" display="JNJ"/>
    <hyperlink ref="E4" location="ULTA!A1" display="ULTA"/>
    <hyperlink ref="E17" location="FRC!A1" display="FRC"/>
    <hyperlink ref="E18" location="AAP!A1" display="AAP"/>
    <hyperlink ref="E19" location="T!A1" display="T"/>
    <hyperlink ref="E24" location="COST!A1" display="COST"/>
    <hyperlink ref="E43" location="CPN!A1" display="CPN"/>
    <hyperlink ref="E44" location="EW!A1" display="EW"/>
    <hyperlink ref="E45" location="TJX!A1" display="TJX"/>
    <hyperlink ref="E13" location="WBA!A1" display="WBA"/>
    <hyperlink ref="E46" location="AZO!A1" display="AZO"/>
    <hyperlink ref="E15" location="KBWY!A1" display="KBWY"/>
    <hyperlink ref="E23" location="AYI!A1" display="AYI"/>
    <hyperlink ref="E12" location="DIA!A1" display="DIA"/>
    <hyperlink ref="E47" location="NKE!A1" display="NKE"/>
    <hyperlink ref="E5" location="MOS!A1" display="MOS"/>
    <hyperlink ref="E48" location="VGK!A1" display="VGK"/>
    <hyperlink ref="E49" location="CMG!A1" display="CMG"/>
    <hyperlink ref="E20" location="HAS!A1" display="HAS"/>
    <hyperlink ref="E11" location="HSIC!A1" display="HSIC"/>
    <hyperlink ref="E7" location="PDCO!A1" display="PDCO"/>
    <hyperlink ref="E50" location="MU!A1" display="MU"/>
    <hyperlink ref="E51" location="IP!A1" display="IP"/>
    <hyperlink ref="E52" location="INTC!A1" display="INTC"/>
    <hyperlink ref="E53" location="HES!A1" display="HES"/>
    <hyperlink ref="E54" location="UNP!A1" display="UNP"/>
    <hyperlink ref="E55" location="NCLH!A1" display="NCLH"/>
    <hyperlink ref="E6" location="SPY!A1" display="SPY"/>
    <hyperlink ref="E56" location="SWKS!A1" display="SWKS"/>
    <hyperlink ref="E57" location="CNI!A1" display="CNI"/>
    <hyperlink ref="E14" location="WFC!A1" display="WFC"/>
    <hyperlink ref="E58" location="AA!A1" display="AA"/>
    <hyperlink ref="E59" location="CF!A1" display="CF"/>
    <hyperlink ref="E60" location="TGT!A1" display="TGT"/>
    <hyperlink ref="E8" location="NWL!A1" display="NWL"/>
    <hyperlink ref="E61" location="KORS!A1" display="KORS"/>
    <hyperlink ref="E62" location="ALL!A1" display="ALL"/>
    <hyperlink ref="E63" location="NSC!A1" display="NSC"/>
    <hyperlink ref="E64" location="AVGO!A1" display="AVGO"/>
    <hyperlink ref="E65" location="UAL!A1" display="UAL"/>
    <hyperlink ref="E66" location="CAH!A1" display="CAH"/>
    <hyperlink ref="E67" location="DAL!A1" display="DAL"/>
    <hyperlink ref="E25" location="TEVA!A1" display="TEVA"/>
    <hyperlink ref="E68" location="DIS!A1" display="DIS"/>
    <hyperlink ref="E69" location="FTR!A1" display="FTR"/>
    <hyperlink ref="E21" location="GILD!A1" display="GILD"/>
    <hyperlink ref="E70" location="WWD!A1" display="WWD"/>
    <hyperlink ref="E16" location="GIS!A1" display="GIS"/>
    <hyperlink ref="E71" location="GM!A1" display="GM"/>
    <hyperlink ref="E72" location="TMO!A1" display="TMO"/>
    <hyperlink ref="E73" location="TKR!A1" display="TKR"/>
    <hyperlink ref="E74" location="UTX!A1" display="UTX"/>
    <hyperlink ref="E7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O75:O1048576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4D0D4388-42C5-47D2-AC05-5D669F1F07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BB326309-7BE2-4BC8-B8E9-3417D0F47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5" activePane="bottomLeft" state="frozen"/>
      <selection activeCell="E5" sqref="E5"/>
      <selection pane="bottomLeft" activeCell="S290" sqref="S29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1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1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1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1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1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1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1079.5000000000005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54689.929666668235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53457.2496666683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53455.719999999972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9.6666683311923407E-3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1079.5000000000005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975" priority="7">
      <formula>#REF!&gt;0</formula>
    </cfRule>
    <cfRule type="expression" dxfId="197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9"/>
  <sheetViews>
    <sheetView topLeftCell="G1" zoomScaleNormal="100" workbookViewId="0">
      <pane ySplit="1" topLeftCell="A570" activePane="bottomLeft" state="frozen"/>
      <selection pane="bottomLeft" activeCell="U581" sqref="U58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53455.719999999972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  <row r="579" spans="1:24" ht="20.100000000000001" customHeight="1" x14ac:dyDescent="0.25">
      <c r="A579" s="163">
        <f t="shared" ref="A579" si="2290">B579-$B$2</f>
        <v>904</v>
      </c>
      <c r="B579" s="172">
        <v>43137</v>
      </c>
      <c r="C579" s="215">
        <v>2695.14</v>
      </c>
      <c r="D579" s="171">
        <f t="shared" ref="D579" si="2291">(C579-C578)/C578</f>
        <v>1.7440938639606718E-2</v>
      </c>
      <c r="E579" s="209">
        <f t="shared" ref="E579" si="2292">(C579-$C$2)/$C$2</f>
        <v>0.28191054203687133</v>
      </c>
      <c r="F579" s="219">
        <v>7115.88</v>
      </c>
      <c r="G579" s="171">
        <f t="shared" ref="G579" si="2293">(F579-F578)/F578</f>
        <v>2.1293085631616367E-2</v>
      </c>
      <c r="H579" s="203">
        <f t="shared" ref="H579" si="2294">(F579-F$2)/F$2</f>
        <v>0.39754502425516042</v>
      </c>
      <c r="I579" s="221">
        <v>368455.72</v>
      </c>
      <c r="J579" s="173">
        <v>315000</v>
      </c>
      <c r="K579" s="173">
        <f t="shared" ref="K579" si="2295">I579-I578-J579+J578</f>
        <v>7304.2099999999627</v>
      </c>
      <c r="L579" s="171">
        <f t="shared" ref="L579" si="2296">K579/I578</f>
        <v>2.1101193520721498E-2</v>
      </c>
      <c r="M579" s="182">
        <f t="shared" ref="M579" si="2297">I579-J579</f>
        <v>53455.719999999972</v>
      </c>
      <c r="N579" s="184">
        <f t="shared" ref="N579" si="2298">M579/J579</f>
        <v>0.16970069841269833</v>
      </c>
      <c r="O579" s="183">
        <f t="shared" ref="O579" si="2299">N579/(A579/365.25)</f>
        <v>6.8565464707121757E-2</v>
      </c>
      <c r="P579" s="182" t="b">
        <f t="shared" ref="P579" si="2300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01">I579-R579</f>
        <v>71456.31</v>
      </c>
      <c r="T579" s="173">
        <v>-31165</v>
      </c>
      <c r="U579" s="173">
        <f t="shared" ref="U579" si="2302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03">O579/W579</f>
        <v>0.23988103052421256</v>
      </c>
    </row>
  </sheetData>
  <conditionalFormatting sqref="D3:D57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328.31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328.31</v>
      </c>
      <c r="R4" s="504">
        <v>-4.5100000000000001E-2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2" t="s">
        <v>78</v>
      </c>
      <c r="P42" s="802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361.14100000000002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357.85790000000003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354.57480000000004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351.29170000000005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348.0086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344.72550000000001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341.44240000000002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338.15930000000003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334.87619999999998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331.59309999999999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328.31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325.02690000000001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321.74380000000002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318.46069999999997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315.17759999999998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311.89449999999999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308.6114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305.32830000000001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302.04520000000002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298.76210000000003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295.47899999999998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973" priority="58">
      <formula>F19&gt;0</formula>
    </cfRule>
    <cfRule type="expression" dxfId="197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71" priority="47">
      <formula>H25&gt;0</formula>
    </cfRule>
    <cfRule type="expression" dxfId="1970" priority="48">
      <formula>H25&lt;0</formula>
    </cfRule>
  </conditionalFormatting>
  <conditionalFormatting sqref="M39">
    <cfRule type="expression" dxfId="1969" priority="45">
      <formula>M39&gt;0</formula>
    </cfRule>
    <cfRule type="expression" dxfId="1968" priority="46">
      <formula>M39&lt;0</formula>
    </cfRule>
  </conditionalFormatting>
  <conditionalFormatting sqref="F61:F67">
    <cfRule type="expression" dxfId="1967" priority="43">
      <formula>F61&gt;0</formula>
    </cfRule>
    <cfRule type="expression" dxfId="1966" priority="44">
      <formula>F61&lt;0</formula>
    </cfRule>
  </conditionalFormatting>
  <conditionalFormatting sqref="H61:H67">
    <cfRule type="expression" dxfId="1965" priority="41">
      <formula>H61&gt;0</formula>
    </cfRule>
    <cfRule type="expression" dxfId="1964" priority="42">
      <formula>H61&lt;0</formula>
    </cfRule>
  </conditionalFormatting>
  <conditionalFormatting sqref="F21:F24">
    <cfRule type="expression" dxfId="1963" priority="39">
      <formula>F21&gt;0</formula>
    </cfRule>
    <cfRule type="expression" dxfId="1962" priority="40">
      <formula>F21&lt;0</formula>
    </cfRule>
  </conditionalFormatting>
  <conditionalFormatting sqref="H21:H24">
    <cfRule type="expression" dxfId="1961" priority="37">
      <formula>H21&gt;0</formula>
    </cfRule>
    <cfRule type="expression" dxfId="1960" priority="38">
      <formula>H21&lt;0</formula>
    </cfRule>
  </conditionalFormatting>
  <conditionalFormatting sqref="I25:I28">
    <cfRule type="expression" dxfId="1959" priority="31">
      <formula>I25&gt;0</formula>
    </cfRule>
    <cfRule type="expression" dxfId="1958" priority="32">
      <formula>I25&lt;0</formula>
    </cfRule>
  </conditionalFormatting>
  <conditionalFormatting sqref="I21:I24">
    <cfRule type="expression" dxfId="1957" priority="29">
      <formula>I21&gt;0</formula>
    </cfRule>
    <cfRule type="expression" dxfId="1956" priority="30">
      <formula>I21&lt;0</formula>
    </cfRule>
  </conditionalFormatting>
  <conditionalFormatting sqref="H29">
    <cfRule type="expression" dxfId="1955" priority="27">
      <formula>H29&gt;0</formula>
    </cfRule>
    <cfRule type="expression" dxfId="1954" priority="28">
      <formula>H29&lt;0</formula>
    </cfRule>
  </conditionalFormatting>
  <conditionalFormatting sqref="H30">
    <cfRule type="expression" dxfId="1953" priority="25">
      <formula>H30&gt;0</formula>
    </cfRule>
    <cfRule type="expression" dxfId="1952" priority="26">
      <formula>H30&lt;0</formula>
    </cfRule>
  </conditionalFormatting>
  <conditionalFormatting sqref="H31">
    <cfRule type="expression" dxfId="1951" priority="23">
      <formula>H31&gt;0</formula>
    </cfRule>
    <cfRule type="expression" dxfId="1950" priority="24">
      <formula>H31&lt;0</formula>
    </cfRule>
  </conditionalFormatting>
  <conditionalFormatting sqref="Q7">
    <cfRule type="expression" dxfId="1949" priority="21">
      <formula>Q7&gt;0</formula>
    </cfRule>
    <cfRule type="expression" dxfId="1948" priority="22">
      <formula>Q7&lt;0</formula>
    </cfRule>
  </conditionalFormatting>
  <conditionalFormatting sqref="Q8">
    <cfRule type="expression" dxfId="1947" priority="19">
      <formula>Q8&gt;0</formula>
    </cfRule>
    <cfRule type="expression" dxfId="1946" priority="20">
      <formula>Q8&lt;0</formula>
    </cfRule>
  </conditionalFormatting>
  <conditionalFormatting sqref="F73:F82">
    <cfRule type="expression" dxfId="1945" priority="17">
      <formula>F73&gt;0</formula>
    </cfRule>
    <cfRule type="expression" dxfId="1944" priority="18">
      <formula>F73&lt;0</formula>
    </cfRule>
  </conditionalFormatting>
  <conditionalFormatting sqref="H73:H76">
    <cfRule type="expression" dxfId="1943" priority="15">
      <formula>H73&gt;0</formula>
    </cfRule>
    <cfRule type="expression" dxfId="1942" priority="16">
      <formula>H73&lt;0</formula>
    </cfRule>
  </conditionalFormatting>
  <conditionalFormatting sqref="F69:F72">
    <cfRule type="expression" dxfId="1941" priority="13">
      <formula>F69&gt;0</formula>
    </cfRule>
    <cfRule type="expression" dxfId="1940" priority="14">
      <formula>F69&lt;0</formula>
    </cfRule>
  </conditionalFormatting>
  <conditionalFormatting sqref="H69:H72">
    <cfRule type="expression" dxfId="1939" priority="11">
      <formula>H69&gt;0</formula>
    </cfRule>
    <cfRule type="expression" dxfId="1938" priority="12">
      <formula>H69&lt;0</formula>
    </cfRule>
  </conditionalFormatting>
  <conditionalFormatting sqref="I73:I76">
    <cfRule type="expression" dxfId="1937" priority="9">
      <formula>I73&gt;0</formula>
    </cfRule>
    <cfRule type="expression" dxfId="1936" priority="10">
      <formula>I73&lt;0</formula>
    </cfRule>
  </conditionalFormatting>
  <conditionalFormatting sqref="I69:I72">
    <cfRule type="expression" dxfId="1935" priority="7">
      <formula>I69&gt;0</formula>
    </cfRule>
    <cfRule type="expression" dxfId="1934" priority="8">
      <formula>I69&lt;0</formula>
    </cfRule>
  </conditionalFormatting>
  <conditionalFormatting sqref="H77">
    <cfRule type="expression" dxfId="1933" priority="5">
      <formula>H77&gt;0</formula>
    </cfRule>
    <cfRule type="expression" dxfId="1932" priority="6">
      <formula>H77&lt;0</formula>
    </cfRule>
  </conditionalFormatting>
  <conditionalFormatting sqref="H78">
    <cfRule type="expression" dxfId="1931" priority="3">
      <formula>H78&gt;0</formula>
    </cfRule>
    <cfRule type="expression" dxfId="1930" priority="4">
      <formula>H78&lt;0</formula>
    </cfRule>
  </conditionalFormatting>
  <conditionalFormatting sqref="H79">
    <cfRule type="expression" dxfId="1929" priority="1">
      <formula>H79&gt;0</formula>
    </cfRule>
    <cfRule type="expression" dxfId="192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40.33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40.33</v>
      </c>
      <c r="R4" s="504">
        <v>-4.2000000000000003E-2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2" t="s">
        <v>78</v>
      </c>
      <c r="P42" s="80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44.363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43.959699999999998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43.556400000000004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43.153100000000002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42.7498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42.346499999999999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41.943199999999997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41.539899999999996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41.136600000000001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40.7333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40.33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39.926699999999997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39.523399999999995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39.120100000000001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38.716799999999999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38.313499999999998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37.910199999999996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37.506900000000002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37.1036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36.700299999999999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36.296999999999997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27" priority="29">
      <formula>N19&gt;0</formula>
    </cfRule>
    <cfRule type="expression" dxfId="192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25" priority="23">
      <formula>F22&gt;0</formula>
    </cfRule>
    <cfRule type="expression" dxfId="1924" priority="24">
      <formula>F22&lt;0</formula>
    </cfRule>
  </conditionalFormatting>
  <conditionalFormatting sqref="H22:H31">
    <cfRule type="expression" dxfId="1923" priority="21">
      <formula>H22&gt;0</formula>
    </cfRule>
    <cfRule type="expression" dxfId="1922" priority="22">
      <formula>H22&lt;0</formula>
    </cfRule>
  </conditionalFormatting>
  <conditionalFormatting sqref="I21:J31">
    <cfRule type="expression" dxfId="1921" priority="19">
      <formula>I21&gt;0</formula>
    </cfRule>
    <cfRule type="expression" dxfId="1920" priority="20">
      <formula>I21&lt;0</formula>
    </cfRule>
  </conditionalFormatting>
  <conditionalFormatting sqref="Q8">
    <cfRule type="expression" dxfId="1919" priority="11">
      <formula>Q8&gt;0</formula>
    </cfRule>
    <cfRule type="expression" dxfId="1918" priority="12">
      <formula>Q8&lt;0</formula>
    </cfRule>
  </conditionalFormatting>
  <conditionalFormatting sqref="Q7">
    <cfRule type="expression" dxfId="1917" priority="13">
      <formula>Q7&gt;0</formula>
    </cfRule>
    <cfRule type="expression" dxfId="1916" priority="14">
      <formula>Q7&lt;0</formula>
    </cfRule>
  </conditionalFormatting>
  <conditionalFormatting sqref="F56:F66">
    <cfRule type="expression" dxfId="1915" priority="9">
      <formula>F56&gt;0</formula>
    </cfRule>
    <cfRule type="expression" dxfId="1914" priority="10">
      <formula>F56&lt;0</formula>
    </cfRule>
  </conditionalFormatting>
  <conditionalFormatting sqref="H56:H66">
    <cfRule type="expression" dxfId="1913" priority="7">
      <formula>H56&gt;0</formula>
    </cfRule>
    <cfRule type="expression" dxfId="1912" priority="8">
      <formula>H56&lt;0</formula>
    </cfRule>
  </conditionalFormatting>
  <conditionalFormatting sqref="I56:I66">
    <cfRule type="expression" dxfId="1911" priority="5">
      <formula>I56&gt;0</formula>
    </cfRule>
    <cfRule type="expression" dxfId="1910" priority="6">
      <formula>I56&lt;0</formula>
    </cfRule>
  </conditionalFormatting>
  <conditionalFormatting sqref="F21">
    <cfRule type="expression" dxfId="1909" priority="3">
      <formula>F21&gt;0</formula>
    </cfRule>
    <cfRule type="expression" dxfId="1908" priority="4">
      <formula>F21&lt;0</formula>
    </cfRule>
  </conditionalFormatting>
  <conditionalFormatting sqref="H21">
    <cfRule type="expression" dxfId="1907" priority="1">
      <formula>H21&gt;0</formula>
    </cfRule>
    <cfRule type="expression" dxfId="190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947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49.5</v>
      </c>
      <c r="R4" s="226">
        <v>-4.8500000000000001E-2</v>
      </c>
      <c r="T4" s="1">
        <v>43114</v>
      </c>
      <c r="U4" t="s">
        <v>945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7425</v>
      </c>
      <c r="T5" s="1">
        <v>43117</v>
      </c>
      <c r="U5" t="s">
        <v>958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-319.350000000004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-1477.2199999999993</v>
      </c>
      <c r="T8" s="159">
        <v>43167</v>
      </c>
      <c r="U8" t="s">
        <v>946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-0.16593838390873281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2.5050505050505049E-2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826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54.45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53.955000000000005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53.46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52.965000000000003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52.470000000000006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51.975000000000001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51.480000000000004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50.984999999999999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50.49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49.994999999999997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49.5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49.005000000000003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48.51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48.015000000000001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47.519999999999996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47.024999999999999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46.529999999999994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46.035000000000004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45.54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45.045000000000002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44.550000000000004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05" priority="54">
      <formula>N23&gt;0</formula>
    </cfRule>
    <cfRule type="expression" dxfId="1904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03" priority="48">
      <formula>F79&gt;0</formula>
    </cfRule>
    <cfRule type="expression" dxfId="1902" priority="49">
      <formula>F79&lt;0</formula>
    </cfRule>
  </conditionalFormatting>
  <conditionalFormatting sqref="H79:H97 H101:H118">
    <cfRule type="expression" dxfId="1901" priority="46">
      <formula>H79&gt;0</formula>
    </cfRule>
    <cfRule type="expression" dxfId="1900" priority="47">
      <formula>H79&lt;0</formula>
    </cfRule>
  </conditionalFormatting>
  <conditionalFormatting sqref="I75:I97 I100:I118">
    <cfRule type="expression" dxfId="1899" priority="44">
      <formula>I75&gt;0</formula>
    </cfRule>
    <cfRule type="expression" dxfId="1898" priority="45">
      <formula>I75&lt;0</formula>
    </cfRule>
  </conditionalFormatting>
  <conditionalFormatting sqref="Q7">
    <cfRule type="expression" dxfId="1897" priority="42">
      <formula>Q7&gt;0</formula>
    </cfRule>
    <cfRule type="expression" dxfId="1896" priority="43">
      <formula>Q7&lt;0</formula>
    </cfRule>
  </conditionalFormatting>
  <conditionalFormatting sqref="Q8">
    <cfRule type="expression" dxfId="1895" priority="40">
      <formula>Q8&gt;0</formula>
    </cfRule>
    <cfRule type="expression" dxfId="1894" priority="41">
      <formula>Q8&lt;0</formula>
    </cfRule>
  </conditionalFormatting>
  <conditionalFormatting sqref="F75:F78">
    <cfRule type="expression" dxfId="1893" priority="38">
      <formula>F75&gt;0</formula>
    </cfRule>
    <cfRule type="expression" dxfId="1892" priority="39">
      <formula>F75&lt;0</formula>
    </cfRule>
  </conditionalFormatting>
  <conditionalFormatting sqref="H75:H78">
    <cfRule type="expression" dxfId="1891" priority="36">
      <formula>H75&gt;0</formula>
    </cfRule>
    <cfRule type="expression" dxfId="1890" priority="37">
      <formula>H75&lt;0</formula>
    </cfRule>
  </conditionalFormatting>
  <conditionalFormatting sqref="F100:F114">
    <cfRule type="expression" dxfId="1889" priority="30">
      <formula>F100&gt;0</formula>
    </cfRule>
    <cfRule type="expression" dxfId="1888" priority="31">
      <formula>F100&lt;0</formula>
    </cfRule>
  </conditionalFormatting>
  <conditionalFormatting sqref="H100:H114">
    <cfRule type="expression" dxfId="1887" priority="28">
      <formula>H100&gt;0</formula>
    </cfRule>
    <cfRule type="expression" dxfId="1886" priority="29">
      <formula>H100&lt;0</formula>
    </cfRule>
  </conditionalFormatting>
  <conditionalFormatting sqref="F29:F61">
    <cfRule type="expression" dxfId="1885" priority="26">
      <formula>F29&gt;0</formula>
    </cfRule>
    <cfRule type="expression" dxfId="1884" priority="27">
      <formula>F29&lt;0</formula>
    </cfRule>
  </conditionalFormatting>
  <conditionalFormatting sqref="H29:H61">
    <cfRule type="expression" dxfId="1883" priority="24">
      <formula>H29&gt;0</formula>
    </cfRule>
    <cfRule type="expression" dxfId="1882" priority="25">
      <formula>H29&lt;0</formula>
    </cfRule>
  </conditionalFormatting>
  <conditionalFormatting sqref="J38:J68">
    <cfRule type="expression" dxfId="1881" priority="22">
      <formula>J38&gt;0</formula>
    </cfRule>
    <cfRule type="expression" dxfId="1880" priority="23">
      <formula>J38&lt;0</formula>
    </cfRule>
  </conditionalFormatting>
  <conditionalFormatting sqref="J43">
    <cfRule type="expression" dxfId="1879" priority="20">
      <formula>J43&gt;0</formula>
    </cfRule>
    <cfRule type="expression" dxfId="1878" priority="21">
      <formula>J43&lt;0</formula>
    </cfRule>
  </conditionalFormatting>
  <conditionalFormatting sqref="Q9">
    <cfRule type="expression" dxfId="1877" priority="14">
      <formula>Q9&gt;0</formula>
    </cfRule>
    <cfRule type="expression" dxfId="1876" priority="15">
      <formula>Q9&lt;0</formula>
    </cfRule>
  </conditionalFormatting>
  <conditionalFormatting sqref="R4">
    <cfRule type="expression" dxfId="1875" priority="16">
      <formula>R4&gt;0</formula>
    </cfRule>
    <cfRule type="expression" dxfId="1874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873" priority="11">
      <formula>F120&gt;0</formula>
    </cfRule>
    <cfRule type="expression" dxfId="1872" priority="12">
      <formula>F120&lt;0</formula>
    </cfRule>
  </conditionalFormatting>
  <conditionalFormatting sqref="H120:H160">
    <cfRule type="expression" dxfId="1871" priority="9">
      <formula>H120&gt;0</formula>
    </cfRule>
    <cfRule type="expression" dxfId="1870" priority="10">
      <formula>H120&lt;0</formula>
    </cfRule>
  </conditionalFormatting>
  <conditionalFormatting sqref="J129:J160">
    <cfRule type="expression" dxfId="1869" priority="7">
      <formula>J129&gt;0</formula>
    </cfRule>
    <cfRule type="expression" dxfId="1868" priority="8">
      <formula>J129&lt;0</formula>
    </cfRule>
  </conditionalFormatting>
  <conditionalFormatting sqref="J134">
    <cfRule type="expression" dxfId="1867" priority="5">
      <formula>J134&gt;0</formula>
    </cfRule>
    <cfRule type="expression" dxfId="1866" priority="6">
      <formula>J134&lt;0</formula>
    </cfRule>
  </conditionalFormatting>
  <conditionalFormatting sqref="J31:J40">
    <cfRule type="expression" dxfId="1865" priority="3">
      <formula>J31&gt;0</formula>
    </cfRule>
    <cfRule type="expression" dxfId="1864" priority="4">
      <formula>J31&lt;0</formula>
    </cfRule>
  </conditionalFormatting>
  <conditionalFormatting sqref="J36:J37">
    <cfRule type="expression" dxfId="1863" priority="1">
      <formula>J36&gt;0</formula>
    </cfRule>
    <cfRule type="expression" dxfId="1862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156.49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156.49</v>
      </c>
      <c r="R4" s="504">
        <v>-2.5000000000000001E-2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2" t="s">
        <v>78</v>
      </c>
      <c r="P42" s="802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172.13900000000001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170.57410000000002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169.00920000000002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167.44430000000003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165.8794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164.31450000000001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162.74960000000002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161.18470000000002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159.6198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158.0549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156.49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154.92510000000001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153.36020000000002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151.7953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150.2304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148.66550000000001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147.10060000000001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145.53570000000002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143.97080000000003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142.4059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140.84100000000001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861" priority="35">
      <formula>N19&gt;0</formula>
    </cfRule>
    <cfRule type="expression" dxfId="18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859" priority="21">
      <formula>F25&gt;0</formula>
    </cfRule>
    <cfRule type="expression" dxfId="1858" priority="22">
      <formula>F25&lt;0</formula>
    </cfRule>
  </conditionalFormatting>
  <conditionalFormatting sqref="H25:H47">
    <cfRule type="expression" dxfId="1857" priority="19">
      <formula>H25&gt;0</formula>
    </cfRule>
    <cfRule type="expression" dxfId="1856" priority="20">
      <formula>H25&lt;0</formula>
    </cfRule>
  </conditionalFormatting>
  <conditionalFormatting sqref="I25:I27">
    <cfRule type="expression" dxfId="1855" priority="15">
      <formula>I25&gt;0</formula>
    </cfRule>
    <cfRule type="expression" dxfId="1854" priority="16">
      <formula>I25&lt;0</formula>
    </cfRule>
  </conditionalFormatting>
  <conditionalFormatting sqref="Q7">
    <cfRule type="expression" dxfId="1853" priority="5">
      <formula>Q7&gt;0</formula>
    </cfRule>
    <cfRule type="expression" dxfId="1852" priority="6">
      <formula>Q7&lt;0</formula>
    </cfRule>
  </conditionalFormatting>
  <conditionalFormatting sqref="Q8">
    <cfRule type="expression" dxfId="1851" priority="3">
      <formula>Q8&gt;0</formula>
    </cfRule>
    <cfRule type="expression" dxfId="18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92.01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92.01</v>
      </c>
      <c r="R4" s="487">
        <v>-4.8300000000000003E-2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101.21100000000001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100.29090000000001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99.370800000000017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98.450700000000012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97.530600000000007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96.610500000000016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95.690400000000011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94.770300000000006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93.850200000000001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92.93010000000001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92.01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91.0899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90.169800000000009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89.249700000000004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88.329599999999999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87.409499999999994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86.489400000000003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85.569300000000013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84.649200000000008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83.729100000000003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82.809000000000012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849" priority="9">
      <formula>F36&gt;0</formula>
    </cfRule>
    <cfRule type="expression" dxfId="1848" priority="10">
      <formula>F36&lt;0</formula>
    </cfRule>
  </conditionalFormatting>
  <conditionalFormatting sqref="F25:F35">
    <cfRule type="expression" dxfId="1847" priority="7">
      <formula>F25&gt;0</formula>
    </cfRule>
    <cfRule type="expression" dxfId="1846" priority="8">
      <formula>F25&lt;0</formula>
    </cfRule>
  </conditionalFormatting>
  <conditionalFormatting sqref="H25:H35">
    <cfRule type="expression" dxfId="1845" priority="5">
      <formula>H25&gt;0</formula>
    </cfRule>
    <cfRule type="expression" dxfId="1844" priority="6">
      <formula>H25&lt;0</formula>
    </cfRule>
  </conditionalFormatting>
  <conditionalFormatting sqref="Q7">
    <cfRule type="expression" dxfId="1843" priority="3">
      <formula>Q7&gt;0</formula>
    </cfRule>
    <cfRule type="expression" dxfId="1842" priority="4">
      <formula>Q7&lt;0</formula>
    </cfRule>
  </conditionalFormatting>
  <conditionalFormatting sqref="Q8">
    <cfRule type="expression" dxfId="1841" priority="1">
      <formula>Q8&gt;0</formula>
    </cfRule>
    <cfRule type="expression" dxfId="18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95.8</v>
      </c>
      <c r="R4" s="509">
        <v>-3.6600000000000001E-2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747</v>
      </c>
      <c r="P20" s="7" t="s">
        <v>748</v>
      </c>
      <c r="Q20" s="7" t="s">
        <v>749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750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751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752</v>
      </c>
      <c r="P23" s="7" t="s">
        <v>753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734</v>
      </c>
      <c r="P24" s="7" t="s">
        <v>754</v>
      </c>
      <c r="Q24" s="7" t="s">
        <v>754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752</v>
      </c>
      <c r="P25" s="7" t="s">
        <v>755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756</v>
      </c>
      <c r="P26" s="7" t="s">
        <v>748</v>
      </c>
      <c r="Q26" s="7" t="s">
        <v>749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751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734</v>
      </c>
      <c r="P29" s="7" t="s">
        <v>754</v>
      </c>
      <c r="Q29" s="7" t="s">
        <v>754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757</v>
      </c>
      <c r="P30" s="7" t="s">
        <v>748</v>
      </c>
      <c r="Q30" s="7" t="s">
        <v>749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750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105.38000000000001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104.42200000000001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103.464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102.506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101.548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100.59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99.632000000000005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98.674000000000007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97.715999999999994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96.757999999999996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95.8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94.841999999999999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93.884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92.925999999999988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91.967999999999989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91.009999999999991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90.051999999999992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89.094000000000008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88.135999999999996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87.177999999999997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86.22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839" priority="37">
      <formula>F25&gt;0</formula>
    </cfRule>
    <cfRule type="expression" dxfId="1838" priority="38">
      <formula>F25&lt;0</formula>
    </cfRule>
  </conditionalFormatting>
  <conditionalFormatting sqref="Q7">
    <cfRule type="expression" dxfId="1837" priority="35">
      <formula>Q7&gt;0</formula>
    </cfRule>
    <cfRule type="expression" dxfId="1836" priority="36">
      <formula>Q7&lt;0</formula>
    </cfRule>
  </conditionalFormatting>
  <conditionalFormatting sqref="Q8">
    <cfRule type="expression" dxfId="1835" priority="33">
      <formula>Q8&gt;0</formula>
    </cfRule>
    <cfRule type="expression" dxfId="1834" priority="34">
      <formula>Q8&lt;0</formula>
    </cfRule>
  </conditionalFormatting>
  <conditionalFormatting sqref="F44:F46">
    <cfRule type="expression" dxfId="1833" priority="31">
      <formula>F44&gt;0</formula>
    </cfRule>
    <cfRule type="expression" dxfId="1832" priority="32">
      <formula>F44&lt;0</formula>
    </cfRule>
  </conditionalFormatting>
  <conditionalFormatting sqref="H44:H46">
    <cfRule type="expression" dxfId="1831" priority="29">
      <formula>H44&gt;0</formula>
    </cfRule>
    <cfRule type="expression" dxfId="1830" priority="30">
      <formula>H44&lt;0</formula>
    </cfRule>
  </conditionalFormatting>
  <conditionalFormatting sqref="F89:F110">
    <cfRule type="expression" dxfId="1829" priority="27">
      <formula>F89&gt;0</formula>
    </cfRule>
    <cfRule type="expression" dxfId="1828" priority="28">
      <formula>F89&lt;0</formula>
    </cfRule>
  </conditionalFormatting>
  <conditionalFormatting sqref="H89:H110">
    <cfRule type="expression" dxfId="1827" priority="25">
      <formula>H89&gt;0</formula>
    </cfRule>
    <cfRule type="expression" dxfId="1826" priority="26">
      <formula>H89&lt;0</formula>
    </cfRule>
  </conditionalFormatting>
  <conditionalFormatting sqref="Q10">
    <cfRule type="expression" dxfId="1825" priority="23">
      <formula>Q10&gt;0</formula>
    </cfRule>
    <cfRule type="expression" dxfId="1824" priority="24">
      <formula>Q10&lt;0</formula>
    </cfRule>
  </conditionalFormatting>
  <conditionalFormatting sqref="J25:J38">
    <cfRule type="expression" dxfId="1823" priority="21">
      <formula>J25&gt;0</formula>
    </cfRule>
    <cfRule type="expression" dxfId="1822" priority="22">
      <formula>J25&lt;0</formula>
    </cfRule>
  </conditionalFormatting>
  <conditionalFormatting sqref="K25:K38">
    <cfRule type="expression" dxfId="1821" priority="19">
      <formula>K25&gt;0</formula>
    </cfRule>
    <cfRule type="expression" dxfId="1820" priority="20">
      <formula>K25&lt;0</formula>
    </cfRule>
  </conditionalFormatting>
  <conditionalFormatting sqref="L25:L38">
    <cfRule type="expression" dxfId="1819" priority="17">
      <formula>L25&gt;0</formula>
    </cfRule>
    <cfRule type="expression" dxfId="1818" priority="18">
      <formula>L25&lt;0</formula>
    </cfRule>
  </conditionalFormatting>
  <conditionalFormatting sqref="J40">
    <cfRule type="expression" dxfId="1817" priority="15">
      <formula>J40&gt;0</formula>
    </cfRule>
    <cfRule type="expression" dxfId="1816" priority="16">
      <formula>J40&lt;0</formula>
    </cfRule>
  </conditionalFormatting>
  <conditionalFormatting sqref="L39">
    <cfRule type="expression" dxfId="1815" priority="11">
      <formula>L39&gt;0</formula>
    </cfRule>
    <cfRule type="expression" dxfId="1814" priority="12">
      <formula>L39&lt;0</formula>
    </cfRule>
  </conditionalFormatting>
  <conditionalFormatting sqref="F39">
    <cfRule type="expression" dxfId="1813" priority="9">
      <formula>F39&gt;0</formula>
    </cfRule>
    <cfRule type="expression" dxfId="1812" priority="10">
      <formula>F39&lt;0</formula>
    </cfRule>
  </conditionalFormatting>
  <conditionalFormatting sqref="H39">
    <cfRule type="expression" dxfId="1811" priority="7">
      <formula>H39&gt;0</formula>
    </cfRule>
    <cfRule type="expression" dxfId="1810" priority="8">
      <formula>H39&lt;0</formula>
    </cfRule>
  </conditionalFormatting>
  <conditionalFormatting sqref="J41">
    <cfRule type="expression" dxfId="1809" priority="5">
      <formula>J41&gt;0</formula>
    </cfRule>
    <cfRule type="expression" dxfId="1808" priority="6">
      <formula>J41&lt;0</formula>
    </cfRule>
  </conditionalFormatting>
  <conditionalFormatting sqref="J43">
    <cfRule type="expression" dxfId="1807" priority="3">
      <formula>J43&gt;0</formula>
    </cfRule>
    <cfRule type="expression" dxfId="1806" priority="4">
      <formula>J43&lt;0</formula>
    </cfRule>
  </conditionalFormatting>
  <conditionalFormatting sqref="J44">
    <cfRule type="expression" dxfId="1805" priority="1">
      <formula>J44&gt;0</formula>
    </cfRule>
    <cfRule type="expression" dxfId="180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31.37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31.37</v>
      </c>
      <c r="R4" s="487">
        <v>-4.6800000000000001E-2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34.507000000000005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34.193300000000001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33.879600000000003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33.565900000000006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33.252200000000002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32.938500000000005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32.6248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32.311100000000003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31.997400000000003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31.683700000000002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31.37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31.0563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30.742599999999999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30.428899999999999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30.115200000000002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29.801500000000001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29.4878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29.174100000000003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28.860400000000002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28.546700000000001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28.233000000000001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03" priority="31">
      <formula>F29&gt;0</formula>
    </cfRule>
    <cfRule type="expression" dxfId="1802" priority="32">
      <formula>F29&lt;0</formula>
    </cfRule>
  </conditionalFormatting>
  <conditionalFormatting sqref="F29 F31:F35">
    <cfRule type="expression" dxfId="1801" priority="33">
      <formula>F29&gt;0</formula>
    </cfRule>
    <cfRule type="expression" dxfId="1800" priority="34">
      <formula>F29&lt;0</formula>
    </cfRule>
  </conditionalFormatting>
  <conditionalFormatting sqref="H29 H31:H35">
    <cfRule type="expression" dxfId="1799" priority="29">
      <formula>H29&gt;0</formula>
    </cfRule>
    <cfRule type="expression" dxfId="1798" priority="30">
      <formula>H29&lt;0</formula>
    </cfRule>
  </conditionalFormatting>
  <conditionalFormatting sqref="F21:F28">
    <cfRule type="expression" dxfId="1797" priority="27">
      <formula>F21&gt;0</formula>
    </cfRule>
    <cfRule type="expression" dxfId="1796" priority="28">
      <formula>F21&lt;0</formula>
    </cfRule>
  </conditionalFormatting>
  <conditionalFormatting sqref="H21:H28">
    <cfRule type="expression" dxfId="1795" priority="25">
      <formula>H21&gt;0</formula>
    </cfRule>
    <cfRule type="expression" dxfId="1794" priority="26">
      <formula>H21&lt;0</formula>
    </cfRule>
  </conditionalFormatting>
  <conditionalFormatting sqref="Q8">
    <cfRule type="expression" dxfId="1793" priority="21">
      <formula>Q8&gt;0</formula>
    </cfRule>
    <cfRule type="expression" dxfId="1792" priority="22">
      <formula>Q8&lt;0</formula>
    </cfRule>
  </conditionalFormatting>
  <conditionalFormatting sqref="Q7">
    <cfRule type="expression" dxfId="1791" priority="23">
      <formula>Q7&gt;0</formula>
    </cfRule>
    <cfRule type="expression" dxfId="1790" priority="24">
      <formula>Q7&lt;0</formula>
    </cfRule>
  </conditionalFormatting>
  <conditionalFormatting sqref="F30">
    <cfRule type="expression" dxfId="1789" priority="19">
      <formula>F30&gt;0</formula>
    </cfRule>
    <cfRule type="expression" dxfId="1788" priority="20">
      <formula>F30&lt;0</formula>
    </cfRule>
  </conditionalFormatting>
  <conditionalFormatting sqref="H30">
    <cfRule type="expression" dxfId="1787" priority="17">
      <formula>H30&gt;0</formula>
    </cfRule>
    <cfRule type="expression" dxfId="1786" priority="18">
      <formula>H30&lt;0</formula>
    </cfRule>
  </conditionalFormatting>
  <conditionalFormatting sqref="F68 F70:F74">
    <cfRule type="expression" dxfId="1785" priority="13">
      <formula>F68&gt;0</formula>
    </cfRule>
    <cfRule type="expression" dxfId="1784" priority="14">
      <formula>F68&lt;0</formula>
    </cfRule>
  </conditionalFormatting>
  <conditionalFormatting sqref="F68 F70:F74">
    <cfRule type="expression" dxfId="1783" priority="15">
      <formula>F68&gt;0</formula>
    </cfRule>
    <cfRule type="expression" dxfId="1782" priority="16">
      <formula>F68&lt;0</formula>
    </cfRule>
  </conditionalFormatting>
  <conditionalFormatting sqref="H68 H70:H74">
    <cfRule type="expression" dxfId="1781" priority="11">
      <formula>H68&gt;0</formula>
    </cfRule>
    <cfRule type="expression" dxfId="1780" priority="12">
      <formula>H68&lt;0</formula>
    </cfRule>
  </conditionalFormatting>
  <conditionalFormatting sqref="F60:F67">
    <cfRule type="expression" dxfId="1779" priority="9">
      <formula>F60&gt;0</formula>
    </cfRule>
    <cfRule type="expression" dxfId="1778" priority="10">
      <formula>F60&lt;0</formula>
    </cfRule>
  </conditionalFormatting>
  <conditionalFormatting sqref="H60:H67">
    <cfRule type="expression" dxfId="1777" priority="7">
      <formula>H60&gt;0</formula>
    </cfRule>
    <cfRule type="expression" dxfId="1776" priority="8">
      <formula>H60&lt;0</formula>
    </cfRule>
  </conditionalFormatting>
  <conditionalFormatting sqref="F69">
    <cfRule type="expression" dxfId="1775" priority="5">
      <formula>F69&gt;0</formula>
    </cfRule>
    <cfRule type="expression" dxfId="1774" priority="6">
      <formula>F69&lt;0</formula>
    </cfRule>
  </conditionalFormatting>
  <conditionalFormatting sqref="H69">
    <cfRule type="expression" dxfId="1773" priority="3">
      <formula>H69&gt;0</formula>
    </cfRule>
    <cfRule type="expression" dxfId="1772" priority="4">
      <formula>H69&lt;0</formula>
    </cfRule>
  </conditionalFormatting>
  <conditionalFormatting sqref="Q10">
    <cfRule type="expression" dxfId="1771" priority="1">
      <formula>Q10&gt;0</formula>
    </cfRule>
    <cfRule type="expression" dxfId="177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36.14</v>
      </c>
      <c r="R4" s="487">
        <v>-1.5800000000000002E-2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2" t="s">
        <v>78</v>
      </c>
      <c r="P40" s="80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36.14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34.694400000000002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33.610199999999999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769" priority="11">
      <formula>F33&gt;0</formula>
    </cfRule>
    <cfRule type="expression" dxfId="1768" priority="12">
      <formula>F33&lt;0</formula>
    </cfRule>
  </conditionalFormatting>
  <conditionalFormatting sqref="Q7">
    <cfRule type="expression" dxfId="1767" priority="9">
      <formula>Q7&gt;0</formula>
    </cfRule>
    <cfRule type="expression" dxfId="1766" priority="10">
      <formula>Q7&lt;0</formula>
    </cfRule>
  </conditionalFormatting>
  <conditionalFormatting sqref="Q8">
    <cfRule type="expression" dxfId="1765" priority="7">
      <formula>Q8&gt;0</formula>
    </cfRule>
    <cfRule type="expression" dxfId="1764" priority="8">
      <formula>Q8&lt;0</formula>
    </cfRule>
  </conditionalFormatting>
  <conditionalFormatting sqref="F25:F32">
    <cfRule type="expression" dxfId="1763" priority="5">
      <formula>F25&gt;0</formula>
    </cfRule>
    <cfRule type="expression" dxfId="1762" priority="6">
      <formula>F25&lt;0</formula>
    </cfRule>
  </conditionalFormatting>
  <conditionalFormatting sqref="H25:H32">
    <cfRule type="expression" dxfId="1761" priority="3">
      <formula>H25&gt;0</formula>
    </cfRule>
    <cfRule type="expression" dxfId="1760" priority="4">
      <formula>H25&lt;0</formula>
    </cfRule>
  </conditionalFormatting>
  <conditionalFormatting sqref="Q10">
    <cfRule type="expression" dxfId="1759" priority="1">
      <formula>Q10&gt;0</formula>
    </cfRule>
    <cfRule type="expression" dxfId="175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10.6</v>
      </c>
      <c r="R4" s="487">
        <v>-6.08E-2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6360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-192.41000000000531</v>
      </c>
      <c r="R7">
        <v>300</v>
      </c>
      <c r="T7" s="1">
        <v>43453</v>
      </c>
      <c r="U7" t="s">
        <v>901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-1475.83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-0.1883438002100607</v>
      </c>
      <c r="T9" s="29">
        <v>43103</v>
      </c>
      <c r="U9" t="s">
        <v>891</v>
      </c>
      <c r="X9" s="134"/>
    </row>
    <row r="10" spans="1:24" x14ac:dyDescent="0.25">
      <c r="A10" t="s">
        <v>842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892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893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902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2" t="s">
        <v>78</v>
      </c>
      <c r="P15" s="802"/>
      <c r="T15" s="1">
        <v>43114</v>
      </c>
      <c r="U15" t="s">
        <v>934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11.66</v>
      </c>
      <c r="U16" s="487" t="s">
        <v>935</v>
      </c>
      <c r="X16" s="134"/>
    </row>
    <row r="17" spans="1:24" x14ac:dyDescent="0.25">
      <c r="O17" s="81">
        <v>1.0900000000000001</v>
      </c>
      <c r="P17" s="81">
        <f t="shared" ref="P17:P21" si="4">O17*$Q$4</f>
        <v>11.554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11.448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11.342000000000001</v>
      </c>
      <c r="X19" s="134"/>
    </row>
    <row r="20" spans="1:24" x14ac:dyDescent="0.25">
      <c r="O20" s="81">
        <v>1.06</v>
      </c>
      <c r="P20" s="81">
        <f t="shared" si="4"/>
        <v>11.236000000000001</v>
      </c>
      <c r="X20" s="134"/>
    </row>
    <row r="21" spans="1:24" x14ac:dyDescent="0.25">
      <c r="O21" s="81">
        <v>1.05</v>
      </c>
      <c r="P21" s="81">
        <f t="shared" si="4"/>
        <v>11.13</v>
      </c>
      <c r="X21" s="134"/>
    </row>
    <row r="22" spans="1:24" x14ac:dyDescent="0.25">
      <c r="O22" s="81">
        <v>1.04</v>
      </c>
      <c r="P22" s="81">
        <f>O22*$Q$4</f>
        <v>11.023999999999999</v>
      </c>
      <c r="X22" s="134"/>
    </row>
    <row r="23" spans="1:24" x14ac:dyDescent="0.25">
      <c r="O23" s="81">
        <v>1.03</v>
      </c>
      <c r="P23" s="81">
        <f t="shared" ref="P23:P36" si="5">O23*$Q$4</f>
        <v>10.917999999999999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5"/>
        <v>10.811999999999999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10.706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10.494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10.388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10.282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10.176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10.069999999999999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9.9639999999999986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9.8580000000000005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9.7520000000000007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9.6460000000000008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9.5399999999999991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975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976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757" priority="73">
      <formula>F32&gt;0</formula>
    </cfRule>
    <cfRule type="expression" dxfId="1756" priority="74">
      <formula>F32&lt;0</formula>
    </cfRule>
  </conditionalFormatting>
  <conditionalFormatting sqref="Q7">
    <cfRule type="expression" dxfId="1755" priority="71">
      <formula>Q7&gt;0</formula>
    </cfRule>
    <cfRule type="expression" dxfId="1754" priority="72">
      <formula>Q7&lt;0</formula>
    </cfRule>
  </conditionalFormatting>
  <conditionalFormatting sqref="Q8">
    <cfRule type="expression" dxfId="1753" priority="69">
      <formula>Q8&gt;0</formula>
    </cfRule>
    <cfRule type="expression" dxfId="175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751" priority="61">
      <formula>M58&gt;0</formula>
    </cfRule>
    <cfRule type="expression" dxfId="1750" priority="62">
      <formula>M58&lt;0</formula>
    </cfRule>
  </conditionalFormatting>
  <conditionalFormatting sqref="Q10">
    <cfRule type="expression" dxfId="1749" priority="59">
      <formula>Q10&gt;0</formula>
    </cfRule>
    <cfRule type="expression" dxfId="1748" priority="60">
      <formula>Q10&lt;0</formula>
    </cfRule>
  </conditionalFormatting>
  <conditionalFormatting sqref="F29:F31">
    <cfRule type="expression" dxfId="1747" priority="57">
      <formula>F29&gt;0</formula>
    </cfRule>
    <cfRule type="expression" dxfId="1746" priority="58">
      <formula>F29&lt;0</formula>
    </cfRule>
  </conditionalFormatting>
  <conditionalFormatting sqref="H29:H31">
    <cfRule type="expression" dxfId="1745" priority="55">
      <formula>H29&gt;0</formula>
    </cfRule>
    <cfRule type="expression" dxfId="1744" priority="56">
      <formula>H29&lt;0</formula>
    </cfRule>
  </conditionalFormatting>
  <conditionalFormatting sqref="F83:F94">
    <cfRule type="expression" dxfId="1743" priority="53">
      <formula>F83&gt;0</formula>
    </cfRule>
    <cfRule type="expression" dxfId="1742" priority="54">
      <formula>F83&lt;0</formula>
    </cfRule>
  </conditionalFormatting>
  <conditionalFormatting sqref="H83:H94">
    <cfRule type="expression" dxfId="1741" priority="51">
      <formula>H83&gt;0</formula>
    </cfRule>
    <cfRule type="expression" dxfId="1740" priority="52">
      <formula>H83&lt;0</formula>
    </cfRule>
  </conditionalFormatting>
  <conditionalFormatting sqref="J41">
    <cfRule type="expression" dxfId="1739" priority="49">
      <formula>J41&gt;0</formula>
    </cfRule>
    <cfRule type="expression" dxfId="1738" priority="50">
      <formula>J41&lt;0</formula>
    </cfRule>
  </conditionalFormatting>
  <conditionalFormatting sqref="J49 J39:J47">
    <cfRule type="expression" dxfId="1737" priority="47">
      <formula>J39&gt;0</formula>
    </cfRule>
    <cfRule type="expression" dxfId="1736" priority="48">
      <formula>J39&lt;0</formula>
    </cfRule>
  </conditionalFormatting>
  <conditionalFormatting sqref="F48 H48">
    <cfRule type="expression" dxfId="1735" priority="45">
      <formula>F48&gt;0</formula>
    </cfRule>
    <cfRule type="expression" dxfId="1734" priority="46">
      <formula>F48&lt;0</formula>
    </cfRule>
  </conditionalFormatting>
  <conditionalFormatting sqref="J48">
    <cfRule type="expression" dxfId="1733" priority="43">
      <formula>J48&gt;0</formula>
    </cfRule>
    <cfRule type="expression" dxfId="1732" priority="44">
      <formula>J48&lt;0</formula>
    </cfRule>
  </conditionalFormatting>
  <conditionalFormatting sqref="K45:K52">
    <cfRule type="expression" dxfId="1731" priority="41">
      <formula>K45&gt;0</formula>
    </cfRule>
    <cfRule type="expression" dxfId="1730" priority="42">
      <formula>K45&lt;0</formula>
    </cfRule>
  </conditionalFormatting>
  <conditionalFormatting sqref="K45:K52">
    <cfRule type="expression" dxfId="1729" priority="39">
      <formula>K45&gt;0</formula>
    </cfRule>
    <cfRule type="expression" dxfId="1728" priority="40">
      <formula>K45&lt;0</formula>
    </cfRule>
  </conditionalFormatting>
  <conditionalFormatting sqref="F102:F118 H102:H118 H120:H128 F120:F128">
    <cfRule type="expression" dxfId="1727" priority="35">
      <formula>F102&gt;0</formula>
    </cfRule>
    <cfRule type="expression" dxfId="1726" priority="36">
      <formula>F102&lt;0</formula>
    </cfRule>
  </conditionalFormatting>
  <conditionalFormatting sqref="F96:F101">
    <cfRule type="expression" dxfId="1725" priority="33">
      <formula>F96&gt;0</formula>
    </cfRule>
    <cfRule type="expression" dxfId="1724" priority="34">
      <formula>F96&lt;0</formula>
    </cfRule>
  </conditionalFormatting>
  <conditionalFormatting sqref="H96:H101">
    <cfRule type="expression" dxfId="1723" priority="31">
      <formula>H96&gt;0</formula>
    </cfRule>
    <cfRule type="expression" dxfId="1722" priority="32">
      <formula>H96&lt;0</formula>
    </cfRule>
  </conditionalFormatting>
  <conditionalFormatting sqref="J112">
    <cfRule type="expression" dxfId="1721" priority="29">
      <formula>J112&gt;0</formula>
    </cfRule>
    <cfRule type="expression" dxfId="1720" priority="30">
      <formula>J112&lt;0</formula>
    </cfRule>
  </conditionalFormatting>
  <conditionalFormatting sqref="J110:J118 J120">
    <cfRule type="expression" dxfId="1719" priority="27">
      <formula>J110&gt;0</formula>
    </cfRule>
    <cfRule type="expression" dxfId="1718" priority="28">
      <formula>J110&lt;0</formula>
    </cfRule>
  </conditionalFormatting>
  <conditionalFormatting sqref="F119 H119">
    <cfRule type="expression" dxfId="1717" priority="25">
      <formula>F119&gt;0</formula>
    </cfRule>
    <cfRule type="expression" dxfId="1716" priority="26">
      <formula>F119&lt;0</formula>
    </cfRule>
  </conditionalFormatting>
  <conditionalFormatting sqref="J119">
    <cfRule type="expression" dxfId="1715" priority="23">
      <formula>J119&gt;0</formula>
    </cfRule>
    <cfRule type="expression" dxfId="1714" priority="24">
      <formula>J119&lt;0</formula>
    </cfRule>
  </conditionalFormatting>
  <conditionalFormatting sqref="K112:K123">
    <cfRule type="expression" dxfId="1713" priority="21">
      <formula>K112&gt;0</formula>
    </cfRule>
    <cfRule type="expression" dxfId="1712" priority="22">
      <formula>K112&lt;0</formula>
    </cfRule>
  </conditionalFormatting>
  <conditionalFormatting sqref="K110:K123">
    <cfRule type="expression" dxfId="1711" priority="19">
      <formula>K110&gt;0</formula>
    </cfRule>
    <cfRule type="expression" dxfId="1710" priority="20">
      <formula>K110&lt;0</formula>
    </cfRule>
  </conditionalFormatting>
  <conditionalFormatting sqref="J121">
    <cfRule type="expression" dxfId="1709" priority="17">
      <formula>J121&gt;0</formula>
    </cfRule>
    <cfRule type="expression" dxfId="1708" priority="18">
      <formula>J121&lt;0</formula>
    </cfRule>
  </conditionalFormatting>
  <conditionalFormatting sqref="F25:F28">
    <cfRule type="expression" dxfId="1707" priority="15">
      <formula>F25&gt;0</formula>
    </cfRule>
    <cfRule type="expression" dxfId="1706" priority="16">
      <formula>F25&lt;0</formula>
    </cfRule>
  </conditionalFormatting>
  <conditionalFormatting sqref="H25:H28">
    <cfRule type="expression" dxfId="1705" priority="13">
      <formula>H25&gt;0</formula>
    </cfRule>
    <cfRule type="expression" dxfId="1704" priority="14">
      <formula>H25&lt;0</formula>
    </cfRule>
  </conditionalFormatting>
  <conditionalFormatting sqref="J27:J29">
    <cfRule type="expression" dxfId="1703" priority="11">
      <formula>J27&gt;0</formula>
    </cfRule>
    <cfRule type="expression" dxfId="1702" priority="12">
      <formula>J27&lt;0</formula>
    </cfRule>
  </conditionalFormatting>
  <conditionalFormatting sqref="J30:J31">
    <cfRule type="expression" dxfId="1701" priority="9">
      <formula>J30&gt;0</formula>
    </cfRule>
    <cfRule type="expression" dxfId="1700" priority="10">
      <formula>J30&lt;0</formula>
    </cfRule>
  </conditionalFormatting>
  <conditionalFormatting sqref="J33">
    <cfRule type="expression" dxfId="1699" priority="7">
      <formula>J33&gt;0</formula>
    </cfRule>
    <cfRule type="expression" dxfId="1698" priority="8">
      <formula>J33&lt;0</formula>
    </cfRule>
  </conditionalFormatting>
  <conditionalFormatting sqref="J34">
    <cfRule type="expression" dxfId="1697" priority="5">
      <formula>J34&gt;0</formula>
    </cfRule>
    <cfRule type="expression" dxfId="1696" priority="6">
      <formula>J34&lt;0</formula>
    </cfRule>
  </conditionalFormatting>
  <conditionalFormatting sqref="J35:J43">
    <cfRule type="expression" dxfId="1695" priority="3">
      <formula>J35&gt;0</formula>
    </cfRule>
    <cfRule type="expression" dxfId="1694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56.99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56.99</v>
      </c>
      <c r="R4" s="487">
        <v>-2.93E-2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2" t="s">
        <v>78</v>
      </c>
      <c r="P40" s="802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62.689000000000007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62.11910000000001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61.549200000000006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60.979300000000009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60.409400000000005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59.839500000000008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59.269600000000004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58.699700000000007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58.129800000000003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57.559900000000006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56.99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56.420099999999998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55.850200000000001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55.280299999999997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54.7104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54.140499999999996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53.570599999999999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53.000700000000002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52.430800000000005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51.860900000000001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51.291000000000004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693" priority="15">
      <formula>F39&gt;0</formula>
    </cfRule>
    <cfRule type="expression" dxfId="1692" priority="16">
      <formula>F39&lt;0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Q8">
    <cfRule type="expression" dxfId="1689" priority="11">
      <formula>Q8&gt;0</formula>
    </cfRule>
    <cfRule type="expression" dxfId="1688" priority="12">
      <formula>Q8&lt;0</formula>
    </cfRule>
  </conditionalFormatting>
  <conditionalFormatting sqref="F25:F38">
    <cfRule type="expression" dxfId="1687" priority="9">
      <formula>F25&gt;0</formula>
    </cfRule>
    <cfRule type="expression" dxfId="1686" priority="10">
      <formula>F25&lt;0</formula>
    </cfRule>
  </conditionalFormatting>
  <conditionalFormatting sqref="H25:H38">
    <cfRule type="expression" dxfId="1685" priority="7">
      <formula>H25&gt;0</formula>
    </cfRule>
    <cfRule type="expression" dxfId="16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683" priority="3">
      <formula>M55&gt;0</formula>
    </cfRule>
    <cfRule type="expression" dxfId="1682" priority="4">
      <formula>M55&lt;0</formula>
    </cfRule>
  </conditionalFormatting>
  <conditionalFormatting sqref="Q10">
    <cfRule type="expression" dxfId="1681" priority="1">
      <formula>Q10&gt;0</formula>
    </cfRule>
    <cfRule type="expression" dxfId="16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37.54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37.54</v>
      </c>
      <c r="R4" s="487">
        <v>-1.9800000000000002E-2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2" t="s">
        <v>78</v>
      </c>
      <c r="P40" s="802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41.294000000000004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40.918600000000005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40.543199999999999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40.1678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39.792400000000001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39.417000000000002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39.041600000000003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38.666200000000003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38.290799999999997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37.915399999999998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37.54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37.1646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36.789200000000001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36.413799999999995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36.038399999999996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35.662999999999997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35.287599999999998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34.912199999999999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34.536799999999999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34.1614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33.786000000000001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679" priority="27">
      <formula>F27&gt;0</formula>
    </cfRule>
    <cfRule type="expression" dxfId="16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677" priority="15">
      <formula>Q8&gt;0</formula>
    </cfRule>
    <cfRule type="expression" dxfId="1676" priority="16">
      <formula>Q8&lt;0</formula>
    </cfRule>
  </conditionalFormatting>
  <conditionalFormatting sqref="Q7">
    <cfRule type="expression" dxfId="1675" priority="17">
      <formula>Q7&gt;0</formula>
    </cfRule>
    <cfRule type="expression" dxfId="1674" priority="18">
      <formula>Q7&lt;0</formula>
    </cfRule>
  </conditionalFormatting>
  <conditionalFormatting sqref="F37:F38">
    <cfRule type="expression" dxfId="1673" priority="13">
      <formula>F37&gt;0</formula>
    </cfRule>
    <cfRule type="expression" dxfId="1672" priority="14">
      <formula>F37&lt;0</formula>
    </cfRule>
  </conditionalFormatting>
  <conditionalFormatting sqref="H37:H38">
    <cfRule type="expression" dxfId="1671" priority="11">
      <formula>H37&gt;0</formula>
    </cfRule>
    <cfRule type="expression" dxfId="1670" priority="12">
      <formula>H37&lt;0</formula>
    </cfRule>
  </conditionalFormatting>
  <conditionalFormatting sqref="F23:F26 H23:H26">
    <cfRule type="expression" dxfId="1669" priority="9">
      <formula>F23&gt;0</formula>
    </cfRule>
    <cfRule type="expression" dxfId="1668" priority="10">
      <formula>F23&lt;0</formula>
    </cfRule>
  </conditionalFormatting>
  <conditionalFormatting sqref="Q10">
    <cfRule type="expression" dxfId="1667" priority="3">
      <formula>Q10&gt;0</formula>
    </cfRule>
    <cfRule type="expression" dxfId="1666" priority="4">
      <formula>Q10&lt;0</formula>
    </cfRule>
  </conditionalFormatting>
  <conditionalFormatting sqref="F22 H22">
    <cfRule type="expression" dxfId="1665" priority="1">
      <formula>F22&gt;0</formula>
    </cfRule>
    <cfRule type="expression" dxfId="1664" priority="2">
      <formula>F22&lt;0</formula>
    </cfRule>
  </conditionalFormatting>
  <conditionalFormatting sqref="M41">
    <cfRule type="expression" dxfId="1663" priority="5">
      <formula>M41&gt;0</formula>
    </cfRule>
    <cfRule type="expression" dxfId="16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60.96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60.96</v>
      </c>
      <c r="R4" s="487">
        <v>-3.9699999999999999E-2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67.056000000000012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66.446400000000011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65.836800000000011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65.227200000000011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64.61760000000001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64.00800000000001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63.398400000000002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62.788800000000002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62.179200000000002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61.569600000000001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60.96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60.3504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59.7408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59.1312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58.521599999999999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57.911999999999999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57.302399999999999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56.692800000000005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56.083200000000005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55.473600000000005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54.864000000000004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661" priority="29">
      <formula>F25&gt;0</formula>
    </cfRule>
    <cfRule type="expression" dxfId="1660" priority="30">
      <formula>F25&lt;0</formula>
    </cfRule>
  </conditionalFormatting>
  <conditionalFormatting sqref="Q7">
    <cfRule type="expression" dxfId="1659" priority="27">
      <formula>Q7&gt;0</formula>
    </cfRule>
    <cfRule type="expression" dxfId="1658" priority="28">
      <formula>Q7&lt;0</formula>
    </cfRule>
  </conditionalFormatting>
  <conditionalFormatting sqref="Q8">
    <cfRule type="expression" dxfId="1657" priority="25">
      <formula>Q8&gt;0</formula>
    </cfRule>
    <cfRule type="expression" dxfId="1656" priority="26">
      <formula>Q8&lt;0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M46">
    <cfRule type="expression" dxfId="1653" priority="11">
      <formula>M46&gt;0</formula>
    </cfRule>
    <cfRule type="expression" dxfId="1652" priority="12">
      <formula>M46&lt;0</formula>
    </cfRule>
  </conditionalFormatting>
  <conditionalFormatting sqref="F80:F88 H80:H88">
    <cfRule type="expression" dxfId="1651" priority="9">
      <formula>F80&gt;0</formula>
    </cfRule>
    <cfRule type="expression" dxfId="1650" priority="10">
      <formula>F80&lt;0</formula>
    </cfRule>
  </conditionalFormatting>
  <conditionalFormatting sqref="F75:F79">
    <cfRule type="expression" dxfId="1649" priority="7">
      <formula>F75&gt;0</formula>
    </cfRule>
    <cfRule type="expression" dxfId="1648" priority="8">
      <formula>F75&lt;0</formula>
    </cfRule>
  </conditionalFormatting>
  <conditionalFormatting sqref="H75:H79">
    <cfRule type="expression" dxfId="1647" priority="5">
      <formula>H75&gt;0</formula>
    </cfRule>
    <cfRule type="expression" dxfId="1646" priority="6">
      <formula>H75&lt;0</formula>
    </cfRule>
  </conditionalFormatting>
  <conditionalFormatting sqref="F71:F74">
    <cfRule type="expression" dxfId="1645" priority="3">
      <formula>F71&gt;0</formula>
    </cfRule>
    <cfRule type="expression" dxfId="1644" priority="4">
      <formula>F71&lt;0</formula>
    </cfRule>
  </conditionalFormatting>
  <conditionalFormatting sqref="H71:H74">
    <cfRule type="expression" dxfId="1643" priority="1">
      <formula>H71&gt;0</formula>
    </cfRule>
    <cfRule type="expression" dxfId="164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30.56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30.56</v>
      </c>
      <c r="R4" s="509">
        <v>-4.7699999999999999E-2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33.616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33.310400000000001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33.004800000000003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32.699199999999998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32.393599999999999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32.088000000000001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31.782399999999999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31.476800000000001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31.171199999999999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30.865600000000001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30.56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30.254399999999997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29.948799999999999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29.643199999999997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29.337599999999998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29.031999999999996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28.726399999999998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28.4208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28.115200000000002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27.8096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27.503999999999998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62.81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62.81</v>
      </c>
      <c r="R4" s="487">
        <v>-4.4299999999999999E-2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69.091000000000008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68.462900000000005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67.834800000000001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67.206700000000012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66.578600000000009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65.950500000000005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65.322400000000002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64.694299999999998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64.066200000000009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63.438100000000006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62.81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62.181899999999999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61.553800000000003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60.925699999999999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60.297600000000003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59.669499999999999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59.041399999999996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58.413300000000007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57.785200000000003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57.157100000000007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56.529000000000003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19" priority="23">
      <formula>F34&gt;0</formula>
    </cfRule>
    <cfRule type="expression" dxfId="1618" priority="24">
      <formula>F34&lt;0</formula>
    </cfRule>
  </conditionalFormatting>
  <conditionalFormatting sqref="Q7">
    <cfRule type="expression" dxfId="1617" priority="21">
      <formula>Q7&gt;0</formula>
    </cfRule>
    <cfRule type="expression" dxfId="1616" priority="22">
      <formula>Q7&lt;0</formula>
    </cfRule>
  </conditionalFormatting>
  <conditionalFormatting sqref="Q8">
    <cfRule type="expression" dxfId="1615" priority="19">
      <formula>Q8&gt;0</formula>
    </cfRule>
    <cfRule type="expression" dxfId="1614" priority="20">
      <formula>Q8&lt;0</formula>
    </cfRule>
  </conditionalFormatting>
  <conditionalFormatting sqref="F25:F33">
    <cfRule type="expression" dxfId="1613" priority="17">
      <formula>F25&gt;0</formula>
    </cfRule>
    <cfRule type="expression" dxfId="1612" priority="18">
      <formula>F25&lt;0</formula>
    </cfRule>
  </conditionalFormatting>
  <conditionalFormatting sqref="H25:H33">
    <cfRule type="expression" dxfId="1611" priority="15">
      <formula>H25&gt;0</formula>
    </cfRule>
    <cfRule type="expression" dxfId="1610" priority="16">
      <formula>H25&lt;0</formula>
    </cfRule>
  </conditionalFormatting>
  <conditionalFormatting sqref="M46">
    <cfRule type="expression" dxfId="1609" priority="13">
      <formula>M46&gt;0</formula>
    </cfRule>
    <cfRule type="expression" dxfId="1608" priority="14">
      <formula>M46&lt;0</formula>
    </cfRule>
  </conditionalFormatting>
  <conditionalFormatting sqref="F79:F87 H79:H87">
    <cfRule type="expression" dxfId="1607" priority="11">
      <formula>F79&gt;0</formula>
    </cfRule>
    <cfRule type="expression" dxfId="1606" priority="12">
      <formula>F79&lt;0</formula>
    </cfRule>
  </conditionalFormatting>
  <conditionalFormatting sqref="F70:F78">
    <cfRule type="expression" dxfId="1605" priority="9">
      <formula>F70&gt;0</formula>
    </cfRule>
    <cfRule type="expression" dxfId="1604" priority="10">
      <formula>F70&lt;0</formula>
    </cfRule>
  </conditionalFormatting>
  <conditionalFormatting sqref="H70:H78">
    <cfRule type="expression" dxfId="1603" priority="7">
      <formula>H70&gt;0</formula>
    </cfRule>
    <cfRule type="expression" dxfId="1602" priority="8">
      <formula>H70&lt;0</formula>
    </cfRule>
  </conditionalFormatting>
  <conditionalFormatting sqref="J27:K27 J30:K30 J33:K33 J36:K36 J39:K39 J42:K42">
    <cfRule type="expression" dxfId="1601" priority="5">
      <formula>J27&gt;0</formula>
    </cfRule>
    <cfRule type="expression" dxfId="1600" priority="6">
      <formula>J27&lt;0</formula>
    </cfRule>
  </conditionalFormatting>
  <conditionalFormatting sqref="J28:K29 J31:K32 J34:K35 J37:K38 J40:K41">
    <cfRule type="expression" dxfId="1599" priority="3">
      <formula>J28&gt;0</formula>
    </cfRule>
    <cfRule type="expression" dxfId="1598" priority="4">
      <formula>J28&lt;0</formula>
    </cfRule>
  </conditionalFormatting>
  <conditionalFormatting sqref="L27:L42">
    <cfRule type="expression" dxfId="1597" priority="1">
      <formula>L27&gt;0</formula>
    </cfRule>
    <cfRule type="expression" dxfId="159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26.52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26.52</v>
      </c>
      <c r="R4" s="487">
        <v>-8.8999999999999996E-2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29.172000000000001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28.9068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28.6416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28.3764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28.1112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27.846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27.5808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27.3156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27.0504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26.7852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26.52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26.254799999999999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25.989599999999999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25.724399999999999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25.459199999999999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25.193999999999999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24.928799999999999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24.663600000000002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24.398400000000002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24.133200000000002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23.867999999999999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595" priority="9">
      <formula>F57&gt;0</formula>
    </cfRule>
    <cfRule type="expression" dxfId="1594" priority="10">
      <formula>F57&lt;0</formula>
    </cfRule>
  </conditionalFormatting>
  <conditionalFormatting sqref="Q7">
    <cfRule type="expression" dxfId="1593" priority="7">
      <formula>Q7&gt;0</formula>
    </cfRule>
    <cfRule type="expression" dxfId="1592" priority="8">
      <formula>Q7&lt;0</formula>
    </cfRule>
  </conditionalFormatting>
  <conditionalFormatting sqref="Q8">
    <cfRule type="expression" dxfId="1591" priority="5">
      <formula>Q8&gt;0</formula>
    </cfRule>
    <cfRule type="expression" dxfId="1590" priority="6">
      <formula>Q8&lt;0</formula>
    </cfRule>
  </conditionalFormatting>
  <conditionalFormatting sqref="F25:F56">
    <cfRule type="expression" dxfId="1589" priority="3">
      <formula>F25&gt;0</formula>
    </cfRule>
    <cfRule type="expression" dxfId="1588" priority="4">
      <formula>F25&lt;0</formula>
    </cfRule>
  </conditionalFormatting>
  <conditionalFormatting sqref="H25:H56">
    <cfRule type="expression" dxfId="1587" priority="1">
      <formula>H25&gt;0</formula>
    </cfRule>
    <cfRule type="expression" dxfId="158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73.319999999999993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73.319999999999993</v>
      </c>
      <c r="R4" s="487">
        <v>-4.0899999999999999E-2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80.652000000000001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79.918800000000005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79.185599999999994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78.452399999999997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77.719200000000001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76.98599999999999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76.252799999999993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75.519599999999997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74.7864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74.05319999999999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73.319999999999993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72.586799999999997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71.853599999999986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71.120399999999989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70.387199999999993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69.653999999999996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68.920799999999986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68.187600000000003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67.454399999999993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66.721199999999996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65.988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585" priority="15">
      <formula>F57&gt;0</formula>
    </cfRule>
    <cfRule type="expression" dxfId="1584" priority="16">
      <formula>F57&lt;0</formula>
    </cfRule>
  </conditionalFormatting>
  <conditionalFormatting sqref="Q7">
    <cfRule type="expression" dxfId="1583" priority="13">
      <formula>Q7&gt;0</formula>
    </cfRule>
    <cfRule type="expression" dxfId="1582" priority="14">
      <formula>Q7&lt;0</formula>
    </cfRule>
  </conditionalFormatting>
  <conditionalFormatting sqref="Q8">
    <cfRule type="expression" dxfId="1581" priority="11">
      <formula>Q8&gt;0</formula>
    </cfRule>
    <cfRule type="expression" dxfId="1580" priority="12">
      <formula>Q8&lt;0</formula>
    </cfRule>
  </conditionalFormatting>
  <conditionalFormatting sqref="F25:F56">
    <cfRule type="expression" dxfId="1579" priority="9">
      <formula>F25&gt;0</formula>
    </cfRule>
    <cfRule type="expression" dxfId="1578" priority="10">
      <formula>F25&lt;0</formula>
    </cfRule>
  </conditionalFormatting>
  <conditionalFormatting sqref="H25:H56">
    <cfRule type="expression" dxfId="1577" priority="7">
      <formula>H25&gt;0</formula>
    </cfRule>
    <cfRule type="expression" dxfId="1576" priority="8">
      <formula>H25&lt;0</formula>
    </cfRule>
  </conditionalFormatting>
  <conditionalFormatting sqref="M58">
    <cfRule type="expression" dxfId="1575" priority="5">
      <formula>M58&gt;0</formula>
    </cfRule>
    <cfRule type="expression" dxfId="1574" priority="6">
      <formula>M58&lt;0</formula>
    </cfRule>
  </conditionalFormatting>
  <conditionalFormatting sqref="F84:F115">
    <cfRule type="expression" dxfId="1573" priority="3">
      <formula>F84&gt;0</formula>
    </cfRule>
    <cfRule type="expression" dxfId="1572" priority="4">
      <formula>F84&lt;0</formula>
    </cfRule>
  </conditionalFormatting>
  <conditionalFormatting sqref="H84:H115">
    <cfRule type="expression" dxfId="1571" priority="1">
      <formula>H84&gt;0</formula>
    </cfRule>
    <cfRule type="expression" dxfId="157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190.27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190.27</v>
      </c>
      <c r="R4" s="509">
        <v>-2.7400000000000001E-2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209.29700000000003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207.39430000000002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205.49160000000003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203.58890000000002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201.68620000000001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199.78350000000003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197.88080000000002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195.97810000000001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194.0754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192.17270000000002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190.27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188.3673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186.46460000000002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184.56190000000001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182.6592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180.75649999999999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178.85380000000001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176.95110000000003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175.04840000000002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173.14570000000001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171.24300000000002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9" priority="21">
      <formula>F47&gt;0</formula>
    </cfRule>
    <cfRule type="expression" dxfId="1568" priority="22">
      <formula>F47&lt;0</formula>
    </cfRule>
  </conditionalFormatting>
  <conditionalFormatting sqref="Q7">
    <cfRule type="expression" dxfId="1567" priority="19">
      <formula>Q7&gt;0</formula>
    </cfRule>
    <cfRule type="expression" dxfId="1566" priority="20">
      <formula>Q7&lt;0</formula>
    </cfRule>
  </conditionalFormatting>
  <conditionalFormatting sqref="Q8">
    <cfRule type="expression" dxfId="1565" priority="17">
      <formula>Q8&gt;0</formula>
    </cfRule>
    <cfRule type="expression" dxfId="1564" priority="18">
      <formula>Q8&lt;0</formula>
    </cfRule>
  </conditionalFormatting>
  <conditionalFormatting sqref="F25:F46">
    <cfRule type="expression" dxfId="1563" priority="15">
      <formula>F25&gt;0</formula>
    </cfRule>
    <cfRule type="expression" dxfId="1562" priority="16">
      <formula>F25&lt;0</formula>
    </cfRule>
  </conditionalFormatting>
  <conditionalFormatting sqref="H25:H46">
    <cfRule type="expression" dxfId="1561" priority="13">
      <formula>H25&gt;0</formula>
    </cfRule>
    <cfRule type="expression" dxfId="1560" priority="14">
      <formula>H25&lt;0</formula>
    </cfRule>
  </conditionalFormatting>
  <conditionalFormatting sqref="F89:F110">
    <cfRule type="expression" dxfId="1559" priority="11">
      <formula>F89&gt;0</formula>
    </cfRule>
    <cfRule type="expression" dxfId="1558" priority="12">
      <formula>F89&lt;0</formula>
    </cfRule>
  </conditionalFormatting>
  <conditionalFormatting sqref="H89:H110">
    <cfRule type="expression" dxfId="1557" priority="9">
      <formula>H89&gt;0</formula>
    </cfRule>
    <cfRule type="expression" dxfId="1556" priority="10">
      <formula>H89&lt;0</formula>
    </cfRule>
  </conditionalFormatting>
  <conditionalFormatting sqref="Q10">
    <cfRule type="expression" dxfId="1555" priority="7">
      <formula>Q10&gt;0</formula>
    </cfRule>
    <cfRule type="expression" dxfId="1554" priority="8">
      <formula>Q10&lt;0</formula>
    </cfRule>
  </conditionalFormatting>
  <conditionalFormatting sqref="J25:J38">
    <cfRule type="expression" dxfId="1553" priority="5">
      <formula>J25&gt;0</formula>
    </cfRule>
    <cfRule type="expression" dxfId="1552" priority="6">
      <formula>J25&lt;0</formula>
    </cfRule>
  </conditionalFormatting>
  <conditionalFormatting sqref="K25:K38">
    <cfRule type="expression" dxfId="1551" priority="3">
      <formula>K25&gt;0</formula>
    </cfRule>
    <cfRule type="expression" dxfId="1550" priority="4">
      <formula>K25&lt;0</formula>
    </cfRule>
  </conditionalFormatting>
  <conditionalFormatting sqref="L25:L38">
    <cfRule type="expression" dxfId="1549" priority="1">
      <formula>L25&gt;0</formula>
    </cfRule>
    <cfRule type="expression" dxfId="154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30" activePane="bottomLeft" state="frozen"/>
      <selection pane="bottomLeft" activeCell="I58" sqref="I5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9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03" t="s">
        <v>725</v>
      </c>
      <c r="AA2" s="803"/>
      <c r="AB2" s="803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2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15.873623999999987</v>
      </c>
      <c r="Y3" s="62">
        <v>42866</v>
      </c>
      <c r="Z3" s="803" t="s">
        <v>726</v>
      </c>
      <c r="AA3" s="803"/>
      <c r="AB3" s="803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17.23</v>
      </c>
      <c r="R4" s="487">
        <v>-4.2200000000000001E-2</v>
      </c>
      <c r="Y4" s="62">
        <v>43088</v>
      </c>
      <c r="Z4" s="754" t="s">
        <v>838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787</v>
      </c>
      <c r="O5" s="11" t="s">
        <v>67</v>
      </c>
      <c r="Q5" s="3">
        <f>Q4*Q2</f>
        <v>86150</v>
      </c>
      <c r="Y5" s="62">
        <v>43096</v>
      </c>
      <c r="Z5" s="754" t="s">
        <v>843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79368.119999999937</v>
      </c>
      <c r="Y6" s="62">
        <v>43103</v>
      </c>
      <c r="Z6" s="754" t="s">
        <v>894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21397.451000001689</v>
      </c>
      <c r="R7">
        <v>3300</v>
      </c>
      <c r="U7" s="179"/>
      <c r="Y7" s="62"/>
      <c r="Z7" s="754" t="s">
        <v>895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6781.8800000000629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8.5448414300352188E-2</v>
      </c>
      <c r="Y9" s="62">
        <v>43106</v>
      </c>
      <c r="Z9" s="765" t="s">
        <v>917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1.1607661056297156E-2</v>
      </c>
      <c r="R11">
        <f>0.05</f>
        <v>0.05</v>
      </c>
      <c r="Y11" s="62">
        <v>43117</v>
      </c>
      <c r="Z11" s="754" t="s">
        <v>956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738</v>
      </c>
      <c r="Q14" s="694" t="s">
        <v>739</v>
      </c>
      <c r="R14" s="692" t="s">
        <v>732</v>
      </c>
      <c r="S14" s="692" t="s">
        <v>733</v>
      </c>
      <c r="T14" s="694" t="s">
        <v>735</v>
      </c>
      <c r="U14" s="694" t="s">
        <v>736</v>
      </c>
      <c r="V14" s="692" t="s">
        <v>734</v>
      </c>
      <c r="W14" s="693" t="s">
        <v>737</v>
      </c>
      <c r="Y14" s="62"/>
      <c r="Z14" s="754" t="s">
        <v>965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740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741</v>
      </c>
      <c r="Q16" s="691" t="s">
        <v>731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964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963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2" t="s">
        <v>78</v>
      </c>
      <c r="P41" s="802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21.020600000000002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20.848299999999998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20.675999999999998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20.503699999999998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20.331399999999999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20.159099999999999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19.986799999999999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19.814499999999999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19.642199999999999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19.469899999999999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19.297600000000003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19.125300000000003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18.953000000000003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18.780700000000003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18.608400000000003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18.436100000000003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18.2638</v>
      </c>
    </row>
    <row r="59" spans="2:16" x14ac:dyDescent="0.25">
      <c r="C59" s="4"/>
      <c r="O59" s="81">
        <v>1.05</v>
      </c>
      <c r="P59" s="81">
        <f t="shared" si="3"/>
        <v>18.0915</v>
      </c>
    </row>
    <row r="60" spans="2:16" x14ac:dyDescent="0.25">
      <c r="O60" s="81">
        <v>1.04</v>
      </c>
      <c r="P60" s="81">
        <f t="shared" si="3"/>
        <v>17.9192</v>
      </c>
    </row>
    <row r="61" spans="2:16" x14ac:dyDescent="0.25">
      <c r="O61" s="81">
        <v>1.03</v>
      </c>
      <c r="P61" s="81">
        <f t="shared" si="3"/>
        <v>17.7469</v>
      </c>
    </row>
    <row r="62" spans="2:16" x14ac:dyDescent="0.25">
      <c r="O62" s="81">
        <v>1.02</v>
      </c>
      <c r="P62" s="81">
        <f t="shared" si="3"/>
        <v>17.5746</v>
      </c>
    </row>
    <row r="63" spans="2:16" x14ac:dyDescent="0.25">
      <c r="O63" s="81">
        <v>1.01</v>
      </c>
      <c r="P63" s="81">
        <f t="shared" si="3"/>
        <v>17.4023</v>
      </c>
    </row>
    <row r="64" spans="2:16" x14ac:dyDescent="0.25">
      <c r="O64" s="81">
        <v>1</v>
      </c>
      <c r="P64" s="81">
        <f t="shared" si="3"/>
        <v>17.23</v>
      </c>
    </row>
    <row r="65" spans="1:16" x14ac:dyDescent="0.25">
      <c r="O65" s="81">
        <v>0.99</v>
      </c>
      <c r="P65" s="81">
        <f t="shared" si="3"/>
        <v>17.057700000000001</v>
      </c>
    </row>
    <row r="66" spans="1:16" x14ac:dyDescent="0.25">
      <c r="O66" s="81">
        <v>0.98</v>
      </c>
      <c r="P66" s="81">
        <f t="shared" si="3"/>
        <v>16.885400000000001</v>
      </c>
    </row>
    <row r="67" spans="1:16" x14ac:dyDescent="0.25">
      <c r="O67" s="81">
        <v>0.97</v>
      </c>
      <c r="P67" s="81">
        <f t="shared" si="3"/>
        <v>16.713100000000001</v>
      </c>
    </row>
    <row r="68" spans="1:16" x14ac:dyDescent="0.25">
      <c r="G68" s="29"/>
      <c r="O68" s="81">
        <v>0.96</v>
      </c>
      <c r="P68" s="81">
        <f t="shared" si="3"/>
        <v>16.540800000000001</v>
      </c>
    </row>
    <row r="69" spans="1:16" x14ac:dyDescent="0.25">
      <c r="A69" s="31" t="s">
        <v>81</v>
      </c>
      <c r="B69" s="490"/>
      <c r="C69" s="71">
        <f>SUM(C2:C68)</f>
        <v>16300</v>
      </c>
      <c r="D69" s="18"/>
      <c r="E69" s="18"/>
      <c r="F69" s="18">
        <f>SUM(F2:F68)</f>
        <v>249398.84999999998</v>
      </c>
      <c r="G69" s="14"/>
      <c r="H69" s="71">
        <f>SUM(H2:H68)</f>
        <v>11300</v>
      </c>
      <c r="I69" s="79"/>
      <c r="J69" s="18"/>
      <c r="K69" s="18">
        <f>SUM(K2:K68)</f>
        <v>168692.48000000004</v>
      </c>
      <c r="L69" s="14"/>
      <c r="M69" s="18">
        <f>SUM(M2:M68)</f>
        <v>1338.25</v>
      </c>
      <c r="O69" s="81">
        <v>0.95</v>
      </c>
      <c r="P69" s="81">
        <f t="shared" si="3"/>
        <v>16.368500000000001</v>
      </c>
    </row>
    <row r="70" spans="1:16" ht="15.75" thickBot="1" x14ac:dyDescent="0.3">
      <c r="A70" s="347" t="s">
        <v>194</v>
      </c>
      <c r="B70" s="491"/>
      <c r="C70" s="349">
        <f>SumByColor($A$70, C2:C68)</f>
        <v>11300</v>
      </c>
      <c r="D70" s="349"/>
      <c r="E70" s="349"/>
      <c r="F70" s="350">
        <f>SumByColor($A$70, F2:F68)</f>
        <v>165609</v>
      </c>
      <c r="G70" s="349"/>
      <c r="H70" s="349">
        <f>SumByColor($A$70, H2:H68)</f>
        <v>11300</v>
      </c>
      <c r="I70" s="349"/>
      <c r="J70" s="350"/>
      <c r="K70" s="350">
        <f>SumByColor($A$70, K2:K68)</f>
        <v>168696</v>
      </c>
      <c r="L70" s="349"/>
      <c r="M70" s="350">
        <f>SumByColor($A$70, M2:M68)</f>
        <v>1338</v>
      </c>
      <c r="O70" s="81">
        <v>0.94</v>
      </c>
      <c r="P70" s="81">
        <f t="shared" si="3"/>
        <v>16.196200000000001</v>
      </c>
    </row>
    <row r="71" spans="1:16" x14ac:dyDescent="0.25">
      <c r="O71" s="81">
        <v>0.93</v>
      </c>
      <c r="P71" s="81">
        <f t="shared" si="3"/>
        <v>16.023900000000001</v>
      </c>
    </row>
    <row r="72" spans="1:16" x14ac:dyDescent="0.25">
      <c r="O72" s="81">
        <v>0.92</v>
      </c>
      <c r="P72" s="81">
        <f t="shared" si="3"/>
        <v>15.851600000000001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516</v>
      </c>
      <c r="K73" s="224" t="s">
        <v>150</v>
      </c>
      <c r="L73" s="224"/>
      <c r="O73" s="81">
        <v>0.91</v>
      </c>
      <c r="P73" s="81">
        <f t="shared" si="3"/>
        <v>15.679300000000001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15.507000000000001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15.3347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15.1624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14.9901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14.8178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14.6455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824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831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58" si="94">C156*(E156-D156)</f>
        <v>14144.999999999996</v>
      </c>
      <c r="G156" s="39">
        <f t="shared" ref="G156:G158" si="95">D156*C156</f>
        <v>63099</v>
      </c>
      <c r="H156" s="226">
        <f t="shared" ref="H156:H158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B159" s="153"/>
      <c r="C159" s="10"/>
      <c r="D159" s="237"/>
      <c r="E159" s="39"/>
      <c r="F159" s="39"/>
      <c r="G159" s="39"/>
      <c r="H159" s="226"/>
      <c r="I159" s="39"/>
      <c r="J159" s="39"/>
      <c r="K159" s="39"/>
      <c r="L159" s="39"/>
    </row>
    <row r="160" spans="1:12" x14ac:dyDescent="0.25">
      <c r="B160" s="153"/>
      <c r="C160" s="10"/>
      <c r="D160" s="237"/>
      <c r="E160" s="39"/>
      <c r="F160" s="39"/>
      <c r="G160" s="39"/>
      <c r="H160" s="226"/>
      <c r="I160" s="39"/>
      <c r="J160" s="39"/>
      <c r="K160" s="39"/>
      <c r="L160" s="39"/>
    </row>
    <row r="161" spans="2:12" x14ac:dyDescent="0.25">
      <c r="B161" s="153"/>
      <c r="C161" s="10"/>
      <c r="D161" s="237"/>
      <c r="E161" s="39"/>
      <c r="F161" s="39"/>
      <c r="G161" s="39"/>
      <c r="H161" s="226"/>
      <c r="I161" s="39"/>
      <c r="J161" s="39"/>
      <c r="K161" s="39"/>
      <c r="L161" s="39"/>
    </row>
    <row r="162" spans="2:12" x14ac:dyDescent="0.25">
      <c r="B162" s="153"/>
      <c r="C162" s="10"/>
      <c r="D162" s="237"/>
      <c r="E162" s="39"/>
      <c r="F162" s="39"/>
      <c r="G162" s="39"/>
      <c r="H162" s="226"/>
      <c r="I162" s="39"/>
      <c r="J162" s="39"/>
      <c r="K162" s="39"/>
      <c r="L162" s="39"/>
    </row>
    <row r="163" spans="2:12" x14ac:dyDescent="0.25">
      <c r="B163" s="153"/>
      <c r="C163" s="10"/>
      <c r="D163" s="237"/>
      <c r="E163" s="39"/>
      <c r="F163" s="39"/>
      <c r="G163" s="39"/>
      <c r="H163" s="226"/>
      <c r="I163" s="39"/>
      <c r="J163" s="39"/>
      <c r="K163" s="39"/>
      <c r="L163" s="39"/>
    </row>
    <row r="164" spans="2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2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70" spans="2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2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2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2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2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2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2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547" priority="109">
      <formula>F178&gt;0</formula>
    </cfRule>
    <cfRule type="expression" dxfId="1546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545" priority="102">
      <formula>F171&gt;0</formula>
    </cfRule>
    <cfRule type="expression" dxfId="1544" priority="103">
      <formula>F171&lt;0</formula>
    </cfRule>
  </conditionalFormatting>
  <conditionalFormatting sqref="H171:H177">
    <cfRule type="expression" dxfId="1543" priority="98">
      <formula>H171&gt;0</formula>
    </cfRule>
    <cfRule type="expression" dxfId="1542" priority="99">
      <formula>H171&lt;0</formula>
    </cfRule>
  </conditionalFormatting>
  <conditionalFormatting sqref="Q8">
    <cfRule type="expression" dxfId="1541" priority="84">
      <formula>Q8&gt;0</formula>
    </cfRule>
    <cfRule type="expression" dxfId="1540" priority="85">
      <formula>Q8&lt;0</formula>
    </cfRule>
  </conditionalFormatting>
  <conditionalFormatting sqref="Q7">
    <cfRule type="expression" dxfId="1539" priority="86">
      <formula>Q7&gt;0</formula>
    </cfRule>
    <cfRule type="expression" dxfId="1538" priority="87">
      <formula>Q7&lt;0</formula>
    </cfRule>
  </conditionalFormatting>
  <conditionalFormatting sqref="F279:F285">
    <cfRule type="expression" dxfId="1537" priority="58">
      <formula>F279&gt;0</formula>
    </cfRule>
    <cfRule type="expression" dxfId="1536" priority="59">
      <formula>F279&lt;0</formula>
    </cfRule>
  </conditionalFormatting>
  <conditionalFormatting sqref="F204:F222 H204:H222">
    <cfRule type="expression" dxfId="1535" priority="80">
      <formula>F204&gt;0</formula>
    </cfRule>
    <cfRule type="expression" dxfId="1534" priority="81">
      <formula>F204&lt;0</formula>
    </cfRule>
  </conditionalFormatting>
  <conditionalFormatting sqref="F197:F203">
    <cfRule type="expression" dxfId="1533" priority="78">
      <formula>F197&gt;0</formula>
    </cfRule>
    <cfRule type="expression" dxfId="1532" priority="79">
      <formula>F197&lt;0</formula>
    </cfRule>
  </conditionalFormatting>
  <conditionalFormatting sqref="H197:H203">
    <cfRule type="expression" dxfId="1531" priority="76">
      <formula>H197&gt;0</formula>
    </cfRule>
    <cfRule type="expression" dxfId="1530" priority="77">
      <formula>H197&lt;0</formula>
    </cfRule>
  </conditionalFormatting>
  <conditionalFormatting sqref="F230:F248 H230:H248">
    <cfRule type="expression" dxfId="1529" priority="74">
      <formula>F230&gt;0</formula>
    </cfRule>
    <cfRule type="expression" dxfId="1528" priority="75">
      <formula>F230&lt;0</formula>
    </cfRule>
  </conditionalFormatting>
  <conditionalFormatting sqref="F223:F229">
    <cfRule type="expression" dxfId="1527" priority="72">
      <formula>F223&gt;0</formula>
    </cfRule>
    <cfRule type="expression" dxfId="1526" priority="73">
      <formula>F223&lt;0</formula>
    </cfRule>
  </conditionalFormatting>
  <conditionalFormatting sqref="H223:H229">
    <cfRule type="expression" dxfId="1525" priority="70">
      <formula>H223&gt;0</formula>
    </cfRule>
    <cfRule type="expression" dxfId="1524" priority="71">
      <formula>H223&lt;0</formula>
    </cfRule>
  </conditionalFormatting>
  <conditionalFormatting sqref="F256:F273 H256:H273">
    <cfRule type="expression" dxfId="1523" priority="68">
      <formula>F256&gt;0</formula>
    </cfRule>
    <cfRule type="expression" dxfId="1522" priority="69">
      <formula>F256&lt;0</formula>
    </cfRule>
  </conditionalFormatting>
  <conditionalFormatting sqref="F249:F255">
    <cfRule type="expression" dxfId="1521" priority="66">
      <formula>F249&gt;0</formula>
    </cfRule>
    <cfRule type="expression" dxfId="1520" priority="67">
      <formula>F249&lt;0</formula>
    </cfRule>
  </conditionalFormatting>
  <conditionalFormatting sqref="H249:H255">
    <cfRule type="expression" dxfId="1519" priority="64">
      <formula>H249&gt;0</formula>
    </cfRule>
    <cfRule type="expression" dxfId="1518" priority="65">
      <formula>H249&lt;0</formula>
    </cfRule>
  </conditionalFormatting>
  <conditionalFormatting sqref="F274:F278 H274:H278">
    <cfRule type="expression" dxfId="1517" priority="62">
      <formula>F274&gt;0</formula>
    </cfRule>
    <cfRule type="expression" dxfId="1516" priority="63">
      <formula>F274&lt;0</formula>
    </cfRule>
  </conditionalFormatting>
  <conditionalFormatting sqref="F286:F301 H286:H301">
    <cfRule type="expression" dxfId="1515" priority="60">
      <formula>F286&gt;0</formula>
    </cfRule>
    <cfRule type="expression" dxfId="1514" priority="61">
      <formula>F286&lt;0</formula>
    </cfRule>
  </conditionalFormatting>
  <conditionalFormatting sqref="H279:H285">
    <cfRule type="expression" dxfId="1513" priority="56">
      <formula>H279&gt;0</formula>
    </cfRule>
    <cfRule type="expression" dxfId="1512" priority="57">
      <formula>H279&lt;0</formula>
    </cfRule>
  </conditionalFormatting>
  <conditionalFormatting sqref="F302 H302">
    <cfRule type="expression" dxfId="1511" priority="54">
      <formula>F302&gt;0</formula>
    </cfRule>
    <cfRule type="expression" dxfId="1510" priority="55">
      <formula>F302&lt;0</formula>
    </cfRule>
  </conditionalFormatting>
  <conditionalFormatting sqref="F303:F307 H303:H307">
    <cfRule type="expression" dxfId="1509" priority="52">
      <formula>F303&gt;0</formula>
    </cfRule>
    <cfRule type="expression" dxfId="1508" priority="53">
      <formula>F303&lt;0</formula>
    </cfRule>
  </conditionalFormatting>
  <conditionalFormatting sqref="F315:F330 H315:H330">
    <cfRule type="expression" dxfId="1507" priority="50">
      <formula>F315&gt;0</formula>
    </cfRule>
    <cfRule type="expression" dxfId="1506" priority="51">
      <formula>F315&lt;0</formula>
    </cfRule>
  </conditionalFormatting>
  <conditionalFormatting sqref="F308:F314">
    <cfRule type="expression" dxfId="1505" priority="48">
      <formula>F308&gt;0</formula>
    </cfRule>
    <cfRule type="expression" dxfId="1504" priority="49">
      <formula>F308&lt;0</formula>
    </cfRule>
  </conditionalFormatting>
  <conditionalFormatting sqref="H308:H314">
    <cfRule type="expression" dxfId="1503" priority="46">
      <formula>H308&gt;0</formula>
    </cfRule>
    <cfRule type="expression" dxfId="1502" priority="47">
      <formula>H308&lt;0</formula>
    </cfRule>
  </conditionalFormatting>
  <conditionalFormatting sqref="F332:F337 H332:H337">
    <cfRule type="expression" dxfId="1501" priority="44">
      <formula>F332&gt;0</formula>
    </cfRule>
    <cfRule type="expression" dxfId="1500" priority="45">
      <formula>F332&lt;0</formula>
    </cfRule>
  </conditionalFormatting>
  <conditionalFormatting sqref="F338 H338">
    <cfRule type="expression" dxfId="1499" priority="42">
      <formula>F338&gt;0</formula>
    </cfRule>
    <cfRule type="expression" dxfId="1498" priority="43">
      <formula>F338&lt;0</formula>
    </cfRule>
  </conditionalFormatting>
  <conditionalFormatting sqref="F339:F343 H339:H343">
    <cfRule type="expression" dxfId="1497" priority="40">
      <formula>F339&gt;0</formula>
    </cfRule>
    <cfRule type="expression" dxfId="1496" priority="41">
      <formula>F339&lt;0</formula>
    </cfRule>
  </conditionalFormatting>
  <conditionalFormatting sqref="F351:F366 H351:H366">
    <cfRule type="expression" dxfId="1495" priority="38">
      <formula>F351&gt;0</formula>
    </cfRule>
    <cfRule type="expression" dxfId="1494" priority="39">
      <formula>F351&lt;0</formula>
    </cfRule>
  </conditionalFormatting>
  <conditionalFormatting sqref="F344:F350">
    <cfRule type="expression" dxfId="1493" priority="36">
      <formula>F344&gt;0</formula>
    </cfRule>
    <cfRule type="expression" dxfId="1492" priority="37">
      <formula>F344&lt;0</formula>
    </cfRule>
  </conditionalFormatting>
  <conditionalFormatting sqref="H344:H350">
    <cfRule type="expression" dxfId="1491" priority="34">
      <formula>H344&gt;0</formula>
    </cfRule>
    <cfRule type="expression" dxfId="1490" priority="35">
      <formula>H344&lt;0</formula>
    </cfRule>
  </conditionalFormatting>
  <conditionalFormatting sqref="F367:F372 H367:H372">
    <cfRule type="expression" dxfId="1489" priority="32">
      <formula>F367&gt;0</formula>
    </cfRule>
    <cfRule type="expression" dxfId="1488" priority="33">
      <formula>F367&lt;0</formula>
    </cfRule>
  </conditionalFormatting>
  <conditionalFormatting sqref="F373 H373">
    <cfRule type="expression" dxfId="1487" priority="30">
      <formula>F373&gt;0</formula>
    </cfRule>
    <cfRule type="expression" dxfId="1486" priority="31">
      <formula>F373&lt;0</formula>
    </cfRule>
  </conditionalFormatting>
  <conditionalFormatting sqref="F374:F378 H374:H378">
    <cfRule type="expression" dxfId="1485" priority="28">
      <formula>F374&gt;0</formula>
    </cfRule>
    <cfRule type="expression" dxfId="1484" priority="29">
      <formula>F374&lt;0</formula>
    </cfRule>
  </conditionalFormatting>
  <conditionalFormatting sqref="F386:F401 H386:H401">
    <cfRule type="expression" dxfId="1483" priority="26">
      <formula>F386&gt;0</formula>
    </cfRule>
    <cfRule type="expression" dxfId="1482" priority="27">
      <formula>F386&lt;0</formula>
    </cfRule>
  </conditionalFormatting>
  <conditionalFormatting sqref="F379:F385">
    <cfRule type="expression" dxfId="1481" priority="24">
      <formula>F379&gt;0</formula>
    </cfRule>
    <cfRule type="expression" dxfId="1480" priority="25">
      <formula>F379&lt;0</formula>
    </cfRule>
  </conditionalFormatting>
  <conditionalFormatting sqref="H379:H385">
    <cfRule type="expression" dxfId="1479" priority="22">
      <formula>H379&gt;0</formula>
    </cfRule>
    <cfRule type="expression" dxfId="1478" priority="23">
      <formula>H379&lt;0</formula>
    </cfRule>
  </conditionalFormatting>
  <conditionalFormatting sqref="M430">
    <cfRule type="expression" dxfId="1477" priority="20">
      <formula>M430&gt;0</formula>
    </cfRule>
    <cfRule type="expression" dxfId="1476" priority="21">
      <formula>M430&lt;0</formula>
    </cfRule>
  </conditionalFormatting>
  <conditionalFormatting sqref="F92:F165 H92:H165">
    <cfRule type="expression" dxfId="1475" priority="18">
      <formula>F92&gt;0</formula>
    </cfRule>
    <cfRule type="expression" dxfId="1474" priority="19">
      <formula>F92&lt;0</formula>
    </cfRule>
  </conditionalFormatting>
  <conditionalFormatting sqref="F80:F91">
    <cfRule type="expression" dxfId="1473" priority="16">
      <formula>F80&gt;0</formula>
    </cfRule>
    <cfRule type="expression" dxfId="1472" priority="17">
      <formula>F80&lt;0</formula>
    </cfRule>
  </conditionalFormatting>
  <conditionalFormatting sqref="H80:H91">
    <cfRule type="expression" dxfId="1471" priority="14">
      <formula>H80&gt;0</formula>
    </cfRule>
    <cfRule type="expression" dxfId="1470" priority="15">
      <formula>H80&lt;0</formula>
    </cfRule>
  </conditionalFormatting>
  <conditionalFormatting sqref="F74:F79 H74:H79">
    <cfRule type="expression" dxfId="1469" priority="12">
      <formula>F74&gt;0</formula>
    </cfRule>
    <cfRule type="expression" dxfId="1468" priority="13">
      <formula>F74&lt;0</formula>
    </cfRule>
  </conditionalFormatting>
  <conditionalFormatting sqref="J76:K76">
    <cfRule type="expression" dxfId="1467" priority="10">
      <formula>J76&gt;0</formula>
    </cfRule>
    <cfRule type="expression" dxfId="1466" priority="11">
      <formula>J76&lt;0</formula>
    </cfRule>
  </conditionalFormatting>
  <conditionalFormatting sqref="J77:K83 K82:K165">
    <cfRule type="expression" dxfId="1465" priority="8">
      <formula>J77&gt;0</formula>
    </cfRule>
    <cfRule type="expression" dxfId="1464" priority="9">
      <formula>J77&lt;0</formula>
    </cfRule>
  </conditionalFormatting>
  <conditionalFormatting sqref="L76:L165">
    <cfRule type="expression" dxfId="1463" priority="4">
      <formula>L76&gt;0</formula>
    </cfRule>
    <cfRule type="expression" dxfId="1462" priority="5">
      <formula>L76&lt;0</formula>
    </cfRule>
  </conditionalFormatting>
  <conditionalFormatting sqref="Q10">
    <cfRule type="expression" dxfId="1461" priority="2">
      <formula>Q10&gt;0</formula>
    </cfRule>
    <cfRule type="expression" dxfId="1460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15.27</v>
      </c>
      <c r="R4" s="509">
        <v>-4.6699999999999998E-2</v>
      </c>
      <c r="T4" s="159"/>
      <c r="U4" s="1" t="s">
        <v>955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3054</v>
      </c>
      <c r="T5" s="1">
        <v>43112</v>
      </c>
      <c r="U5" t="s">
        <v>953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-436</v>
      </c>
      <c r="R7">
        <v>200</v>
      </c>
      <c r="T7" s="1">
        <v>43117</v>
      </c>
      <c r="U7" t="s">
        <v>960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-436</v>
      </c>
      <c r="U8" t="s">
        <v>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-0.12492836676217765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3.1434184675834968E-2</v>
      </c>
      <c r="R11">
        <f>0.12</f>
        <v>0.12</v>
      </c>
      <c r="T11" s="159">
        <v>43124</v>
      </c>
      <c r="U11" t="s">
        <v>954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16.797000000000001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16.644300000000001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16.491600000000002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16.338899999999999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16.186199999999999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16.0335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15.880800000000001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15.7281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15.5754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15.422699999999999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15.27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15.1173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14.964599999999999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14.8119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14.659199999999998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14.506499999999999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14.3538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14.2011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14.048400000000001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13.8957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13.743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59" priority="21">
      <formula>F47&gt;0</formula>
    </cfRule>
    <cfRule type="expression" dxfId="1458" priority="22">
      <formula>F47&lt;0</formula>
    </cfRule>
  </conditionalFormatting>
  <conditionalFormatting sqref="Q7">
    <cfRule type="expression" dxfId="1457" priority="19">
      <formula>Q7&gt;0</formula>
    </cfRule>
    <cfRule type="expression" dxfId="1456" priority="20">
      <formula>Q7&lt;0</formula>
    </cfRule>
  </conditionalFormatting>
  <conditionalFormatting sqref="Q8">
    <cfRule type="expression" dxfId="1455" priority="17">
      <formula>Q8&gt;0</formula>
    </cfRule>
    <cfRule type="expression" dxfId="1454" priority="18">
      <formula>Q8&lt;0</formula>
    </cfRule>
  </conditionalFormatting>
  <conditionalFormatting sqref="F25:F46">
    <cfRule type="expression" dxfId="1453" priority="15">
      <formula>F25&gt;0</formula>
    </cfRule>
    <cfRule type="expression" dxfId="1452" priority="16">
      <formula>F25&lt;0</formula>
    </cfRule>
  </conditionalFormatting>
  <conditionalFormatting sqref="H25:H46">
    <cfRule type="expression" dxfId="1451" priority="13">
      <formula>H25&gt;0</formula>
    </cfRule>
    <cfRule type="expression" dxfId="1450" priority="14">
      <formula>H25&lt;0</formula>
    </cfRule>
  </conditionalFormatting>
  <conditionalFormatting sqref="F89:F110">
    <cfRule type="expression" dxfId="1449" priority="11">
      <formula>F89&gt;0</formula>
    </cfRule>
    <cfRule type="expression" dxfId="1448" priority="12">
      <formula>F89&lt;0</formula>
    </cfRule>
  </conditionalFormatting>
  <conditionalFormatting sqref="H89:H110">
    <cfRule type="expression" dxfId="1447" priority="9">
      <formula>H89&gt;0</formula>
    </cfRule>
    <cfRule type="expression" dxfId="1446" priority="10">
      <formula>H89&lt;0</formula>
    </cfRule>
  </conditionalFormatting>
  <conditionalFormatting sqref="Q10">
    <cfRule type="expression" dxfId="1445" priority="7">
      <formula>Q10&gt;0</formula>
    </cfRule>
    <cfRule type="expression" dxfId="1444" priority="8">
      <formula>Q10&lt;0</formula>
    </cfRule>
  </conditionalFormatting>
  <conditionalFormatting sqref="J25:J38">
    <cfRule type="expression" dxfId="1443" priority="5">
      <formula>J25&gt;0</formula>
    </cfRule>
    <cfRule type="expression" dxfId="1442" priority="6">
      <formula>J25&lt;0</formula>
    </cfRule>
  </conditionalFormatting>
  <conditionalFormatting sqref="K25:K38">
    <cfRule type="expression" dxfId="1441" priority="3">
      <formula>K25&gt;0</formula>
    </cfRule>
    <cfRule type="expression" dxfId="1440" priority="4">
      <formula>K25&lt;0</formula>
    </cfRule>
  </conditionalFormatting>
  <conditionalFormatting sqref="L25:L38">
    <cfRule type="expression" dxfId="1439" priority="1">
      <formula>L25&gt;0</formula>
    </cfRule>
    <cfRule type="expression" dxfId="1438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844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845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29.07</v>
      </c>
      <c r="R4" s="226">
        <v>-2.9700000000000001E-2</v>
      </c>
      <c r="T4" s="159"/>
      <c r="W4" s="134"/>
      <c r="Z4" t="s">
        <v>851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52326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537</v>
      </c>
      <c r="W6" s="134"/>
      <c r="Y6" s="29">
        <v>43102</v>
      </c>
      <c r="Z6" t="s">
        <v>910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144.03000000000611</v>
      </c>
      <c r="R7">
        <v>400</v>
      </c>
      <c r="W7" s="134"/>
      <c r="Z7" t="s">
        <v>896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-1603.9399999999878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-2.974117901855608E-2</v>
      </c>
      <c r="W9" s="134"/>
      <c r="Y9" s="29">
        <v>43104</v>
      </c>
      <c r="Z9" t="s">
        <v>908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909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1.7199862401100791E-2</v>
      </c>
      <c r="R11">
        <f>0.125</f>
        <v>0.125</v>
      </c>
      <c r="W11" s="134"/>
      <c r="Y11" s="29">
        <v>43105</v>
      </c>
      <c r="Z11" t="s">
        <v>914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922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923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977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978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982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897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2" t="s">
        <v>78</v>
      </c>
      <c r="P22" s="802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31.977000000000004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31.686300000000003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31.395600000000002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31.104900000000001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30.814200000000003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30.523500000000002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30.232800000000001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29.9421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29.651400000000002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29.360700000000001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29.07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28.779299999999999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28.488599999999998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28.197900000000001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27.9072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27.616499999999998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27.325799999999997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27.0351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SUM(C2:C29)</f>
        <v>5600</v>
      </c>
      <c r="D41" s="18"/>
      <c r="E41" s="18"/>
      <c r="F41" s="18">
        <f>SUM(F2:F29)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26.744400000000002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26.453700000000001</v>
      </c>
      <c r="W42" s="134"/>
    </row>
    <row r="43" spans="1:23" x14ac:dyDescent="0.25">
      <c r="O43" s="81">
        <v>0.9</v>
      </c>
      <c r="P43" s="81">
        <f t="shared" si="2"/>
        <v>26.163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782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911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987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1">C109*(E109-D109)</f>
        <v>-33.800000000000097</v>
      </c>
      <c r="G109" s="372">
        <f t="shared" ref="G109:G122" si="142">D109*C109</f>
        <v>3591.7999999999997</v>
      </c>
      <c r="H109" s="373">
        <f t="shared" ref="H109:H122" si="143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1"/>
        <v>85.200000000000387</v>
      </c>
      <c r="G110" s="372">
        <f t="shared" si="142"/>
        <v>3591.7999999999997</v>
      </c>
      <c r="H110" s="373">
        <f t="shared" si="143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1"/>
        <v>-136.80000000000021</v>
      </c>
      <c r="G111" s="372">
        <f t="shared" si="142"/>
        <v>3591.7999999999997</v>
      </c>
      <c r="H111" s="373">
        <f t="shared" si="143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1"/>
        <v>-147.56000000000029</v>
      </c>
      <c r="G112" s="372">
        <f t="shared" si="142"/>
        <v>4959.3599999999997</v>
      </c>
      <c r="H112" s="373">
        <f t="shared" si="143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1"/>
        <v>-49.199999999999591</v>
      </c>
      <c r="G113" s="372">
        <f t="shared" si="142"/>
        <v>8408.4</v>
      </c>
      <c r="H113" s="373">
        <f t="shared" si="143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1"/>
        <v>109.60000000000036</v>
      </c>
      <c r="G114" s="372">
        <f t="shared" si="142"/>
        <v>6994.4000000000005</v>
      </c>
      <c r="H114" s="373">
        <f t="shared" si="143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1"/>
        <v>-6.4000000000007162</v>
      </c>
      <c r="G115" s="372">
        <f t="shared" si="142"/>
        <v>6994.4000000000005</v>
      </c>
      <c r="H115" s="373">
        <f t="shared" si="143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1"/>
        <v>166.71999999999912</v>
      </c>
      <c r="G116" s="372">
        <f t="shared" si="142"/>
        <v>5554.880000000001</v>
      </c>
      <c r="H116" s="373">
        <f t="shared" si="143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1"/>
        <v>218.88000000000034</v>
      </c>
      <c r="G117" s="372">
        <f t="shared" si="142"/>
        <v>5544.32</v>
      </c>
      <c r="H117" s="373">
        <f t="shared" si="143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1"/>
        <v>298.88000000000034</v>
      </c>
      <c r="G118" s="372">
        <f t="shared" si="142"/>
        <v>5544.32</v>
      </c>
      <c r="H118" s="373">
        <f t="shared" si="143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1"/>
        <v>363.18000000000006</v>
      </c>
      <c r="G119" s="372">
        <f t="shared" si="142"/>
        <v>1845.42</v>
      </c>
      <c r="H119" s="373">
        <f t="shared" si="143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1"/>
        <v>329.12000000000035</v>
      </c>
      <c r="G120" s="372">
        <f t="shared" si="142"/>
        <v>5384.48</v>
      </c>
      <c r="H120" s="373">
        <f t="shared" si="143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1"/>
        <v>169.60000000000036</v>
      </c>
      <c r="G121" s="372">
        <f t="shared" si="142"/>
        <v>5384</v>
      </c>
      <c r="H121" s="373">
        <f t="shared" si="143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1"/>
        <v>474.7199999999998</v>
      </c>
      <c r="G122" s="372">
        <f t="shared" si="142"/>
        <v>5384.48</v>
      </c>
      <c r="H122" s="373">
        <f t="shared" si="143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4">C123*(E123-D123)</f>
        <v>588.31999999999994</v>
      </c>
      <c r="G123" s="372">
        <f t="shared" ref="G123:G136" si="145">D123*C123</f>
        <v>5384.48</v>
      </c>
      <c r="H123" s="373">
        <f t="shared" ref="H123:H165" si="146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4"/>
        <v>673.12000000000012</v>
      </c>
      <c r="G124" s="372">
        <f t="shared" si="145"/>
        <v>5384.48</v>
      </c>
      <c r="H124" s="373">
        <f t="shared" si="146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4"/>
        <v>597.9200000000003</v>
      </c>
      <c r="G125" s="372">
        <f t="shared" si="145"/>
        <v>5384.48</v>
      </c>
      <c r="H125" s="373">
        <f t="shared" si="146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4"/>
        <v>489.12000000000035</v>
      </c>
      <c r="G126" s="372">
        <f t="shared" si="145"/>
        <v>5384.48</v>
      </c>
      <c r="H126" s="373">
        <f t="shared" si="146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4"/>
        <v>409.12000000000035</v>
      </c>
      <c r="G127" s="372">
        <f t="shared" si="145"/>
        <v>5384.48</v>
      </c>
      <c r="H127" s="373">
        <f t="shared" si="146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4"/>
        <v>439.52</v>
      </c>
      <c r="G128" s="372">
        <f t="shared" si="145"/>
        <v>5384.48</v>
      </c>
      <c r="H128" s="373">
        <f t="shared" si="146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4"/>
        <v>369.12000000000035</v>
      </c>
      <c r="G129" s="372">
        <f t="shared" si="145"/>
        <v>5384.48</v>
      </c>
      <c r="H129" s="373">
        <f t="shared" si="146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4"/>
        <v>341.92000000000007</v>
      </c>
      <c r="G130" s="372">
        <f t="shared" si="145"/>
        <v>5384.48</v>
      </c>
      <c r="H130" s="373">
        <f t="shared" si="146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4"/>
        <v>442.72000000000048</v>
      </c>
      <c r="G131" s="372">
        <f t="shared" si="145"/>
        <v>5384.48</v>
      </c>
      <c r="H131" s="373">
        <f t="shared" si="146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4"/>
        <v>90.619999999999621</v>
      </c>
      <c r="G132" s="372">
        <f t="shared" si="145"/>
        <v>7821.38</v>
      </c>
      <c r="H132" s="373">
        <f t="shared" si="146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4"/>
        <v>51.480000000000103</v>
      </c>
      <c r="G133" s="372">
        <f t="shared" si="145"/>
        <v>8837.92</v>
      </c>
      <c r="H133" s="373">
        <f t="shared" si="146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4"/>
        <v>-376.80000000000007</v>
      </c>
      <c r="G134" s="372">
        <f t="shared" si="145"/>
        <v>10159.799999999999</v>
      </c>
      <c r="H134" s="373">
        <f t="shared" si="146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4"/>
        <v>-388.00000000000239</v>
      </c>
      <c r="G135" s="372">
        <f t="shared" si="145"/>
        <v>13408.000000000002</v>
      </c>
      <c r="H135" s="373">
        <f t="shared" si="146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4"/>
        <v>-262.9400000000004</v>
      </c>
      <c r="G136" s="372">
        <f t="shared" si="145"/>
        <v>13354.939999999999</v>
      </c>
      <c r="H136" s="373">
        <f t="shared" si="146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4"/>
        <v>-514.93999999999858</v>
      </c>
      <c r="G137" s="372">
        <f t="shared" ref="G137:G142" si="147">D137*C137</f>
        <v>13354.939999999999</v>
      </c>
      <c r="H137" s="373">
        <f t="shared" si="146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4"/>
        <v>-582.93999999999892</v>
      </c>
      <c r="G138" s="372">
        <f t="shared" si="147"/>
        <v>16522.939999999999</v>
      </c>
      <c r="H138" s="373">
        <f t="shared" si="146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4"/>
        <v>-292.93999999999801</v>
      </c>
      <c r="G139" s="372">
        <f t="shared" si="147"/>
        <v>16522.939999999999</v>
      </c>
      <c r="H139" s="373">
        <f t="shared" si="146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4"/>
        <v>-217.93999999999869</v>
      </c>
      <c r="G140" s="372">
        <f t="shared" si="147"/>
        <v>16522.939999999999</v>
      </c>
      <c r="H140" s="373">
        <f t="shared" si="146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4"/>
        <v>-92.93999999999869</v>
      </c>
      <c r="G141" s="372">
        <f t="shared" si="147"/>
        <v>16522.939999999999</v>
      </c>
      <c r="H141" s="373">
        <f t="shared" si="146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4"/>
        <v>-397.93999999999841</v>
      </c>
      <c r="G142" s="372">
        <f t="shared" si="147"/>
        <v>16522.939999999999</v>
      </c>
      <c r="H142" s="373">
        <f t="shared" si="146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4"/>
        <v>-27.939999999997411</v>
      </c>
      <c r="G143" s="372">
        <f t="shared" ref="G143:G165" si="148">D143*C143</f>
        <v>16522.939999999999</v>
      </c>
      <c r="H143" s="373">
        <f t="shared" si="146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4"/>
        <v>-142.9399999999994</v>
      </c>
      <c r="G144" s="372">
        <f t="shared" si="148"/>
        <v>16522.939999999999</v>
      </c>
      <c r="H144" s="373">
        <f t="shared" si="146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4"/>
        <v>-357.93999999999926</v>
      </c>
      <c r="G145" s="372">
        <f t="shared" si="148"/>
        <v>16522.939999999999</v>
      </c>
      <c r="H145" s="373">
        <f t="shared" si="146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4"/>
        <v>-442.94000000000011</v>
      </c>
      <c r="G146" s="372">
        <f t="shared" si="148"/>
        <v>16522.939999999999</v>
      </c>
      <c r="H146" s="373">
        <f t="shared" si="146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4"/>
        <v>-542.93999999999801</v>
      </c>
      <c r="G147" s="372">
        <f t="shared" si="148"/>
        <v>16522.939999999999</v>
      </c>
      <c r="H147" s="373">
        <f t="shared" si="146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4"/>
        <v>-224.94000000000014</v>
      </c>
      <c r="G148" s="372">
        <f t="shared" si="148"/>
        <v>16474.939999999999</v>
      </c>
      <c r="H148" s="373">
        <f t="shared" si="146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4"/>
        <v>-139.93999999999929</v>
      </c>
      <c r="G149" s="372">
        <f t="shared" si="148"/>
        <v>16474.939999999999</v>
      </c>
      <c r="H149" s="373">
        <f t="shared" si="146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4"/>
        <v>-847.93799999999919</v>
      </c>
      <c r="G150" s="372">
        <f t="shared" si="148"/>
        <v>19639.937999999998</v>
      </c>
      <c r="H150" s="373">
        <f t="shared" si="146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4"/>
        <v>-833.93799999999771</v>
      </c>
      <c r="G151" s="372">
        <f t="shared" si="148"/>
        <v>22757.937999999998</v>
      </c>
      <c r="H151" s="373">
        <f t="shared" si="146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4"/>
        <v>-840.93799999999885</v>
      </c>
      <c r="G152" s="372">
        <f t="shared" si="148"/>
        <v>22757.937999999998</v>
      </c>
      <c r="H152" s="373">
        <f t="shared" si="146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4"/>
        <v>-700.9379999999968</v>
      </c>
      <c r="G153" s="372">
        <f t="shared" si="148"/>
        <v>22757.937999999998</v>
      </c>
      <c r="H153" s="373">
        <f t="shared" si="146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4"/>
        <v>-1125.9439999999984</v>
      </c>
      <c r="G154" s="372">
        <f t="shared" si="148"/>
        <v>25837.944</v>
      </c>
      <c r="H154" s="373">
        <f t="shared" si="146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4"/>
        <v>-1205.9439999999995</v>
      </c>
      <c r="G155" s="372">
        <f t="shared" si="148"/>
        <v>25837.944</v>
      </c>
      <c r="H155" s="373">
        <f t="shared" si="146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4"/>
        <v>-965.94399999999894</v>
      </c>
      <c r="G156" s="372">
        <f t="shared" si="148"/>
        <v>25837.944</v>
      </c>
      <c r="H156" s="373">
        <f t="shared" si="146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4"/>
        <v>-1477.9439999999995</v>
      </c>
      <c r="G157" s="372">
        <f t="shared" si="148"/>
        <v>25837.944</v>
      </c>
      <c r="H157" s="373">
        <f t="shared" si="146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4"/>
        <v>-1773.936000000002</v>
      </c>
      <c r="G158" s="372">
        <f t="shared" si="148"/>
        <v>28845.936000000002</v>
      </c>
      <c r="H158" s="373">
        <f t="shared" si="146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4"/>
        <v>-1935.9360000000017</v>
      </c>
      <c r="G159" s="372">
        <f t="shared" si="148"/>
        <v>28845.936000000002</v>
      </c>
      <c r="H159" s="373">
        <f t="shared" si="146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4"/>
        <v>-1989.9360000000006</v>
      </c>
      <c r="G160" s="372">
        <f t="shared" si="148"/>
        <v>28845.936000000002</v>
      </c>
      <c r="H160" s="373">
        <f t="shared" si="146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4"/>
        <v>-2133.9360000000006</v>
      </c>
      <c r="G161" s="372">
        <f t="shared" si="148"/>
        <v>28845.936000000002</v>
      </c>
      <c r="H161" s="373">
        <f t="shared" si="146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4"/>
        <v>-2505.9399999999991</v>
      </c>
      <c r="G162" s="372">
        <f t="shared" si="148"/>
        <v>31785.94</v>
      </c>
      <c r="H162" s="373">
        <f t="shared" si="146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4"/>
        <v>-2945.94</v>
      </c>
      <c r="G163" s="372">
        <f t="shared" si="148"/>
        <v>31785.94</v>
      </c>
      <c r="H163" s="373">
        <f t="shared" si="146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4"/>
        <v>-2415.9399999999991</v>
      </c>
      <c r="G164" s="372">
        <f t="shared" si="148"/>
        <v>31785.94</v>
      </c>
      <c r="H164" s="373">
        <f t="shared" si="146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4"/>
        <v>-2785.94</v>
      </c>
      <c r="G165" s="372">
        <f t="shared" si="148"/>
        <v>31785.94</v>
      </c>
      <c r="H165" s="373">
        <f t="shared" si="146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49">C166*(E166-D166)</f>
        <v>-1145.9399999999996</v>
      </c>
      <c r="G166" s="372">
        <f t="shared" ref="G166:G171" si="150">D166*C166</f>
        <v>31785.94</v>
      </c>
      <c r="H166" s="373">
        <f t="shared" ref="H166:H171" si="151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49"/>
        <v>-520.01099999999701</v>
      </c>
      <c r="G167" s="372">
        <f t="shared" si="150"/>
        <v>28654.010999999999</v>
      </c>
      <c r="H167" s="373">
        <f t="shared" si="151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49"/>
        <v>-783.99999999999886</v>
      </c>
      <c r="G168" s="372">
        <f t="shared" si="150"/>
        <v>31764</v>
      </c>
      <c r="H168" s="373">
        <f t="shared" si="151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49"/>
        <v>350.64000000000027</v>
      </c>
      <c r="G169" s="372">
        <f t="shared" si="150"/>
        <v>15759.359999999999</v>
      </c>
      <c r="H169" s="373">
        <f t="shared" si="151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49"/>
        <v>-398.86400000000037</v>
      </c>
      <c r="G170" s="372">
        <f t="shared" si="150"/>
        <v>25214.864000000001</v>
      </c>
      <c r="H170" s="373">
        <f t="shared" si="151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49"/>
        <v>1280.8600000000013</v>
      </c>
      <c r="G171" s="372">
        <f t="shared" si="150"/>
        <v>12271.14</v>
      </c>
      <c r="H171" s="373">
        <f t="shared" si="151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2">C172*(E172-D172)</f>
        <v>648.8599999999991</v>
      </c>
      <c r="G172" s="372">
        <f t="shared" ref="G172:G178" si="153">D172*C172</f>
        <v>12271.14</v>
      </c>
      <c r="H172" s="373">
        <f t="shared" ref="H172:H178" si="154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2"/>
        <v>1108.8599999999985</v>
      </c>
      <c r="G173" s="372">
        <f t="shared" si="153"/>
        <v>12211.14</v>
      </c>
      <c r="H173" s="373">
        <f t="shared" si="154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2"/>
        <v>1467.7889999999991</v>
      </c>
      <c r="G174" s="372">
        <f t="shared" si="153"/>
        <v>8789.2109999999993</v>
      </c>
      <c r="H174" s="373">
        <f t="shared" si="154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2"/>
        <v>1645.7100000000005</v>
      </c>
      <c r="G175" s="372">
        <f t="shared" si="153"/>
        <v>5310.29</v>
      </c>
      <c r="H175" s="373">
        <f t="shared" si="154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2"/>
        <v>1537.7099999999996</v>
      </c>
      <c r="G176" s="372">
        <f t="shared" si="153"/>
        <v>8728.2900000000009</v>
      </c>
      <c r="H176" s="373">
        <f t="shared" si="154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2"/>
        <v>1754.0499999999997</v>
      </c>
      <c r="G177" s="372">
        <f t="shared" si="153"/>
        <v>1717.95</v>
      </c>
      <c r="H177" s="373">
        <f t="shared" si="154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2"/>
        <v>1742.0399999999997</v>
      </c>
      <c r="G178" s="372">
        <f t="shared" si="153"/>
        <v>8673.9599999999991</v>
      </c>
      <c r="H178" s="373">
        <f t="shared" si="154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5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5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5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6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5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6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5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6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5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6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5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6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5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6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5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6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5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6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5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6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5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6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5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6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5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6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5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6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5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6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5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6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5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6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5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5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5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437" priority="69">
      <formula>F113&gt;0</formula>
    </cfRule>
    <cfRule type="expression" dxfId="1436" priority="70">
      <formula>F113&lt;0</formula>
    </cfRule>
  </conditionalFormatting>
  <conditionalFormatting sqref="F118:F131 F134:F178 F181:F182">
    <cfRule type="expression" dxfId="1435" priority="65">
      <formula>F118&gt;0</formula>
    </cfRule>
    <cfRule type="expression" dxfId="1434" priority="66">
      <formula>F118&lt;0</formula>
    </cfRule>
  </conditionalFormatting>
  <conditionalFormatting sqref="F118:F131 F134:F178 F181:F182">
    <cfRule type="expression" dxfId="1433" priority="67">
      <formula>F118&gt;0</formula>
    </cfRule>
    <cfRule type="expression" dxfId="1432" priority="68">
      <formula>F118&lt;0</formula>
    </cfRule>
  </conditionalFormatting>
  <conditionalFormatting sqref="H113:H131 H134:H178 H181:H182">
    <cfRule type="expression" dxfId="1431" priority="63">
      <formula>H113&gt;0</formula>
    </cfRule>
    <cfRule type="expression" dxfId="1430" priority="64">
      <formula>H113&lt;0</formula>
    </cfRule>
  </conditionalFormatting>
  <conditionalFormatting sqref="F109:F112">
    <cfRule type="expression" dxfId="1429" priority="57">
      <formula>F109&gt;0</formula>
    </cfRule>
    <cfRule type="expression" dxfId="1428" priority="58">
      <formula>F109&lt;0</formula>
    </cfRule>
  </conditionalFormatting>
  <conditionalFormatting sqref="H109:H112">
    <cfRule type="expression" dxfId="1427" priority="55">
      <formula>H109&gt;0</formula>
    </cfRule>
    <cfRule type="expression" dxfId="1426" priority="56">
      <formula>H109&lt;0</formula>
    </cfRule>
  </conditionalFormatting>
  <conditionalFormatting sqref="Q8">
    <cfRule type="expression" dxfId="1425" priority="51">
      <formula>Q8&gt;0</formula>
    </cfRule>
    <cfRule type="expression" dxfId="1424" priority="52">
      <formula>Q8&lt;0</formula>
    </cfRule>
  </conditionalFormatting>
  <conditionalFormatting sqref="Q7">
    <cfRule type="expression" dxfId="1423" priority="53">
      <formula>Q7&gt;0</formula>
    </cfRule>
    <cfRule type="expression" dxfId="1422" priority="54">
      <formula>Q7&lt;0</formula>
    </cfRule>
  </conditionalFormatting>
  <conditionalFormatting sqref="F132">
    <cfRule type="expression" dxfId="1421" priority="47">
      <formula>F132&gt;0</formula>
    </cfRule>
    <cfRule type="expression" dxfId="1420" priority="48">
      <formula>F132&lt;0</formula>
    </cfRule>
  </conditionalFormatting>
  <conditionalFormatting sqref="F132">
    <cfRule type="expression" dxfId="1419" priority="49">
      <formula>F132&gt;0</formula>
    </cfRule>
    <cfRule type="expression" dxfId="1418" priority="50">
      <formula>F132&lt;0</formula>
    </cfRule>
  </conditionalFormatting>
  <conditionalFormatting sqref="H132">
    <cfRule type="expression" dxfId="1417" priority="45">
      <formula>H132&gt;0</formula>
    </cfRule>
    <cfRule type="expression" dxfId="1416" priority="46">
      <formula>H132&lt;0</formula>
    </cfRule>
  </conditionalFormatting>
  <conditionalFormatting sqref="F133">
    <cfRule type="expression" dxfId="1415" priority="41">
      <formula>F133&gt;0</formula>
    </cfRule>
    <cfRule type="expression" dxfId="1414" priority="42">
      <formula>F133&lt;0</formula>
    </cfRule>
  </conditionalFormatting>
  <conditionalFormatting sqref="F133">
    <cfRule type="expression" dxfId="1413" priority="43">
      <formula>F133&gt;0</formula>
    </cfRule>
    <cfRule type="expression" dxfId="1412" priority="44">
      <formula>F133&lt;0</formula>
    </cfRule>
  </conditionalFormatting>
  <conditionalFormatting sqref="H133">
    <cfRule type="expression" dxfId="1411" priority="39">
      <formula>H133&gt;0</formula>
    </cfRule>
    <cfRule type="expression" dxfId="1410" priority="40">
      <formula>H133&lt;0</formula>
    </cfRule>
  </conditionalFormatting>
  <conditionalFormatting sqref="F179:F180">
    <cfRule type="expression" dxfId="1409" priority="35">
      <formula>F179&gt;0</formula>
    </cfRule>
    <cfRule type="expression" dxfId="1408" priority="36">
      <formula>F179&lt;0</formula>
    </cfRule>
  </conditionalFormatting>
  <conditionalFormatting sqref="F179:F180">
    <cfRule type="expression" dxfId="1407" priority="37">
      <formula>F179&gt;0</formula>
    </cfRule>
    <cfRule type="expression" dxfId="1406" priority="38">
      <formula>F179&lt;0</formula>
    </cfRule>
  </conditionalFormatting>
  <conditionalFormatting sqref="H179:H180">
    <cfRule type="expression" dxfId="1405" priority="33">
      <formula>H179&gt;0</formula>
    </cfRule>
    <cfRule type="expression" dxfId="1404" priority="34">
      <formula>H179&lt;0</formula>
    </cfRule>
  </conditionalFormatting>
  <conditionalFormatting sqref="F48:F63">
    <cfRule type="expression" dxfId="1403" priority="31">
      <formula>F48&gt;0</formula>
    </cfRule>
    <cfRule type="expression" dxfId="1402" priority="32">
      <formula>F48&lt;0</formula>
    </cfRule>
  </conditionalFormatting>
  <conditionalFormatting sqref="H48:H63">
    <cfRule type="expression" dxfId="1401" priority="29">
      <formula>H48&gt;0</formula>
    </cfRule>
    <cfRule type="expression" dxfId="1400" priority="30">
      <formula>H48&lt;0</formula>
    </cfRule>
  </conditionalFormatting>
  <conditionalFormatting sqref="Q10">
    <cfRule type="expression" dxfId="1399" priority="27">
      <formula>Q10&gt;0</formula>
    </cfRule>
    <cfRule type="expression" dxfId="1398" priority="28">
      <formula>Q10&lt;0</formula>
    </cfRule>
  </conditionalFormatting>
  <conditionalFormatting sqref="J58:K58">
    <cfRule type="expression" dxfId="1397" priority="25">
      <formula>J58&gt;0</formula>
    </cfRule>
    <cfRule type="expression" dxfId="1396" priority="26">
      <formula>J58&lt;0</formula>
    </cfRule>
  </conditionalFormatting>
  <conditionalFormatting sqref="K59">
    <cfRule type="expression" dxfId="1395" priority="23">
      <formula>K59&gt;0</formula>
    </cfRule>
    <cfRule type="expression" dxfId="1394" priority="24">
      <formula>K59&lt;0</formula>
    </cfRule>
  </conditionalFormatting>
  <conditionalFormatting sqref="K60:K73 K78:K107">
    <cfRule type="expression" dxfId="1393" priority="21">
      <formula>K60&gt;0</formula>
    </cfRule>
    <cfRule type="expression" dxfId="1392" priority="22">
      <formula>K60&lt;0</formula>
    </cfRule>
  </conditionalFormatting>
  <conditionalFormatting sqref="F65:F73">
    <cfRule type="expression" dxfId="1391" priority="19">
      <formula>F65&gt;0</formula>
    </cfRule>
    <cfRule type="expression" dxfId="1390" priority="20">
      <formula>F65&lt;0</formula>
    </cfRule>
  </conditionalFormatting>
  <conditionalFormatting sqref="H65:H73">
    <cfRule type="expression" dxfId="1389" priority="17">
      <formula>H65&gt;0</formula>
    </cfRule>
    <cfRule type="expression" dxfId="1388" priority="18">
      <formula>H65&lt;0</formula>
    </cfRule>
  </conditionalFormatting>
  <conditionalFormatting sqref="R4">
    <cfRule type="expression" dxfId="1387" priority="15">
      <formula>R4&gt;0</formula>
    </cfRule>
    <cfRule type="expression" dxfId="1386" priority="16">
      <formula>R4&lt;0</formula>
    </cfRule>
  </conditionalFormatting>
  <conditionalFormatting sqref="Q9">
    <cfRule type="expression" dxfId="1385" priority="13">
      <formula>Q9&gt;0</formula>
    </cfRule>
    <cfRule type="expression" dxfId="1384" priority="14">
      <formula>Q9&lt;0</formula>
    </cfRule>
  </conditionalFormatting>
  <conditionalFormatting sqref="K74:K77">
    <cfRule type="expression" dxfId="1383" priority="11">
      <formula>K74&gt;0</formula>
    </cfRule>
    <cfRule type="expression" dxfId="1382" priority="12">
      <formula>K74&lt;0</formula>
    </cfRule>
  </conditionalFormatting>
  <conditionalFormatting sqref="F74:F97">
    <cfRule type="expression" dxfId="1381" priority="9">
      <formula>F74&gt;0</formula>
    </cfRule>
    <cfRule type="expression" dxfId="1380" priority="10">
      <formula>F74&lt;0</formula>
    </cfRule>
  </conditionalFormatting>
  <conditionalFormatting sqref="H74:H97">
    <cfRule type="expression" dxfId="1379" priority="7">
      <formula>H74&gt;0</formula>
    </cfRule>
    <cfRule type="expression" dxfId="1378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2">
    <cfRule type="expression" dxfId="1377" priority="3">
      <formula>F98&gt;0</formula>
    </cfRule>
    <cfRule type="expression" dxfId="1376" priority="4">
      <formula>F98&lt;0</formula>
    </cfRule>
  </conditionalFormatting>
  <conditionalFormatting sqref="H98:H102">
    <cfRule type="expression" dxfId="1375" priority="1">
      <formula>H98&gt;0</formula>
    </cfRule>
    <cfRule type="expression" dxfId="1374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10.24</v>
      </c>
      <c r="R4" s="487">
        <v>-4.3900000000000002E-2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11.264000000000001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11.161600000000002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11.059200000000001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10.956800000000001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10.8544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10.752000000000001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10.649600000000001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10.5472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10.444800000000001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10.3424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10.24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10.137600000000001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10.0352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9.9328000000000003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9.8303999999999991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9.7279999999999998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9.6256000000000004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9.523200000000001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9.4207999999999998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9.3184000000000005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9.2160000000000011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73" priority="31">
      <formula>Q7&gt;0</formula>
    </cfRule>
    <cfRule type="expression" dxfId="1372" priority="32">
      <formula>Q7&lt;0</formula>
    </cfRule>
  </conditionalFormatting>
  <conditionalFormatting sqref="Q8">
    <cfRule type="expression" dxfId="1371" priority="29">
      <formula>Q8&gt;0</formula>
    </cfRule>
    <cfRule type="expression" dxfId="1370" priority="30">
      <formula>Q8&lt;0</formula>
    </cfRule>
  </conditionalFormatting>
  <conditionalFormatting sqref="F62:F65">
    <cfRule type="expression" dxfId="1369" priority="21">
      <formula>F62&gt;0</formula>
    </cfRule>
    <cfRule type="expression" dxfId="1368" priority="22">
      <formula>F62&lt;0</formula>
    </cfRule>
  </conditionalFormatting>
  <conditionalFormatting sqref="F66:F74 F78:F98 F102:F106">
    <cfRule type="expression" dxfId="1367" priority="17">
      <formula>F66&gt;0</formula>
    </cfRule>
    <cfRule type="expression" dxfId="1366" priority="18">
      <formula>F66&lt;0</formula>
    </cfRule>
  </conditionalFormatting>
  <conditionalFormatting sqref="F66:F74 F78:F98 F102:F106">
    <cfRule type="expression" dxfId="1365" priority="19">
      <formula>F66&gt;0</formula>
    </cfRule>
    <cfRule type="expression" dxfId="1364" priority="20">
      <formula>F66&lt;0</formula>
    </cfRule>
  </conditionalFormatting>
  <conditionalFormatting sqref="H62:H74 H78:H98 H102:H106">
    <cfRule type="expression" dxfId="1363" priority="15">
      <formula>H62&gt;0</formula>
    </cfRule>
    <cfRule type="expression" dxfId="1362" priority="16">
      <formula>H62&lt;0</formula>
    </cfRule>
  </conditionalFormatting>
  <conditionalFormatting sqref="F57:F61">
    <cfRule type="expression" dxfId="1361" priority="13">
      <formula>F57&gt;0</formula>
    </cfRule>
    <cfRule type="expression" dxfId="1360" priority="14">
      <formula>F57&lt;0</formula>
    </cfRule>
  </conditionalFormatting>
  <conditionalFormatting sqref="H57:H61">
    <cfRule type="expression" dxfId="1359" priority="11">
      <formula>H57&gt;0</formula>
    </cfRule>
    <cfRule type="expression" dxfId="1358" priority="12">
      <formula>H57&lt;0</formula>
    </cfRule>
  </conditionalFormatting>
  <conditionalFormatting sqref="F75:F77">
    <cfRule type="expression" dxfId="1357" priority="7">
      <formula>F75&gt;0</formula>
    </cfRule>
    <cfRule type="expression" dxfId="1356" priority="8">
      <formula>F75&lt;0</formula>
    </cfRule>
  </conditionalFormatting>
  <conditionalFormatting sqref="F75:F77">
    <cfRule type="expression" dxfId="1355" priority="9">
      <formula>F75&gt;0</formula>
    </cfRule>
    <cfRule type="expression" dxfId="1354" priority="10">
      <formula>F75&lt;0</formula>
    </cfRule>
  </conditionalFormatting>
  <conditionalFormatting sqref="H75:H77">
    <cfRule type="expression" dxfId="1353" priority="5">
      <formula>H75&gt;0</formula>
    </cfRule>
    <cfRule type="expression" dxfId="1352" priority="6">
      <formula>H75&lt;0</formula>
    </cfRule>
  </conditionalFormatting>
  <conditionalFormatting sqref="F22:F30">
    <cfRule type="expression" dxfId="1351" priority="3">
      <formula>F22&gt;0</formula>
    </cfRule>
    <cfRule type="expression" dxfId="1350" priority="4">
      <formula>F22&lt;0</formula>
    </cfRule>
  </conditionalFormatting>
  <conditionalFormatting sqref="F99:F101">
    <cfRule type="expression" dxfId="1349" priority="1">
      <formula>F99&gt;0</formula>
    </cfRule>
    <cfRule type="expression" dxfId="134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130.38999999999999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130.38999999999999</v>
      </c>
      <c r="R4" s="487">
        <v>-5.2900000000000003E-2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143.429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142.1251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140.8212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139.51730000000001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138.21339999999998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136.90949999999998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135.60559999999998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134.30169999999998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132.99779999999998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131.69389999999999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130.38999999999999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129.08609999999999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127.78219999999999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126.47829999999999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125.17439999999998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123.87049999999998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122.56659999999998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121.2627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119.9588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118.6549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117.35099999999998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347" priority="19">
      <formula>F25&gt;0</formula>
    </cfRule>
    <cfRule type="expression" dxfId="1346" priority="20">
      <formula>F25&lt;0</formula>
    </cfRule>
  </conditionalFormatting>
  <conditionalFormatting sqref="Q7">
    <cfRule type="expression" dxfId="1345" priority="17">
      <formula>Q7&gt;0</formula>
    </cfRule>
    <cfRule type="expression" dxfId="1344" priority="18">
      <formula>Q7&lt;0</formula>
    </cfRule>
  </conditionalFormatting>
  <conditionalFormatting sqref="Q8">
    <cfRule type="expression" dxfId="1343" priority="15">
      <formula>Q8&gt;0</formula>
    </cfRule>
    <cfRule type="expression" dxfId="1342" priority="16">
      <formula>Q8&lt;0</formula>
    </cfRule>
  </conditionalFormatting>
  <conditionalFormatting sqref="M74">
    <cfRule type="expression" dxfId="1341" priority="9">
      <formula>M74&gt;0</formula>
    </cfRule>
    <cfRule type="expression" dxfId="1340" priority="10">
      <formula>M74&lt;0</formula>
    </cfRule>
  </conditionalFormatting>
  <conditionalFormatting sqref="F113:F149 H113:H149">
    <cfRule type="expression" dxfId="1339" priority="7">
      <formula>F113&gt;0</formula>
    </cfRule>
    <cfRule type="expression" dxfId="1338" priority="8">
      <formula>F113&lt;0</formula>
    </cfRule>
  </conditionalFormatting>
  <conditionalFormatting sqref="F105:F112">
    <cfRule type="expression" dxfId="1337" priority="5">
      <formula>F105&gt;0</formula>
    </cfRule>
    <cfRule type="expression" dxfId="1336" priority="6">
      <formula>F105&lt;0</formula>
    </cfRule>
  </conditionalFormatting>
  <conditionalFormatting sqref="H105:H112">
    <cfRule type="expression" dxfId="1335" priority="3">
      <formula>H105&gt;0</formula>
    </cfRule>
    <cfRule type="expression" dxfId="1334" priority="4">
      <formula>H105&lt;0</formula>
    </cfRule>
  </conditionalFormatting>
  <conditionalFormatting sqref="Q10">
    <cfRule type="expression" dxfId="1333" priority="1">
      <formula>Q10&gt;0</formula>
    </cfRule>
    <cfRule type="expression" dxfId="133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206.10830000000001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218.47</v>
      </c>
      <c r="R4" s="509">
        <v>-2.9499999999999998E-2</v>
      </c>
      <c r="T4" s="792">
        <v>43103</v>
      </c>
      <c r="U4" s="30" t="s">
        <v>903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21847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20610.830000000002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1460.9399999999987</v>
      </c>
      <c r="R7">
        <v>5</v>
      </c>
    </row>
    <row r="8" spans="1:21" x14ac:dyDescent="0.25">
      <c r="B8" s="486">
        <v>43132</v>
      </c>
      <c r="C8" s="4">
        <v>10</v>
      </c>
      <c r="D8" s="3">
        <v>220</v>
      </c>
      <c r="E8" s="3">
        <v>0</v>
      </c>
      <c r="F8" s="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1236.1699999999983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5.9976720976302175E-2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125</v>
      </c>
      <c r="D18" s="18"/>
      <c r="E18" s="18"/>
      <c r="F18" s="18">
        <f>SUM(F2:F9)</f>
        <v>26513.9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6" si="16">C34*(E34-D34)</f>
        <v>1037.7180000000008</v>
      </c>
      <c r="G34" s="39">
        <f t="shared" ref="G34:G36" si="17">D34*C34</f>
        <v>9056.232</v>
      </c>
      <c r="H34" s="226">
        <f t="shared" ref="H34:H36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240.31700000000001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238.13230000000001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235.94760000000002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233.7629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231.57820000000001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229.39350000000002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227.2088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225.0241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222.83940000000001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220.65469999999999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218.47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216.28530000000001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214.10059999999999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211.91589999999999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209.7312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207.54649999999998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205.36179999999999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203.1771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200.9924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198.80770000000001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196.62299999999999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745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5">
      <formula>F47&gt;0</formula>
    </cfRule>
    <cfRule type="expression" dxfId="1330" priority="36">
      <formula>F47&lt;0</formula>
    </cfRule>
  </conditionalFormatting>
  <conditionalFormatting sqref="Q7">
    <cfRule type="expression" dxfId="1329" priority="33">
      <formula>Q7&gt;0</formula>
    </cfRule>
    <cfRule type="expression" dxfId="1328" priority="34">
      <formula>Q7&lt;0</formula>
    </cfRule>
  </conditionalFormatting>
  <conditionalFormatting sqref="Q8">
    <cfRule type="expression" dxfId="1327" priority="31">
      <formula>Q8&gt;0</formula>
    </cfRule>
    <cfRule type="expression" dxfId="1326" priority="32">
      <formula>Q8&lt;0</formula>
    </cfRule>
  </conditionalFormatting>
  <conditionalFormatting sqref="F30:F46">
    <cfRule type="expression" dxfId="1325" priority="29">
      <formula>F30&gt;0</formula>
    </cfRule>
    <cfRule type="expression" dxfId="1324" priority="30">
      <formula>F30&lt;0</formula>
    </cfRule>
  </conditionalFormatting>
  <conditionalFormatting sqref="H30:H46">
    <cfRule type="expression" dxfId="1323" priority="27">
      <formula>H30&gt;0</formula>
    </cfRule>
    <cfRule type="expression" dxfId="1322" priority="28">
      <formula>H30&lt;0</formula>
    </cfRule>
  </conditionalFormatting>
  <conditionalFormatting sqref="Q10">
    <cfRule type="expression" dxfId="1321" priority="21">
      <formula>Q10&gt;0</formula>
    </cfRule>
    <cfRule type="expression" dxfId="1320" priority="22">
      <formula>Q10&lt;0</formula>
    </cfRule>
  </conditionalFormatting>
  <conditionalFormatting sqref="J25:J38">
    <cfRule type="expression" dxfId="1319" priority="19">
      <formula>J25&gt;0</formula>
    </cfRule>
    <cfRule type="expression" dxfId="1318" priority="20">
      <formula>J25&lt;0</formula>
    </cfRule>
  </conditionalFormatting>
  <conditionalFormatting sqref="K25:K38">
    <cfRule type="expression" dxfId="1317" priority="17">
      <formula>K25&gt;0</formula>
    </cfRule>
    <cfRule type="expression" dxfId="1316" priority="18">
      <formula>K25&lt;0</formula>
    </cfRule>
  </conditionalFormatting>
  <conditionalFormatting sqref="L25:L38">
    <cfRule type="expression" dxfId="1315" priority="15">
      <formula>L25&gt;0</formula>
    </cfRule>
    <cfRule type="expression" dxfId="1314" priority="16">
      <formula>L25&lt;0</formula>
    </cfRule>
  </conditionalFormatting>
  <conditionalFormatting sqref="F89:F110">
    <cfRule type="expression" dxfId="1313" priority="13">
      <formula>F89&gt;0</formula>
    </cfRule>
    <cfRule type="expression" dxfId="1312" priority="14">
      <formula>F89&lt;0</formula>
    </cfRule>
  </conditionalFormatting>
  <conditionalFormatting sqref="H89:H110">
    <cfRule type="expression" dxfId="1311" priority="11">
      <formula>H89&gt;0</formula>
    </cfRule>
    <cfRule type="expression" dxfId="1310" priority="12">
      <formula>H89&lt;0</formula>
    </cfRule>
  </conditionalFormatting>
  <conditionalFormatting sqref="J89:J102">
    <cfRule type="expression" dxfId="1309" priority="9">
      <formula>J89&gt;0</formula>
    </cfRule>
    <cfRule type="expression" dxfId="1308" priority="10">
      <formula>J89&lt;0</formula>
    </cfRule>
  </conditionalFormatting>
  <conditionalFormatting sqref="K89:K102">
    <cfRule type="expression" dxfId="1307" priority="7">
      <formula>K89&gt;0</formula>
    </cfRule>
    <cfRule type="expression" dxfId="1306" priority="8">
      <formula>K89&lt;0</formula>
    </cfRule>
  </conditionalFormatting>
  <conditionalFormatting sqref="L89:L102">
    <cfRule type="expression" dxfId="1305" priority="5">
      <formula>L89&gt;0</formula>
    </cfRule>
    <cfRule type="expression" dxfId="1304" priority="6">
      <formula>L89&lt;0</formula>
    </cfRule>
  </conditionalFormatting>
  <conditionalFormatting sqref="F25:F29">
    <cfRule type="expression" dxfId="1303" priority="3">
      <formula>F25&gt;0</formula>
    </cfRule>
    <cfRule type="expression" dxfId="1302" priority="4">
      <formula>F25&lt;0</formula>
    </cfRule>
  </conditionalFormatting>
  <conditionalFormatting sqref="H25:H29">
    <cfRule type="expression" dxfId="1301" priority="1">
      <formula>H25&gt;0</formula>
    </cfRule>
    <cfRule type="expression" dxfId="13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967</v>
      </c>
      <c r="M2" s="3"/>
      <c r="O2" s="11" t="s">
        <v>57</v>
      </c>
      <c r="Q2">
        <f>C18-H18</f>
        <v>60</v>
      </c>
      <c r="T2" s="1">
        <v>43119</v>
      </c>
      <c r="U2" t="s">
        <v>970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89.6</v>
      </c>
      <c r="R4" s="509">
        <v>-2.29E-2</v>
      </c>
      <c r="T4" s="1"/>
      <c r="U4" t="s">
        <v>972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198.60000000000036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198.60000000000036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3.835902190288569E-2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7.5892857142857151E-3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2" t="s">
        <v>78</v>
      </c>
      <c r="P15" s="802"/>
      <c r="W15" s="134"/>
    </row>
    <row r="16" spans="1:23" ht="15.75" thickTop="1" x14ac:dyDescent="0.25">
      <c r="H16" s="70"/>
      <c r="O16" s="81">
        <v>1.1000000000000001</v>
      </c>
      <c r="P16" s="81">
        <f>O16*$Q$4</f>
        <v>98.56</v>
      </c>
      <c r="W16" s="134"/>
    </row>
    <row r="17" spans="1:23" x14ac:dyDescent="0.25">
      <c r="O17" s="81">
        <v>1.0900000000000001</v>
      </c>
      <c r="P17" s="81">
        <f t="shared" ref="P17:P36" si="0">O17*$Q$4</f>
        <v>97.664000000000001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96.768000000000001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95.872</v>
      </c>
      <c r="W19" s="134"/>
    </row>
    <row r="20" spans="1:23" x14ac:dyDescent="0.25">
      <c r="O20" s="81">
        <v>1.06</v>
      </c>
      <c r="P20" s="81">
        <f t="shared" si="0"/>
        <v>94.975999999999999</v>
      </c>
      <c r="W20" s="134"/>
    </row>
    <row r="21" spans="1:23" x14ac:dyDescent="0.25">
      <c r="O21" s="81">
        <v>1.05</v>
      </c>
      <c r="P21" s="81">
        <f t="shared" si="0"/>
        <v>94.08</v>
      </c>
      <c r="W21" s="134"/>
    </row>
    <row r="22" spans="1:23" x14ac:dyDescent="0.25">
      <c r="O22" s="81">
        <v>1.04</v>
      </c>
      <c r="P22" s="81">
        <f t="shared" si="0"/>
        <v>93.183999999999997</v>
      </c>
      <c r="W22" s="134"/>
    </row>
    <row r="23" spans="1:23" x14ac:dyDescent="0.25">
      <c r="O23" s="81">
        <v>1.03</v>
      </c>
      <c r="P23" s="81">
        <f t="shared" si="0"/>
        <v>92.287999999999997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91.391999999999996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90.495999999999995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89.6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88.703999999999994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87.807999999999993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86.911999999999992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86.015999999999991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85.11999999999999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84.22399999999999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83.328000000000003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82.432000000000002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81.536000000000001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80.64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9" priority="21">
      <formula>F47&gt;0</formula>
    </cfRule>
    <cfRule type="expression" dxfId="1298" priority="22">
      <formula>F47&lt;0</formula>
    </cfRule>
  </conditionalFormatting>
  <conditionalFormatting sqref="Q7">
    <cfRule type="expression" dxfId="1297" priority="19">
      <formula>Q7&gt;0</formula>
    </cfRule>
    <cfRule type="expression" dxfId="1296" priority="20">
      <formula>Q7&lt;0</formula>
    </cfRule>
  </conditionalFormatting>
  <conditionalFormatting sqref="Q8">
    <cfRule type="expression" dxfId="1295" priority="17">
      <formula>Q8&gt;0</formula>
    </cfRule>
    <cfRule type="expression" dxfId="1294" priority="18">
      <formula>Q8&lt;0</formula>
    </cfRule>
  </conditionalFormatting>
  <conditionalFormatting sqref="F25:F46">
    <cfRule type="expression" dxfId="1293" priority="15">
      <formula>F25&gt;0</formula>
    </cfRule>
    <cfRule type="expression" dxfId="1292" priority="16">
      <formula>F25&lt;0</formula>
    </cfRule>
  </conditionalFormatting>
  <conditionalFormatting sqref="H25:H46">
    <cfRule type="expression" dxfId="1291" priority="13">
      <formula>H25&gt;0</formula>
    </cfRule>
    <cfRule type="expression" dxfId="1290" priority="14">
      <formula>H25&lt;0</formula>
    </cfRule>
  </conditionalFormatting>
  <conditionalFormatting sqref="F89:F110">
    <cfRule type="expression" dxfId="1289" priority="11">
      <formula>F89&gt;0</formula>
    </cfRule>
    <cfRule type="expression" dxfId="1288" priority="12">
      <formula>F89&lt;0</formula>
    </cfRule>
  </conditionalFormatting>
  <conditionalFormatting sqref="H89:H110">
    <cfRule type="expression" dxfId="1287" priority="9">
      <formula>H89&gt;0</formula>
    </cfRule>
    <cfRule type="expression" dxfId="1286" priority="10">
      <formula>H89&lt;0</formula>
    </cfRule>
  </conditionalFormatting>
  <conditionalFormatting sqref="Q10">
    <cfRule type="expression" dxfId="1285" priority="7">
      <formula>Q10&gt;0</formula>
    </cfRule>
    <cfRule type="expression" dxfId="1284" priority="8">
      <formula>Q10&lt;0</formula>
    </cfRule>
  </conditionalFormatting>
  <conditionalFormatting sqref="J25:J38">
    <cfRule type="expression" dxfId="1283" priority="5">
      <formula>J25&gt;0</formula>
    </cfRule>
    <cfRule type="expression" dxfId="1282" priority="6">
      <formula>J25&lt;0</formula>
    </cfRule>
  </conditionalFormatting>
  <conditionalFormatting sqref="K25:K38">
    <cfRule type="expression" dxfId="1281" priority="3">
      <formula>K25&gt;0</formula>
    </cfRule>
    <cfRule type="expression" dxfId="1280" priority="4">
      <formula>K25&lt;0</formula>
    </cfRule>
  </conditionalFormatting>
  <conditionalFormatting sqref="L25:L38">
    <cfRule type="expression" dxfId="1279" priority="1">
      <formula>L25&gt;0</formula>
    </cfRule>
    <cfRule type="expression" dxfId="12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887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112.2</v>
      </c>
      <c r="R4" s="509">
        <v>-3.5700000000000003E-2</v>
      </c>
      <c r="T4" s="1">
        <v>42738</v>
      </c>
      <c r="U4" t="s">
        <v>886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6732</v>
      </c>
      <c r="T5" s="1">
        <v>43105</v>
      </c>
      <c r="U5" t="s">
        <v>915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1610.9799999999996</v>
      </c>
      <c r="R7">
        <v>50</v>
      </c>
      <c r="T7" s="1">
        <v>43112</v>
      </c>
      <c r="U7" t="s">
        <v>921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1610.9799999999996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0.31458186064494953</v>
      </c>
      <c r="T9" s="1">
        <v>43114</v>
      </c>
      <c r="U9" t="s">
        <v>943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2" t="s">
        <v>78</v>
      </c>
      <c r="P17" s="802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123.42000000000002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122.29800000000002</v>
      </c>
      <c r="Q19" s="2"/>
    </row>
    <row r="20" spans="1:17" x14ac:dyDescent="0.25">
      <c r="O20" s="81">
        <v>1.08</v>
      </c>
      <c r="P20" s="81">
        <f t="shared" si="3"/>
        <v>121.17600000000002</v>
      </c>
      <c r="Q20" s="2"/>
    </row>
    <row r="21" spans="1:17" x14ac:dyDescent="0.25">
      <c r="O21" s="81">
        <v>1.07</v>
      </c>
      <c r="P21" s="81">
        <f t="shared" si="3"/>
        <v>120.05400000000002</v>
      </c>
      <c r="Q21" s="2"/>
    </row>
    <row r="22" spans="1:17" x14ac:dyDescent="0.25">
      <c r="O22" s="81">
        <v>1.06</v>
      </c>
      <c r="P22" s="81">
        <f t="shared" si="3"/>
        <v>118.932</v>
      </c>
      <c r="Q22" s="2"/>
    </row>
    <row r="23" spans="1:17" x14ac:dyDescent="0.25">
      <c r="O23" s="81">
        <v>1.05</v>
      </c>
      <c r="P23" s="81">
        <f t="shared" si="3"/>
        <v>117.81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116.688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115.566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114.444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113.322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112.2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111.078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109.956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108.834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107.712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106.59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105.468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104.346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103.224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102.102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100.98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920</v>
      </c>
      <c r="J47" s="39"/>
      <c r="K47" s="39"/>
      <c r="L47" s="39">
        <v>74.34</v>
      </c>
      <c r="M47" t="s">
        <v>942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277" priority="23">
      <formula>F56&gt;0</formula>
    </cfRule>
    <cfRule type="expression" dxfId="1276" priority="24">
      <formula>F56&lt;0</formula>
    </cfRule>
  </conditionalFormatting>
  <conditionalFormatting sqref="Q7">
    <cfRule type="expression" dxfId="1275" priority="21">
      <formula>Q7&gt;0</formula>
    </cfRule>
    <cfRule type="expression" dxfId="1274" priority="22">
      <formula>Q7&lt;0</formula>
    </cfRule>
  </conditionalFormatting>
  <conditionalFormatting sqref="Q8">
    <cfRule type="expression" dxfId="1273" priority="19">
      <formula>Q8&gt;0</formula>
    </cfRule>
    <cfRule type="expression" dxfId="1272" priority="20">
      <formula>Q8&lt;0</formula>
    </cfRule>
  </conditionalFormatting>
  <conditionalFormatting sqref="F25:F55">
    <cfRule type="expression" dxfId="1271" priority="17">
      <formula>F25&gt;0</formula>
    </cfRule>
    <cfRule type="expression" dxfId="1270" priority="18">
      <formula>F25&lt;0</formula>
    </cfRule>
  </conditionalFormatting>
  <conditionalFormatting sqref="H25:H55">
    <cfRule type="expression" dxfId="1269" priority="15">
      <formula>H25&gt;0</formula>
    </cfRule>
    <cfRule type="expression" dxfId="1268" priority="16">
      <formula>H25&lt;0</formula>
    </cfRule>
  </conditionalFormatting>
  <conditionalFormatting sqref="F89:F110">
    <cfRule type="expression" dxfId="1267" priority="13">
      <formula>F89&gt;0</formula>
    </cfRule>
    <cfRule type="expression" dxfId="1266" priority="14">
      <formula>F89&lt;0</formula>
    </cfRule>
  </conditionalFormatting>
  <conditionalFormatting sqref="H89:H110">
    <cfRule type="expression" dxfId="1265" priority="11">
      <formula>H89&gt;0</formula>
    </cfRule>
    <cfRule type="expression" dxfId="1264" priority="12">
      <formula>H89&lt;0</formula>
    </cfRule>
  </conditionalFormatting>
  <conditionalFormatting sqref="Q10">
    <cfRule type="expression" dxfId="1263" priority="9">
      <formula>Q10&gt;0</formula>
    </cfRule>
    <cfRule type="expression" dxfId="1262" priority="10">
      <formula>Q10&lt;0</formula>
    </cfRule>
  </conditionalFormatting>
  <conditionalFormatting sqref="J25:J38">
    <cfRule type="expression" dxfId="1261" priority="7">
      <formula>J25&gt;0</formula>
    </cfRule>
    <cfRule type="expression" dxfId="1260" priority="8">
      <formula>J25&lt;0</formula>
    </cfRule>
  </conditionalFormatting>
  <conditionalFormatting sqref="K25:K38">
    <cfRule type="expression" dxfId="1259" priority="5">
      <formula>K25&gt;0</formula>
    </cfRule>
    <cfRule type="expression" dxfId="1258" priority="6">
      <formula>K25&lt;0</formula>
    </cfRule>
  </conditionalFormatting>
  <conditionalFormatting sqref="L25:L34">
    <cfRule type="expression" dxfId="1257" priority="3">
      <formula>L25&gt;0</formula>
    </cfRule>
    <cfRule type="expression" dxfId="1256" priority="4">
      <formula>L25&lt;0</formula>
    </cfRule>
  </conditionalFormatting>
  <conditionalFormatting sqref="J43">
    <cfRule type="expression" dxfId="1255" priority="1">
      <formula>J43&gt;0</formula>
    </cfRule>
    <cfRule type="expression" dxfId="125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36.83</v>
      </c>
      <c r="R4" s="509">
        <v>-4.5699999999999998E-2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6.8343357025697103E-3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40.512999999999998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40.1447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39.776400000000002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39.408099999999997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39.0398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38.671500000000002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38.303199999999997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37.934899999999999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37.566600000000001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37.198299999999996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36.4617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36.093399999999995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35.725099999999998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35.3568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34.988499999999995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34.620199999999997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34.251899999999999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33.883600000000001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33.515299999999996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33.146999999999998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988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1">
      <formula>F47&gt;0</formula>
    </cfRule>
    <cfRule type="expression" dxfId="1252" priority="32">
      <formula>F47&lt;0</formula>
    </cfRule>
  </conditionalFormatting>
  <conditionalFormatting sqref="Q7">
    <cfRule type="expression" dxfId="1251" priority="29">
      <formula>Q7&gt;0</formula>
    </cfRule>
    <cfRule type="expression" dxfId="1250" priority="30">
      <formula>Q7&lt;0</formula>
    </cfRule>
  </conditionalFormatting>
  <conditionalFormatting sqref="Q8">
    <cfRule type="expression" dxfId="1249" priority="27">
      <formula>Q8&gt;0</formula>
    </cfRule>
    <cfRule type="expression" dxfId="1248" priority="28">
      <formula>Q8&lt;0</formula>
    </cfRule>
  </conditionalFormatting>
  <conditionalFormatting sqref="F30:F46">
    <cfRule type="expression" dxfId="1247" priority="25">
      <formula>F30&gt;0</formula>
    </cfRule>
    <cfRule type="expression" dxfId="1246" priority="26">
      <formula>F30&lt;0</formula>
    </cfRule>
  </conditionalFormatting>
  <conditionalFormatting sqref="H30:H46">
    <cfRule type="expression" dxfId="1245" priority="23">
      <formula>H30&gt;0</formula>
    </cfRule>
    <cfRule type="expression" dxfId="1244" priority="24">
      <formula>H30&lt;0</formula>
    </cfRule>
  </conditionalFormatting>
  <conditionalFormatting sqref="Q10">
    <cfRule type="expression" dxfId="1243" priority="21">
      <formula>Q10&gt;0</formula>
    </cfRule>
    <cfRule type="expression" dxfId="1242" priority="22">
      <formula>Q10&lt;0</formula>
    </cfRule>
  </conditionalFormatting>
  <conditionalFormatting sqref="J25:J38">
    <cfRule type="expression" dxfId="1241" priority="19">
      <formula>J25&gt;0</formula>
    </cfRule>
    <cfRule type="expression" dxfId="1240" priority="20">
      <formula>J25&lt;0</formula>
    </cfRule>
  </conditionalFormatting>
  <conditionalFormatting sqref="K25:K38">
    <cfRule type="expression" dxfId="1239" priority="17">
      <formula>K25&gt;0</formula>
    </cfRule>
    <cfRule type="expression" dxfId="1238" priority="18">
      <formula>K25&lt;0</formula>
    </cfRule>
  </conditionalFormatting>
  <conditionalFormatting sqref="L25:L38">
    <cfRule type="expression" dxfId="1237" priority="15">
      <formula>L25&gt;0</formula>
    </cfRule>
    <cfRule type="expression" dxfId="1236" priority="16">
      <formula>L25&lt;0</formula>
    </cfRule>
  </conditionalFormatting>
  <conditionalFormatting sqref="F89:F110">
    <cfRule type="expression" dxfId="1235" priority="13">
      <formula>F89&gt;0</formula>
    </cfRule>
    <cfRule type="expression" dxfId="1234" priority="14">
      <formula>F89&lt;0</formula>
    </cfRule>
  </conditionalFormatting>
  <conditionalFormatting sqref="H89:H110">
    <cfRule type="expression" dxfId="1233" priority="11">
      <formula>H89&gt;0</formula>
    </cfRule>
    <cfRule type="expression" dxfId="1232" priority="12">
      <formula>H89&lt;0</formula>
    </cfRule>
  </conditionalFormatting>
  <conditionalFormatting sqref="J89:J102">
    <cfRule type="expression" dxfId="1231" priority="9">
      <formula>J89&gt;0</formula>
    </cfRule>
    <cfRule type="expression" dxfId="1230" priority="10">
      <formula>J89&lt;0</formula>
    </cfRule>
  </conditionalFormatting>
  <conditionalFormatting sqref="K89:K102">
    <cfRule type="expression" dxfId="1229" priority="7">
      <formula>K89&gt;0</formula>
    </cfRule>
    <cfRule type="expression" dxfId="1228" priority="8">
      <formula>K89&lt;0</formula>
    </cfRule>
  </conditionalFormatting>
  <conditionalFormatting sqref="L89:L102">
    <cfRule type="expression" dxfId="1227" priority="5">
      <formula>L89&gt;0</formula>
    </cfRule>
    <cfRule type="expression" dxfId="1226" priority="6">
      <formula>L89&lt;0</formula>
    </cfRule>
  </conditionalFormatting>
  <conditionalFormatting sqref="F25:F29">
    <cfRule type="expression" dxfId="1225" priority="3">
      <formula>F25&gt;0</formula>
    </cfRule>
    <cfRule type="expression" dxfId="1224" priority="4">
      <formula>F25&lt;0</formula>
    </cfRule>
  </conditionalFormatting>
  <conditionalFormatting sqref="H25:H29">
    <cfRule type="expression" dxfId="1223" priority="1">
      <formula>H25&gt;0</formula>
    </cfRule>
    <cfRule type="expression" dxfId="12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730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185.02</v>
      </c>
      <c r="R4" s="509">
        <v>-4.2999999999999997E-2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3700.4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862.32000000000062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719.29000000000042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0.24128260949780467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2.7024105502107877E-3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738</v>
      </c>
      <c r="Q16" s="694" t="s">
        <v>739</v>
      </c>
      <c r="R16" s="692" t="s">
        <v>732</v>
      </c>
      <c r="S16" s="692" t="s">
        <v>733</v>
      </c>
      <c r="T16" s="694" t="s">
        <v>735</v>
      </c>
      <c r="U16" s="694" t="s">
        <v>736</v>
      </c>
      <c r="V16" s="692" t="s">
        <v>734</v>
      </c>
      <c r="W16" s="693" t="s">
        <v>737</v>
      </c>
    </row>
    <row r="17" spans="1:23" x14ac:dyDescent="0.25">
      <c r="O17" s="695">
        <v>43013</v>
      </c>
      <c r="P17" s="691" t="s">
        <v>809</v>
      </c>
      <c r="Q17" s="691" t="s">
        <v>810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203.52200000000002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201.67180000000002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199.82160000000002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197.97140000000002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196.12120000000002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194.27100000000002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192.42080000000001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190.57060000000001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188.72040000000001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186.87020000000001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185.02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183.16980000000001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181.31960000000001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179.46940000000001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177.61920000000001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175.76900000000001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173.9188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172.06860000000003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170.21840000000003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168.3682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166.518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21" priority="22">
      <formula>F47&gt;0</formula>
    </cfRule>
    <cfRule type="expression" dxfId="1220" priority="23">
      <formula>F47&lt;0</formula>
    </cfRule>
  </conditionalFormatting>
  <conditionalFormatting sqref="Q7">
    <cfRule type="expression" dxfId="1219" priority="20">
      <formula>Q7&gt;0</formula>
    </cfRule>
    <cfRule type="expression" dxfId="1218" priority="21">
      <formula>Q7&lt;0</formula>
    </cfRule>
  </conditionalFormatting>
  <conditionalFormatting sqref="Q8">
    <cfRule type="expression" dxfId="1217" priority="18">
      <formula>Q8&gt;0</formula>
    </cfRule>
    <cfRule type="expression" dxfId="1216" priority="19">
      <formula>Q8&lt;0</formula>
    </cfRule>
  </conditionalFormatting>
  <conditionalFormatting sqref="F25:F46">
    <cfRule type="expression" dxfId="1215" priority="16">
      <formula>F25&gt;0</formula>
    </cfRule>
    <cfRule type="expression" dxfId="1214" priority="17">
      <formula>F25&lt;0</formula>
    </cfRule>
  </conditionalFormatting>
  <conditionalFormatting sqref="H25:H46">
    <cfRule type="expression" dxfId="1213" priority="14">
      <formula>H25&gt;0</formula>
    </cfRule>
    <cfRule type="expression" dxfId="1212" priority="15">
      <formula>H25&lt;0</formula>
    </cfRule>
  </conditionalFormatting>
  <conditionalFormatting sqref="F89:F110">
    <cfRule type="expression" dxfId="1211" priority="12">
      <formula>F89&gt;0</formula>
    </cfRule>
    <cfRule type="expression" dxfId="1210" priority="13">
      <formula>F89&lt;0</formula>
    </cfRule>
  </conditionalFormatting>
  <conditionalFormatting sqref="H89:H110">
    <cfRule type="expression" dxfId="1209" priority="10">
      <formula>H89&gt;0</formula>
    </cfRule>
    <cfRule type="expression" dxfId="1208" priority="11">
      <formula>H89&lt;0</formula>
    </cfRule>
  </conditionalFormatting>
  <conditionalFormatting sqref="Q10">
    <cfRule type="expression" dxfId="1207" priority="8">
      <formula>Q10&gt;0</formula>
    </cfRule>
    <cfRule type="expression" dxfId="1206" priority="9">
      <formula>Q10&lt;0</formula>
    </cfRule>
  </conditionalFormatting>
  <conditionalFormatting sqref="J25:J38">
    <cfRule type="expression" dxfId="1205" priority="6">
      <formula>J25&gt;0</formula>
    </cfRule>
    <cfRule type="expression" dxfId="1204" priority="7">
      <formula>J25&lt;0</formula>
    </cfRule>
  </conditionalFormatting>
  <conditionalFormatting sqref="K25:K38">
    <cfRule type="expression" dxfId="1203" priority="4">
      <formula>K25&gt;0</formula>
    </cfRule>
    <cfRule type="expression" dxfId="1202" priority="5">
      <formula>K25&lt;0</formula>
    </cfRule>
  </conditionalFormatting>
  <conditionalFormatting sqref="L25:L38">
    <cfRule type="expression" dxfId="1201" priority="2">
      <formula>L25&gt;0</formula>
    </cfRule>
    <cfRule type="expression" dxfId="120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15.06</v>
      </c>
      <c r="R4" s="487">
        <v>-1.2999999999999999E-3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16.566000000000003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16.415400000000002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16.264800000000001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16.1142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15.963600000000001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15.813000000000001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15.662400000000002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15.511800000000001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15.3612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15.210600000000001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14.9094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14.758800000000001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14.6082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14.457599999999999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14.307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14.1564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14.005800000000001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13.855200000000002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13.704600000000001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13.554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5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5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99" priority="74">
      <formula>F12&gt;0</formula>
    </cfRule>
    <cfRule type="expression" dxfId="119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97" priority="67">
      <formula>F124&gt;0</formula>
    </cfRule>
    <cfRule type="expression" dxfId="1196" priority="68">
      <formula>F124&lt;0</formula>
    </cfRule>
  </conditionalFormatting>
  <conditionalFormatting sqref="H124:H130">
    <cfRule type="expression" dxfId="1195" priority="55">
      <formula>H124&gt;0</formula>
    </cfRule>
    <cfRule type="expression" dxfId="1194" priority="56">
      <formula>H124&lt;0</formula>
    </cfRule>
  </conditionalFormatting>
  <conditionalFormatting sqref="H131">
    <cfRule type="expression" dxfId="1193" priority="53">
      <formula>H131&gt;0</formula>
    </cfRule>
    <cfRule type="expression" dxfId="1192" priority="54">
      <formula>H131&lt;0</formula>
    </cfRule>
  </conditionalFormatting>
  <conditionalFormatting sqref="H132">
    <cfRule type="expression" dxfId="1191" priority="51">
      <formula>H132&gt;0</formula>
    </cfRule>
    <cfRule type="expression" dxfId="1190" priority="52">
      <formula>H132&lt;0</formula>
    </cfRule>
  </conditionalFormatting>
  <conditionalFormatting sqref="H133:H135">
    <cfRule type="expression" dxfId="1189" priority="49">
      <formula>H133&gt;0</formula>
    </cfRule>
    <cfRule type="expression" dxfId="1188" priority="50">
      <formula>H133&lt;0</formula>
    </cfRule>
  </conditionalFormatting>
  <conditionalFormatting sqref="H136">
    <cfRule type="expression" dxfId="1187" priority="45">
      <formula>H136&gt;0</formula>
    </cfRule>
    <cfRule type="expression" dxfId="1186" priority="46">
      <formula>H136&lt;0</formula>
    </cfRule>
  </conditionalFormatting>
  <conditionalFormatting sqref="Q7">
    <cfRule type="expression" dxfId="1185" priority="39">
      <formula>Q7&gt;0</formula>
    </cfRule>
    <cfRule type="expression" dxfId="1184" priority="40">
      <formula>Q7&lt;0</formula>
    </cfRule>
  </conditionalFormatting>
  <conditionalFormatting sqref="Q8">
    <cfRule type="expression" dxfId="1183" priority="37">
      <formula>Q8&gt;0</formula>
    </cfRule>
    <cfRule type="expression" dxfId="1182" priority="38">
      <formula>Q8&lt;0</formula>
    </cfRule>
  </conditionalFormatting>
  <conditionalFormatting sqref="F167:F178 H167:H178">
    <cfRule type="expression" dxfId="1181" priority="35">
      <formula>F167&gt;0</formula>
    </cfRule>
    <cfRule type="expression" dxfId="1180" priority="36">
      <formula>F167&lt;0</formula>
    </cfRule>
  </conditionalFormatting>
  <conditionalFormatting sqref="F183:F197 H183:H197">
    <cfRule type="expression" dxfId="1179" priority="33">
      <formula>F183&gt;0</formula>
    </cfRule>
    <cfRule type="expression" dxfId="1178" priority="34">
      <formula>F183&lt;0</formula>
    </cfRule>
  </conditionalFormatting>
  <conditionalFormatting sqref="F198:F206 H198:H206">
    <cfRule type="expression" dxfId="1177" priority="31">
      <formula>F198&gt;0</formula>
    </cfRule>
    <cfRule type="expression" dxfId="1176" priority="32">
      <formula>F198&lt;0</formula>
    </cfRule>
  </conditionalFormatting>
  <conditionalFormatting sqref="F141:F147 H141:H147">
    <cfRule type="expression" dxfId="1175" priority="29">
      <formula>F141&gt;0</formula>
    </cfRule>
    <cfRule type="expression" dxfId="1174" priority="30">
      <formula>F141&lt;0</formula>
    </cfRule>
  </conditionalFormatting>
  <conditionalFormatting sqref="H149:H152 F149:F152">
    <cfRule type="expression" dxfId="1173" priority="27">
      <formula>F149&gt;0</formula>
    </cfRule>
    <cfRule type="expression" dxfId="1172" priority="28">
      <formula>F149&lt;0</formula>
    </cfRule>
  </conditionalFormatting>
  <conditionalFormatting sqref="F226 H215:H218 H257:H260 F257:F260 H226 H231:H233 F231:F233 F235:F244 H235:H244">
    <cfRule type="expression" dxfId="1171" priority="25">
      <formula>F215&gt;0</formula>
    </cfRule>
    <cfRule type="expression" dxfId="1170" priority="26">
      <formula>F215&lt;0</formula>
    </cfRule>
  </conditionalFormatting>
  <conditionalFormatting sqref="F207:F218">
    <cfRule type="expression" dxfId="1169" priority="23">
      <formula>F207&gt;0</formula>
    </cfRule>
    <cfRule type="expression" dxfId="1168" priority="24">
      <formula>F207&lt;0</formula>
    </cfRule>
  </conditionalFormatting>
  <conditionalFormatting sqref="H207:H208">
    <cfRule type="expression" dxfId="1167" priority="21">
      <formula>H207&gt;0</formula>
    </cfRule>
    <cfRule type="expression" dxfId="1166" priority="22">
      <formula>H207&lt;0</formula>
    </cfRule>
  </conditionalFormatting>
  <conditionalFormatting sqref="H209">
    <cfRule type="expression" dxfId="1165" priority="19">
      <formula>H209&gt;0</formula>
    </cfRule>
    <cfRule type="expression" dxfId="1164" priority="20">
      <formula>H209&lt;0</formula>
    </cfRule>
  </conditionalFormatting>
  <conditionalFormatting sqref="H210">
    <cfRule type="expression" dxfId="1163" priority="17">
      <formula>H210&gt;0</formula>
    </cfRule>
    <cfRule type="expression" dxfId="1162" priority="18">
      <formula>H210&lt;0</formula>
    </cfRule>
  </conditionalFormatting>
  <conditionalFormatting sqref="H211:H213">
    <cfRule type="expression" dxfId="1161" priority="15">
      <formula>H211&gt;0</formula>
    </cfRule>
    <cfRule type="expression" dxfId="1160" priority="16">
      <formula>H211&lt;0</formula>
    </cfRule>
  </conditionalFormatting>
  <conditionalFormatting sqref="H214">
    <cfRule type="expression" dxfId="1159" priority="13">
      <formula>H214&gt;0</formula>
    </cfRule>
    <cfRule type="expression" dxfId="1158" priority="14">
      <formula>H214&lt;0</formula>
    </cfRule>
  </conditionalFormatting>
  <conditionalFormatting sqref="F245:F256 H245:H256">
    <cfRule type="expression" dxfId="1157" priority="11">
      <formula>F245&gt;0</formula>
    </cfRule>
    <cfRule type="expression" dxfId="1156" priority="12">
      <formula>F245&lt;0</formula>
    </cfRule>
  </conditionalFormatting>
  <conditionalFormatting sqref="F261:F275 H261:H275">
    <cfRule type="expression" dxfId="1155" priority="9">
      <formula>F261&gt;0</formula>
    </cfRule>
    <cfRule type="expression" dxfId="1154" priority="10">
      <formula>F261&lt;0</formula>
    </cfRule>
  </conditionalFormatting>
  <conditionalFormatting sqref="F276:F283 H276:H283">
    <cfRule type="expression" dxfId="1153" priority="7">
      <formula>F276&gt;0</formula>
    </cfRule>
    <cfRule type="expression" dxfId="1152" priority="8">
      <formula>F276&lt;0</formula>
    </cfRule>
  </conditionalFormatting>
  <conditionalFormatting sqref="F219:F225 H219:H225">
    <cfRule type="expression" dxfId="1151" priority="5">
      <formula>F219&gt;0</formula>
    </cfRule>
    <cfRule type="expression" dxfId="1150" priority="6">
      <formula>F219&lt;0</formula>
    </cfRule>
  </conditionalFormatting>
  <conditionalFormatting sqref="H227:H230 F227:F230">
    <cfRule type="expression" dxfId="1149" priority="3">
      <formula>F227&gt;0</formula>
    </cfRule>
    <cfRule type="expression" dxfId="1148" priority="4">
      <formula>F227&lt;0</formula>
    </cfRule>
  </conditionalFormatting>
  <conditionalFormatting sqref="H234 F234">
    <cfRule type="expression" dxfId="1147" priority="1">
      <formula>F234&gt;0</formula>
    </cfRule>
    <cfRule type="expression" dxfId="114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126.7</v>
      </c>
      <c r="R4" s="487">
        <v>-3.8899999999999997E-2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2" t="s">
        <v>78</v>
      </c>
      <c r="P40" s="80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139.37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138.10300000000001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136.83600000000001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135.56900000000002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134.30200000000002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133.035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131.768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130.501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129.23400000000001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127.967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126.7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125.43300000000001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124.166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122.899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121.63200000000001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120.36499999999999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119.098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117.831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116.56400000000001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115.29700000000001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114.03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45" priority="43">
      <formula>F33&gt;0</formula>
    </cfRule>
    <cfRule type="expression" dxfId="1144" priority="44">
      <formula>F33&lt;0</formula>
    </cfRule>
  </conditionalFormatting>
  <conditionalFormatting sqref="Q7">
    <cfRule type="expression" dxfId="1143" priority="41">
      <formula>Q7&gt;0</formula>
    </cfRule>
    <cfRule type="expression" dxfId="1142" priority="42">
      <formula>Q7&lt;0</formula>
    </cfRule>
  </conditionalFormatting>
  <conditionalFormatting sqref="Q8">
    <cfRule type="expression" dxfId="1141" priority="39">
      <formula>Q8&gt;0</formula>
    </cfRule>
    <cfRule type="expression" dxfId="1140" priority="40">
      <formula>Q8&lt;0</formula>
    </cfRule>
  </conditionalFormatting>
  <conditionalFormatting sqref="F29 F32">
    <cfRule type="expression" dxfId="1139" priority="37">
      <formula>F29&gt;0</formula>
    </cfRule>
    <cfRule type="expression" dxfId="1138" priority="38">
      <formula>F29&lt;0</formula>
    </cfRule>
  </conditionalFormatting>
  <conditionalFormatting sqref="H29 H32">
    <cfRule type="expression" dxfId="1137" priority="35">
      <formula>H29&gt;0</formula>
    </cfRule>
    <cfRule type="expression" dxfId="1136" priority="36">
      <formula>H29&lt;0</formula>
    </cfRule>
  </conditionalFormatting>
  <conditionalFormatting sqref="F30:F31">
    <cfRule type="expression" dxfId="1135" priority="33">
      <formula>F30&gt;0</formula>
    </cfRule>
    <cfRule type="expression" dxfId="1134" priority="34">
      <formula>F30&lt;0</formula>
    </cfRule>
  </conditionalFormatting>
  <conditionalFormatting sqref="H30:H31">
    <cfRule type="expression" dxfId="1133" priority="31">
      <formula>H30&gt;0</formula>
    </cfRule>
    <cfRule type="expression" dxfId="1132" priority="32">
      <formula>H30&lt;0</formula>
    </cfRule>
  </conditionalFormatting>
  <conditionalFormatting sqref="F105:F140 H105:H140">
    <cfRule type="expression" dxfId="1131" priority="29">
      <formula>F105&gt;0</formula>
    </cfRule>
    <cfRule type="expression" dxfId="1130" priority="30">
      <formula>F105&lt;0</formula>
    </cfRule>
  </conditionalFormatting>
  <conditionalFormatting sqref="F96:F99">
    <cfRule type="expression" dxfId="1129" priority="27">
      <formula>F96&gt;0</formula>
    </cfRule>
    <cfRule type="expression" dxfId="1128" priority="28">
      <formula>F96&lt;0</formula>
    </cfRule>
  </conditionalFormatting>
  <conditionalFormatting sqref="H96:H99">
    <cfRule type="expression" dxfId="1127" priority="25">
      <formula>H96&gt;0</formula>
    </cfRule>
    <cfRule type="expression" dxfId="1126" priority="26">
      <formula>H96&lt;0</formula>
    </cfRule>
  </conditionalFormatting>
  <conditionalFormatting sqref="F25:F28">
    <cfRule type="expression" dxfId="1125" priority="19">
      <formula>F25&gt;0</formula>
    </cfRule>
    <cfRule type="expression" dxfId="1124" priority="20">
      <formula>F25&lt;0</formula>
    </cfRule>
  </conditionalFormatting>
  <conditionalFormatting sqref="H25:H28">
    <cfRule type="expression" dxfId="1123" priority="17">
      <formula>H25&gt;0</formula>
    </cfRule>
    <cfRule type="expression" dxfId="1122" priority="18">
      <formula>H25&lt;0</formula>
    </cfRule>
  </conditionalFormatting>
  <conditionalFormatting sqref="J27">
    <cfRule type="expression" dxfId="1121" priority="15">
      <formula>J27&gt;0</formula>
    </cfRule>
    <cfRule type="expression" dxfId="1120" priority="16">
      <formula>J27&lt;0</formula>
    </cfRule>
  </conditionalFormatting>
  <conditionalFormatting sqref="F104">
    <cfRule type="expression" dxfId="1119" priority="13">
      <formula>F104&gt;0</formula>
    </cfRule>
    <cfRule type="expression" dxfId="1118" priority="14">
      <formula>F104&lt;0</formula>
    </cfRule>
  </conditionalFormatting>
  <conditionalFormatting sqref="H104">
    <cfRule type="expression" dxfId="1117" priority="11">
      <formula>H104&gt;0</formula>
    </cfRule>
    <cfRule type="expression" dxfId="1116" priority="12">
      <formula>H104&lt;0</formula>
    </cfRule>
  </conditionalFormatting>
  <conditionalFormatting sqref="F100:F103">
    <cfRule type="expression" dxfId="1115" priority="9">
      <formula>F100&gt;0</formula>
    </cfRule>
    <cfRule type="expression" dxfId="1114" priority="10">
      <formula>F100&lt;0</formula>
    </cfRule>
  </conditionalFormatting>
  <conditionalFormatting sqref="H100:H103">
    <cfRule type="expression" dxfId="1113" priority="7">
      <formula>H100&gt;0</formula>
    </cfRule>
    <cfRule type="expression" dxfId="1112" priority="8">
      <formula>H100&lt;0</formula>
    </cfRule>
  </conditionalFormatting>
  <conditionalFormatting sqref="J102">
    <cfRule type="expression" dxfId="1111" priority="5">
      <formula>J102&gt;0</formula>
    </cfRule>
    <cfRule type="expression" dxfId="1110" priority="6">
      <formula>J102&lt;0</formula>
    </cfRule>
  </conditionalFormatting>
  <conditionalFormatting sqref="Q10">
    <cfRule type="expression" dxfId="1109" priority="3">
      <formula>Q10&gt;0</formula>
    </cfRule>
    <cfRule type="expression" dxfId="1108" priority="4">
      <formula>Q10&lt;0</formula>
    </cfRule>
  </conditionalFormatting>
  <conditionalFormatting sqref="M71">
    <cfRule type="expression" dxfId="1107" priority="1">
      <formula>M71&gt;0</formula>
    </cfRule>
    <cfRule type="expression" dxfId="110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76.06</v>
      </c>
      <c r="R4" s="487">
        <v>-3.0700000000000002E-2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83.666000000000011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82.905400000000014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82.144800000000004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81.384200000000007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80.62360000000001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79.863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79.102400000000003</v>
      </c>
      <c r="Q47" s="2"/>
      <c r="T47" s="91"/>
      <c r="U47" s="127"/>
    </row>
    <row r="48" spans="1:21" x14ac:dyDescent="0.25">
      <c r="A48" s="258" t="s">
        <v>742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78.341800000000006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77.58120000000001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76.820599999999999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76.06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75.299400000000006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74.538799999999995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73.778199999999998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73.017600000000002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72.257000000000005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71.496399999999994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70.735800000000012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69.975200000000001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69.214600000000004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68.454000000000008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05" priority="33">
      <formula>F34&gt;0</formula>
    </cfRule>
    <cfRule type="expression" dxfId="1104" priority="34">
      <formula>F34&lt;0</formula>
    </cfRule>
  </conditionalFormatting>
  <conditionalFormatting sqref="Q7">
    <cfRule type="expression" dxfId="1103" priority="31">
      <formula>Q7&gt;0</formula>
    </cfRule>
    <cfRule type="expression" dxfId="1102" priority="32">
      <formula>Q7&lt;0</formula>
    </cfRule>
  </conditionalFormatting>
  <conditionalFormatting sqref="Q8">
    <cfRule type="expression" dxfId="1101" priority="29">
      <formula>Q8&gt;0</formula>
    </cfRule>
    <cfRule type="expression" dxfId="1100" priority="30">
      <formula>Q8&lt;0</formula>
    </cfRule>
  </conditionalFormatting>
  <conditionalFormatting sqref="F27:F33">
    <cfRule type="expression" dxfId="1099" priority="27">
      <formula>F27&gt;0</formula>
    </cfRule>
    <cfRule type="expression" dxfId="1098" priority="28">
      <formula>F27&lt;0</formula>
    </cfRule>
  </conditionalFormatting>
  <conditionalFormatting sqref="H27:H33">
    <cfRule type="expression" dxfId="1097" priority="25">
      <formula>H27&gt;0</formula>
    </cfRule>
    <cfRule type="expression" dxfId="1096" priority="26">
      <formula>H27&lt;0</formula>
    </cfRule>
  </conditionalFormatting>
  <conditionalFormatting sqref="M46">
    <cfRule type="expression" dxfId="1095" priority="23">
      <formula>M46&gt;0</formula>
    </cfRule>
    <cfRule type="expression" dxfId="1094" priority="24">
      <formula>M46&lt;0</formula>
    </cfRule>
  </conditionalFormatting>
  <conditionalFormatting sqref="F79:F87 H79:H87">
    <cfRule type="expression" dxfId="1093" priority="21">
      <formula>F79&gt;0</formula>
    </cfRule>
    <cfRule type="expression" dxfId="1092" priority="22">
      <formula>F79&lt;0</formula>
    </cfRule>
  </conditionalFormatting>
  <conditionalFormatting sqref="F73 F77:F78">
    <cfRule type="expression" dxfId="1091" priority="19">
      <formula>F73&gt;0</formula>
    </cfRule>
    <cfRule type="expression" dxfId="1090" priority="20">
      <formula>F73&lt;0</formula>
    </cfRule>
  </conditionalFormatting>
  <conditionalFormatting sqref="H73 H77:H78">
    <cfRule type="expression" dxfId="1089" priority="17">
      <formula>H73&gt;0</formula>
    </cfRule>
    <cfRule type="expression" dxfId="1088" priority="18">
      <formula>H73&lt;0</formula>
    </cfRule>
  </conditionalFormatting>
  <conditionalFormatting sqref="F70:F72">
    <cfRule type="expression" dxfId="1087" priority="15">
      <formula>F70&gt;0</formula>
    </cfRule>
    <cfRule type="expression" dxfId="1086" priority="16">
      <formula>F70&lt;0</formula>
    </cfRule>
  </conditionalFormatting>
  <conditionalFormatting sqref="H70:H72">
    <cfRule type="expression" dxfId="1085" priority="13">
      <formula>H70&gt;0</formula>
    </cfRule>
    <cfRule type="expression" dxfId="1084" priority="14">
      <formula>H70&lt;0</formula>
    </cfRule>
  </conditionalFormatting>
  <conditionalFormatting sqref="F25:F26">
    <cfRule type="expression" dxfId="1083" priority="11">
      <formula>F25&gt;0</formula>
    </cfRule>
    <cfRule type="expression" dxfId="1082" priority="12">
      <formula>F25&lt;0</formula>
    </cfRule>
  </conditionalFormatting>
  <conditionalFormatting sqref="H25:H26">
    <cfRule type="expression" dxfId="1081" priority="9">
      <formula>H25&gt;0</formula>
    </cfRule>
    <cfRule type="expression" dxfId="1080" priority="10">
      <formula>H25&lt;0</formula>
    </cfRule>
  </conditionalFormatting>
  <conditionalFormatting sqref="F76">
    <cfRule type="expression" dxfId="1079" priority="7">
      <formula>F76&gt;0</formula>
    </cfRule>
    <cfRule type="expression" dxfId="1078" priority="8">
      <formula>F76&lt;0</formula>
    </cfRule>
  </conditionalFormatting>
  <conditionalFormatting sqref="H76">
    <cfRule type="expression" dxfId="1077" priority="5">
      <formula>H76&gt;0</formula>
    </cfRule>
    <cfRule type="expression" dxfId="1076" priority="6">
      <formula>H76&lt;0</formula>
    </cfRule>
  </conditionalFormatting>
  <conditionalFormatting sqref="F74:F75">
    <cfRule type="expression" dxfId="1075" priority="3">
      <formula>F74&gt;0</formula>
    </cfRule>
    <cfRule type="expression" dxfId="1074" priority="4">
      <formula>F74&lt;0</formula>
    </cfRule>
  </conditionalFormatting>
  <conditionalFormatting sqref="H74:H75">
    <cfRule type="expression" dxfId="1073" priority="1">
      <formula>H74&gt;0</formula>
    </cfRule>
    <cfRule type="expression" dxfId="107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790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0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100</v>
      </c>
      <c r="T2" s="1">
        <v>43114</v>
      </c>
      <c r="U2" t="s">
        <v>951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70.825099999999978</v>
      </c>
      <c r="T3" s="1"/>
      <c r="U3" t="s">
        <v>952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71.78</v>
      </c>
      <c r="R4" s="509">
        <v>-4.2599999999999999E-2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7178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7082.5099999999975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95.490000000001601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95.490000000001601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1.3482508319790814E-2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2.2290331568682084E-2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SUM(C2:C10)</f>
        <v>450</v>
      </c>
      <c r="D18" s="18"/>
      <c r="E18" s="18"/>
      <c r="F18" s="18">
        <f>SUM(F2:F10)</f>
        <v>32169.94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821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823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828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907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913</v>
      </c>
      <c r="J40" s="39"/>
      <c r="K40" s="39"/>
      <c r="L40" s="39"/>
      <c r="O40" s="802" t="s">
        <v>78</v>
      </c>
      <c r="P40" s="802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78.958000000000013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3" si="22">C42*(E42-D42)</f>
        <v>214.93000000000038</v>
      </c>
      <c r="G42" s="39">
        <f t="shared" ref="G42:G43" si="23">D42*C42</f>
        <v>3574.0699999999997</v>
      </c>
      <c r="H42" s="226">
        <f t="shared" ref="H42:H43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78.240200000000002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77.522400000000005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76.804600000000008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76.086800000000011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75.369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74.651200000000003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73.933400000000006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73.215600000000009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72.497799999999998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71.78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71.062200000000004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70.344399999999993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69.626599999999996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68.908799999999999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68.191000000000003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67.473199999999991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66.755400000000009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66.037599999999998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65.319800000000001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64.602000000000004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71" priority="21">
      <formula>F47&gt;0</formula>
    </cfRule>
    <cfRule type="expression" dxfId="1070" priority="22">
      <formula>F47&lt;0</formula>
    </cfRule>
  </conditionalFormatting>
  <conditionalFormatting sqref="Q7">
    <cfRule type="expression" dxfId="1069" priority="19">
      <formula>Q7&gt;0</formula>
    </cfRule>
    <cfRule type="expression" dxfId="1068" priority="20">
      <formula>Q7&lt;0</formula>
    </cfRule>
  </conditionalFormatting>
  <conditionalFormatting sqref="Q8">
    <cfRule type="expression" dxfId="1067" priority="17">
      <formula>Q8&gt;0</formula>
    </cfRule>
    <cfRule type="expression" dxfId="1066" priority="18">
      <formula>Q8&lt;0</formula>
    </cfRule>
  </conditionalFormatting>
  <conditionalFormatting sqref="F25:F46">
    <cfRule type="expression" dxfId="1065" priority="15">
      <formula>F25&gt;0</formula>
    </cfRule>
    <cfRule type="expression" dxfId="1064" priority="16">
      <formula>F25&lt;0</formula>
    </cfRule>
  </conditionalFormatting>
  <conditionalFormatting sqref="H25:H46">
    <cfRule type="expression" dxfId="1063" priority="13">
      <formula>H25&gt;0</formula>
    </cfRule>
    <cfRule type="expression" dxfId="1062" priority="14">
      <formula>H25&lt;0</formula>
    </cfRule>
  </conditionalFormatting>
  <conditionalFormatting sqref="F89:F110">
    <cfRule type="expression" dxfId="1061" priority="11">
      <formula>F89&gt;0</formula>
    </cfRule>
    <cfRule type="expression" dxfId="1060" priority="12">
      <formula>F89&lt;0</formula>
    </cfRule>
  </conditionalFormatting>
  <conditionalFormatting sqref="H89:H110">
    <cfRule type="expression" dxfId="1059" priority="9">
      <formula>H89&gt;0</formula>
    </cfRule>
    <cfRule type="expression" dxfId="1058" priority="10">
      <formula>H89&lt;0</formula>
    </cfRule>
  </conditionalFormatting>
  <conditionalFormatting sqref="Q10">
    <cfRule type="expression" dxfId="1057" priority="7">
      <formula>Q10&gt;0</formula>
    </cfRule>
    <cfRule type="expression" dxfId="1056" priority="8">
      <formula>Q10&lt;0</formula>
    </cfRule>
  </conditionalFormatting>
  <conditionalFormatting sqref="J25:J38">
    <cfRule type="expression" dxfId="1055" priority="5">
      <formula>J25&gt;0</formula>
    </cfRule>
    <cfRule type="expression" dxfId="1054" priority="6">
      <formula>J25&lt;0</formula>
    </cfRule>
  </conditionalFormatting>
  <conditionalFormatting sqref="K25:K38">
    <cfRule type="expression" dxfId="1053" priority="3">
      <formula>K25&gt;0</formula>
    </cfRule>
    <cfRule type="expression" dxfId="1052" priority="4">
      <formula>K25&lt;0</formula>
    </cfRule>
  </conditionalFormatting>
  <conditionalFormatting sqref="L25:L38">
    <cfRule type="expression" dxfId="1051" priority="1">
      <formula>L25&gt;0</formula>
    </cfRule>
    <cfRule type="expression" dxfId="10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731.59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731.59</v>
      </c>
      <c r="R4" s="509">
        <v>-2.53E-2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804.74900000000014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797.43310000000008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790.11720000000014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782.80130000000008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775.48540000000003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768.16950000000008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760.85360000000003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753.53770000000009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746.22180000000003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738.90590000000009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731.59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724.27409999999998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716.95820000000003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709.64229999999998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702.32640000000004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695.01049999999998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687.69460000000004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680.37870000000009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673.06280000000004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665.7469000000001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658.43100000000004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9" priority="21">
      <formula>F47&gt;0</formula>
    </cfRule>
    <cfRule type="expression" dxfId="1048" priority="22">
      <formula>F47&lt;0</formula>
    </cfRule>
  </conditionalFormatting>
  <conditionalFormatting sqref="Q7">
    <cfRule type="expression" dxfId="1047" priority="19">
      <formula>Q7&gt;0</formula>
    </cfRule>
    <cfRule type="expression" dxfId="1046" priority="20">
      <formula>Q7&lt;0</formula>
    </cfRule>
  </conditionalFormatting>
  <conditionalFormatting sqref="Q8">
    <cfRule type="expression" dxfId="1045" priority="17">
      <formula>Q8&gt;0</formula>
    </cfRule>
    <cfRule type="expression" dxfId="1044" priority="18">
      <formula>Q8&lt;0</formula>
    </cfRule>
  </conditionalFormatting>
  <conditionalFormatting sqref="F25:F46">
    <cfRule type="expression" dxfId="1043" priority="15">
      <formula>F25&gt;0</formula>
    </cfRule>
    <cfRule type="expression" dxfId="1042" priority="16">
      <formula>F25&lt;0</formula>
    </cfRule>
  </conditionalFormatting>
  <conditionalFormatting sqref="H25:H46">
    <cfRule type="expression" dxfId="1041" priority="13">
      <formula>H25&gt;0</formula>
    </cfRule>
    <cfRule type="expression" dxfId="1040" priority="14">
      <formula>H25&lt;0</formula>
    </cfRule>
  </conditionalFormatting>
  <conditionalFormatting sqref="F89:F110">
    <cfRule type="expression" dxfId="1039" priority="11">
      <formula>F89&gt;0</formula>
    </cfRule>
    <cfRule type="expression" dxfId="1038" priority="12">
      <formula>F89&lt;0</formula>
    </cfRule>
  </conditionalFormatting>
  <conditionalFormatting sqref="H89:H110">
    <cfRule type="expression" dxfId="1037" priority="9">
      <formula>H89&gt;0</formula>
    </cfRule>
    <cfRule type="expression" dxfId="1036" priority="10">
      <formula>H89&lt;0</formula>
    </cfRule>
  </conditionalFormatting>
  <conditionalFormatting sqref="Q10">
    <cfRule type="expression" dxfId="1035" priority="7">
      <formula>Q10&gt;0</formula>
    </cfRule>
    <cfRule type="expression" dxfId="1034" priority="8">
      <formula>Q10&lt;0</formula>
    </cfRule>
  </conditionalFormatting>
  <conditionalFormatting sqref="J25:J38">
    <cfRule type="expression" dxfId="1033" priority="5">
      <formula>J25&gt;0</formula>
    </cfRule>
    <cfRule type="expression" dxfId="1032" priority="6">
      <formula>J25&lt;0</formula>
    </cfRule>
  </conditionalFormatting>
  <conditionalFormatting sqref="K25:K38">
    <cfRule type="expression" dxfId="1031" priority="3">
      <formula>K25&gt;0</formula>
    </cfRule>
    <cfRule type="expression" dxfId="1030" priority="4">
      <formula>K25&lt;0</formula>
    </cfRule>
  </conditionalFormatting>
  <conditionalFormatting sqref="L25:L38">
    <cfRule type="expression" dxfId="1029" priority="1">
      <formula>L25&gt;0</formula>
    </cfRule>
    <cfRule type="expression" dxfId="10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31.256</v>
      </c>
      <c r="R4" s="509">
        <v>-4.5699999999999998E-2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6251.2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135.19999999999982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2.210595160235445E-2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:F26" si="1">C25*(E25-D25)</f>
        <v>132.00000000000003</v>
      </c>
      <c r="G25" s="39">
        <f t="shared" ref="G25:G26" si="2">D25*C25</f>
        <v>6116</v>
      </c>
      <c r="H25" s="226">
        <f t="shared" ref="H25:H26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34.381600000000006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34.069040000000001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33.756480000000003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33.443920000000006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33.131360000000001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32.818800000000003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32.506239999999998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32.193680000000001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31.881119999999999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31.568560000000002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31.256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30.943439999999999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30.630880000000001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30.31832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30.005759999999999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29.693199999999997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29.38064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29.068080000000002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28.755520000000001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28.442960000000003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28.130400000000002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989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" priority="31">
      <formula>F47&gt;0</formula>
    </cfRule>
    <cfRule type="expression" dxfId="30" priority="32">
      <formula>F47&lt;0</formula>
    </cfRule>
  </conditionalFormatting>
  <conditionalFormatting sqref="Q7">
    <cfRule type="expression" dxfId="29" priority="29">
      <formula>Q7&gt;0</formula>
    </cfRule>
    <cfRule type="expression" dxfId="28" priority="30">
      <formula>Q7&lt;0</formula>
    </cfRule>
  </conditionalFormatting>
  <conditionalFormatting sqref="Q8">
    <cfRule type="expression" dxfId="27" priority="27">
      <formula>Q8&gt;0</formula>
    </cfRule>
    <cfRule type="expression" dxfId="26" priority="28">
      <formula>Q8&lt;0</formula>
    </cfRule>
  </conditionalFormatting>
  <conditionalFormatting sqref="F30:F46">
    <cfRule type="expression" dxfId="25" priority="25">
      <formula>F30&gt;0</formula>
    </cfRule>
    <cfRule type="expression" dxfId="24" priority="26">
      <formula>F30&lt;0</formula>
    </cfRule>
  </conditionalFormatting>
  <conditionalFormatting sqref="H30:H46">
    <cfRule type="expression" dxfId="23" priority="23">
      <formula>H30&gt;0</formula>
    </cfRule>
    <cfRule type="expression" dxfId="22" priority="24">
      <formula>H30&lt;0</formula>
    </cfRule>
  </conditionalFormatting>
  <conditionalFormatting sqref="Q10">
    <cfRule type="expression" dxfId="21" priority="21">
      <formula>Q10&gt;0</formula>
    </cfRule>
    <cfRule type="expression" dxfId="20" priority="22">
      <formula>Q10&lt;0</formula>
    </cfRule>
  </conditionalFormatting>
  <conditionalFormatting sqref="J25:J38">
    <cfRule type="expression" dxfId="19" priority="19">
      <formula>J25&gt;0</formula>
    </cfRule>
    <cfRule type="expression" dxfId="18" priority="20">
      <formula>J25&lt;0</formula>
    </cfRule>
  </conditionalFormatting>
  <conditionalFormatting sqref="K25:K38">
    <cfRule type="expression" dxfId="17" priority="17">
      <formula>K25&gt;0</formula>
    </cfRule>
    <cfRule type="expression" dxfId="16" priority="18">
      <formula>K25&lt;0</formula>
    </cfRule>
  </conditionalFormatting>
  <conditionalFormatting sqref="L25:L38">
    <cfRule type="expression" dxfId="15" priority="15">
      <formula>L25&gt;0</formula>
    </cfRule>
    <cfRule type="expression" dxfId="14" priority="16">
      <formula>L25&lt;0</formula>
    </cfRule>
  </conditionalFormatting>
  <conditionalFormatting sqref="F89:F110">
    <cfRule type="expression" dxfId="13" priority="13">
      <formula>F89&gt;0</formula>
    </cfRule>
    <cfRule type="expression" dxfId="12" priority="14">
      <formula>F89&lt;0</formula>
    </cfRule>
  </conditionalFormatting>
  <conditionalFormatting sqref="H89:H110">
    <cfRule type="expression" dxfId="11" priority="11">
      <formula>H89&gt;0</formula>
    </cfRule>
    <cfRule type="expression" dxfId="10" priority="12">
      <formula>H89&lt;0</formula>
    </cfRule>
  </conditionalFormatting>
  <conditionalFormatting sqref="J89:J102">
    <cfRule type="expression" dxfId="9" priority="9">
      <formula>J89&gt;0</formula>
    </cfRule>
    <cfRule type="expression" dxfId="8" priority="10">
      <formula>J89&lt;0</formula>
    </cfRule>
  </conditionalFormatting>
  <conditionalFormatting sqref="K89:K102">
    <cfRule type="expression" dxfId="7" priority="7">
      <formula>K89&gt;0</formula>
    </cfRule>
    <cfRule type="expression" dxfId="6" priority="8">
      <formula>K89&lt;0</formula>
    </cfRule>
  </conditionalFormatting>
  <conditionalFormatting sqref="L89:L102">
    <cfRule type="expression" dxfId="5" priority="5">
      <formula>L89&gt;0</formula>
    </cfRule>
    <cfRule type="expression" dxfId="4" priority="6">
      <formula>L89&lt;0</formula>
    </cfRule>
  </conditionalFormatting>
  <conditionalFormatting sqref="F25:F29">
    <cfRule type="expression" dxfId="3" priority="3">
      <formula>F25&gt;0</formula>
    </cfRule>
    <cfRule type="expression" dxfId="2" priority="4">
      <formula>F25&lt;0</formula>
    </cfRule>
  </conditionalFormatting>
  <conditionalFormatting sqref="H25:H29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7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148.91</v>
      </c>
      <c r="R4" s="509">
        <v>-3.15E-2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2978.2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-21.800000000000182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-21.800000000000182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-7.2666666666667276E-3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1">C25*(E25-D25)</f>
        <v>-1.0000000000002274</v>
      </c>
      <c r="G25" s="39">
        <f t="shared" ref="G25" si="2">D25*C25</f>
        <v>3000</v>
      </c>
      <c r="H25" s="226">
        <f t="shared" ref="H25" si="3">(E25-D25)/D25</f>
        <v>-3.3333333333340911E-4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163.80100000000002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162.31190000000001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160.8228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159.33369999999999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157.84460000000001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156.35550000000001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154.8664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153.37729999999999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151.88820000000001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150.3991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148.91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147.42089999999999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145.93179999999998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144.4427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142.95359999999999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141.46449999999999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139.97539999999998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138.4863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136.99719999999999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135.50810000000001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134.01900000000001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7" priority="31">
      <formula>F47&gt;0</formula>
    </cfRule>
    <cfRule type="expression" dxfId="1026" priority="32">
      <formula>F47&lt;0</formula>
    </cfRule>
  </conditionalFormatting>
  <conditionalFormatting sqref="Q7">
    <cfRule type="expression" dxfId="1025" priority="29">
      <formula>Q7&gt;0</formula>
    </cfRule>
    <cfRule type="expression" dxfId="1024" priority="30">
      <formula>Q7&lt;0</formula>
    </cfRule>
  </conditionalFormatting>
  <conditionalFormatting sqref="Q8">
    <cfRule type="expression" dxfId="1023" priority="27">
      <formula>Q8&gt;0</formula>
    </cfRule>
    <cfRule type="expression" dxfId="1022" priority="28">
      <formula>Q8&lt;0</formula>
    </cfRule>
  </conditionalFormatting>
  <conditionalFormatting sqref="F30:F46">
    <cfRule type="expression" dxfId="1021" priority="25">
      <formula>F30&gt;0</formula>
    </cfRule>
    <cfRule type="expression" dxfId="1020" priority="26">
      <formula>F30&lt;0</formula>
    </cfRule>
  </conditionalFormatting>
  <conditionalFormatting sqref="H30:H46">
    <cfRule type="expression" dxfId="1019" priority="23">
      <formula>H30&gt;0</formula>
    </cfRule>
    <cfRule type="expression" dxfId="1018" priority="24">
      <formula>H30&lt;0</formula>
    </cfRule>
  </conditionalFormatting>
  <conditionalFormatting sqref="Q10">
    <cfRule type="expression" dxfId="1017" priority="21">
      <formula>Q10&gt;0</formula>
    </cfRule>
    <cfRule type="expression" dxfId="1016" priority="22">
      <formula>Q10&lt;0</formula>
    </cfRule>
  </conditionalFormatting>
  <conditionalFormatting sqref="J25:J38">
    <cfRule type="expression" dxfId="1015" priority="19">
      <formula>J25&gt;0</formula>
    </cfRule>
    <cfRule type="expression" dxfId="1014" priority="20">
      <formula>J25&lt;0</formula>
    </cfRule>
  </conditionalFormatting>
  <conditionalFormatting sqref="K25:K38">
    <cfRule type="expression" dxfId="1013" priority="17">
      <formula>K25&gt;0</formula>
    </cfRule>
    <cfRule type="expression" dxfId="1012" priority="18">
      <formula>K25&lt;0</formula>
    </cfRule>
  </conditionalFormatting>
  <conditionalFormatting sqref="L25:L38">
    <cfRule type="expression" dxfId="1011" priority="15">
      <formula>L25&gt;0</formula>
    </cfRule>
    <cfRule type="expression" dxfId="1010" priority="16">
      <formula>L25&lt;0</formula>
    </cfRule>
  </conditionalFormatting>
  <conditionalFormatting sqref="F89:F110">
    <cfRule type="expression" dxfId="1009" priority="13">
      <formula>F89&gt;0</formula>
    </cfRule>
    <cfRule type="expression" dxfId="1008" priority="14">
      <formula>F89&lt;0</formula>
    </cfRule>
  </conditionalFormatting>
  <conditionalFormatting sqref="H89:H110">
    <cfRule type="expression" dxfId="1007" priority="11">
      <formula>H89&gt;0</formula>
    </cfRule>
    <cfRule type="expression" dxfId="1006" priority="12">
      <formula>H89&lt;0</formula>
    </cfRule>
  </conditionalFormatting>
  <conditionalFormatting sqref="J89:J102">
    <cfRule type="expression" dxfId="1005" priority="9">
      <formula>J89&gt;0</formula>
    </cfRule>
    <cfRule type="expression" dxfId="1004" priority="10">
      <formula>J89&lt;0</formula>
    </cfRule>
  </conditionalFormatting>
  <conditionalFormatting sqref="K89:K102">
    <cfRule type="expression" dxfId="1003" priority="7">
      <formula>K89&gt;0</formula>
    </cfRule>
    <cfRule type="expression" dxfId="1002" priority="8">
      <formula>K89&lt;0</formula>
    </cfRule>
  </conditionalFormatting>
  <conditionalFormatting sqref="L89:L102">
    <cfRule type="expression" dxfId="1001" priority="5">
      <formula>L89&gt;0</formula>
    </cfRule>
    <cfRule type="expression" dxfId="1000" priority="6">
      <formula>L89&lt;0</formula>
    </cfRule>
  </conditionalFormatting>
  <conditionalFormatting sqref="F25:F29">
    <cfRule type="expression" dxfId="999" priority="3">
      <formula>F25&gt;0</formula>
    </cfRule>
    <cfRule type="expression" dxfId="998" priority="4">
      <formula>F25&lt;0</formula>
    </cfRule>
  </conditionalFormatting>
  <conditionalFormatting sqref="H25:H29">
    <cfRule type="expression" dxfId="997" priority="1">
      <formula>H25&gt;0</formula>
    </cfRule>
    <cfRule type="expression" dxfId="9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43133</v>
      </c>
      <c r="C2" s="4">
        <v>15</v>
      </c>
      <c r="D2" s="3">
        <v>255.28</v>
      </c>
      <c r="E2" s="3">
        <v>0</v>
      </c>
      <c r="F2" s="3">
        <f t="shared" ref="F2:F3" si="0">C2*D2+E2</f>
        <v>3829.2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878</v>
      </c>
    </row>
    <row r="3" spans="1:21" x14ac:dyDescent="0.25">
      <c r="A3" s="22" t="s">
        <v>71</v>
      </c>
      <c r="B3" s="486">
        <v>43136</v>
      </c>
      <c r="C3" s="4">
        <v>15</v>
      </c>
      <c r="D3" s="3">
        <v>240.11</v>
      </c>
      <c r="E3" s="3">
        <v>0</v>
      </c>
      <c r="F3" s="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247.69500000000002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248.96</v>
      </c>
      <c r="R4" s="509">
        <v>-4.5699999999999998E-2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7468.8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7430.85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37.949999999999818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37.949999999999818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5.1070873453238613E-3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</v>
      </c>
      <c r="D18" s="18"/>
      <c r="E18" s="18"/>
      <c r="F18" s="18">
        <f>SUM(F2:F8)</f>
        <v>7430.85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1">C25*(E25-D25)</f>
        <v>-5.2499999999999147</v>
      </c>
      <c r="G25" s="39">
        <f t="shared" ref="G25" si="2">D25*C25</f>
        <v>3829.2</v>
      </c>
      <c r="H25" s="226">
        <f t="shared" ref="H25" si="3">(E25-D25)/D25</f>
        <v>-1.3710435600125129E-3</v>
      </c>
      <c r="I25" s="39"/>
      <c r="J25" s="39"/>
      <c r="K25" s="39"/>
      <c r="L25" s="39"/>
    </row>
    <row r="26" spans="1:13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4">C26*(E26-D26)</f>
        <v>-132.74999999999949</v>
      </c>
      <c r="G26" s="39">
        <f t="shared" ref="G26" si="5">D26*C26</f>
        <v>7430.8499999999995</v>
      </c>
      <c r="H26" s="226">
        <f t="shared" ref="H26" si="6">(E26-D26)/D26</f>
        <v>-1.7864712650638822E-2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273.85600000000005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271.36640000000006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268.8768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266.38720000000001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263.89760000000001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261.40800000000002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258.91840000000002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256.42880000000002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253.9392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251.4496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248.96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246.47040000000001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243.98080000000002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241.49119999999999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239.0016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236.512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234.0224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231.53280000000001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229.04320000000001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226.55360000000002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224.06400000000002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5" priority="31">
      <formula>F47&gt;0</formula>
    </cfRule>
    <cfRule type="expression" dxfId="994" priority="32">
      <formula>F47&lt;0</formula>
    </cfRule>
  </conditionalFormatting>
  <conditionalFormatting sqref="Q7">
    <cfRule type="expression" dxfId="993" priority="29">
      <formula>Q7&gt;0</formula>
    </cfRule>
    <cfRule type="expression" dxfId="992" priority="30">
      <formula>Q7&lt;0</formula>
    </cfRule>
  </conditionalFormatting>
  <conditionalFormatting sqref="Q8">
    <cfRule type="expression" dxfId="991" priority="27">
      <formula>Q8&gt;0</formula>
    </cfRule>
    <cfRule type="expression" dxfId="990" priority="28">
      <formula>Q8&lt;0</formula>
    </cfRule>
  </conditionalFormatting>
  <conditionalFormatting sqref="F30:F46">
    <cfRule type="expression" dxfId="989" priority="25">
      <formula>F30&gt;0</formula>
    </cfRule>
    <cfRule type="expression" dxfId="988" priority="26">
      <formula>F30&lt;0</formula>
    </cfRule>
  </conditionalFormatting>
  <conditionalFormatting sqref="H30:H46">
    <cfRule type="expression" dxfId="987" priority="23">
      <formula>H30&gt;0</formula>
    </cfRule>
    <cfRule type="expression" dxfId="986" priority="24">
      <formula>H30&lt;0</formula>
    </cfRule>
  </conditionalFormatting>
  <conditionalFormatting sqref="Q10">
    <cfRule type="expression" dxfId="985" priority="21">
      <formula>Q10&gt;0</formula>
    </cfRule>
    <cfRule type="expression" dxfId="984" priority="22">
      <formula>Q10&lt;0</formula>
    </cfRule>
  </conditionalFormatting>
  <conditionalFormatting sqref="J25:J38">
    <cfRule type="expression" dxfId="983" priority="19">
      <formula>J25&gt;0</formula>
    </cfRule>
    <cfRule type="expression" dxfId="982" priority="20">
      <formula>J25&lt;0</formula>
    </cfRule>
  </conditionalFormatting>
  <conditionalFormatting sqref="K25:K38">
    <cfRule type="expression" dxfId="981" priority="17">
      <formula>K25&gt;0</formula>
    </cfRule>
    <cfRule type="expression" dxfId="980" priority="18">
      <formula>K25&lt;0</formula>
    </cfRule>
  </conditionalFormatting>
  <conditionalFormatting sqref="L25:L38">
    <cfRule type="expression" dxfId="979" priority="15">
      <formula>L25&gt;0</formula>
    </cfRule>
    <cfRule type="expression" dxfId="978" priority="16">
      <formula>L25&lt;0</formula>
    </cfRule>
  </conditionalFormatting>
  <conditionalFormatting sqref="F89:F110">
    <cfRule type="expression" dxfId="977" priority="13">
      <formula>F89&gt;0</formula>
    </cfRule>
    <cfRule type="expression" dxfId="976" priority="14">
      <formula>F89&lt;0</formula>
    </cfRule>
  </conditionalFormatting>
  <conditionalFormatting sqref="H89:H110">
    <cfRule type="expression" dxfId="975" priority="11">
      <formula>H89&gt;0</formula>
    </cfRule>
    <cfRule type="expression" dxfId="974" priority="12">
      <formula>H89&lt;0</formula>
    </cfRule>
  </conditionalFormatting>
  <conditionalFormatting sqref="J89:J102">
    <cfRule type="expression" dxfId="973" priority="9">
      <formula>J89&gt;0</formula>
    </cfRule>
    <cfRule type="expression" dxfId="972" priority="10">
      <formula>J89&lt;0</formula>
    </cfRule>
  </conditionalFormatting>
  <conditionalFormatting sqref="K89:K102">
    <cfRule type="expression" dxfId="971" priority="7">
      <formula>K89&gt;0</formula>
    </cfRule>
    <cfRule type="expression" dxfId="970" priority="8">
      <formula>K89&lt;0</formula>
    </cfRule>
  </conditionalFormatting>
  <conditionalFormatting sqref="L89:L102">
    <cfRule type="expression" dxfId="969" priority="5">
      <formula>L89&gt;0</formula>
    </cfRule>
    <cfRule type="expression" dxfId="968" priority="6">
      <formula>L89&lt;0</formula>
    </cfRule>
  </conditionalFormatting>
  <conditionalFormatting sqref="F25:F29">
    <cfRule type="expression" dxfId="967" priority="3">
      <formula>F25&gt;0</formula>
    </cfRule>
    <cfRule type="expression" dxfId="966" priority="4">
      <formula>F25&lt;0</formula>
    </cfRule>
  </conditionalFormatting>
  <conditionalFormatting sqref="H25:H29">
    <cfRule type="expression" dxfId="965" priority="1">
      <formula>H25&gt;0</formula>
    </cfRule>
    <cfRule type="expression" dxfId="9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64.39</v>
      </c>
      <c r="R4" s="487">
        <v>-4.2099999999999999E-2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2" t="s">
        <v>78</v>
      </c>
      <c r="P44" s="80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70.829000000000008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70.185100000000006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69.541200000000003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68.897300000000001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68.253399999999999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67.609499999999997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66.965600000000009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66.321700000000007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65.677800000000005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65.033900000000003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64.39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63.746099999999998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63.102199999999996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62.458300000000001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61.814399999999999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61.170499999999997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60.526599999999995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59.882700000000007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59.238800000000005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58.594900000000003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57.951000000000001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3" priority="57">
      <formula>F27&gt;0</formula>
    </cfRule>
    <cfRule type="expression" dxfId="962" priority="58">
      <formula>F27&lt;0</formula>
    </cfRule>
  </conditionalFormatting>
  <conditionalFormatting sqref="H28:H33">
    <cfRule type="expression" dxfId="961" priority="53">
      <formula>H28&gt;0</formula>
    </cfRule>
    <cfRule type="expression" dxfId="960" priority="54">
      <formula>H28&lt;0</formula>
    </cfRule>
  </conditionalFormatting>
  <conditionalFormatting sqref="F24:F26">
    <cfRule type="expression" dxfId="959" priority="39">
      <formula>F24&gt;0</formula>
    </cfRule>
    <cfRule type="expression" dxfId="958" priority="40">
      <formula>F24&lt;0</formula>
    </cfRule>
  </conditionalFormatting>
  <conditionalFormatting sqref="Q8">
    <cfRule type="expression" dxfId="957" priority="33">
      <formula>Q8&gt;0</formula>
    </cfRule>
    <cfRule type="expression" dxfId="956" priority="34">
      <formula>Q8&lt;0</formula>
    </cfRule>
  </conditionalFormatting>
  <conditionalFormatting sqref="Q7">
    <cfRule type="expression" dxfId="955" priority="35">
      <formula>Q7&gt;0</formula>
    </cfRule>
    <cfRule type="expression" dxfId="954" priority="36">
      <formula>Q7&lt;0</formula>
    </cfRule>
  </conditionalFormatting>
  <conditionalFormatting sqref="F34">
    <cfRule type="expression" dxfId="953" priority="31">
      <formula>F34&gt;0</formula>
    </cfRule>
    <cfRule type="expression" dxfId="952" priority="32">
      <formula>F34&lt;0</formula>
    </cfRule>
  </conditionalFormatting>
  <conditionalFormatting sqref="H34">
    <cfRule type="expression" dxfId="951" priority="29">
      <formula>H34&gt;0</formula>
    </cfRule>
    <cfRule type="expression" dxfId="950" priority="30">
      <formula>H34&lt;0</formula>
    </cfRule>
  </conditionalFormatting>
  <conditionalFormatting sqref="M36">
    <cfRule type="expression" dxfId="949" priority="19">
      <formula>M36&gt;0</formula>
    </cfRule>
    <cfRule type="expression" dxfId="948" priority="20">
      <formula>M36&lt;0</formula>
    </cfRule>
  </conditionalFormatting>
  <conditionalFormatting sqref="Q10">
    <cfRule type="expression" dxfId="947" priority="15">
      <formula>Q10&gt;0</formula>
    </cfRule>
    <cfRule type="expression" dxfId="946" priority="16">
      <formula>Q10&lt;0</formula>
    </cfRule>
  </conditionalFormatting>
  <conditionalFormatting sqref="F23">
    <cfRule type="expression" dxfId="945" priority="13">
      <formula>F23&gt;0</formula>
    </cfRule>
    <cfRule type="expression" dxfId="944" priority="14">
      <formula>F23&lt;0</formula>
    </cfRule>
  </conditionalFormatting>
  <conditionalFormatting sqref="I25:J25">
    <cfRule type="expression" dxfId="943" priority="9">
      <formula>I25&gt;0</formula>
    </cfRule>
    <cfRule type="expression" dxfId="942" priority="10">
      <formula>I25&lt;0</formula>
    </cfRule>
  </conditionalFormatting>
  <conditionalFormatting sqref="I26:J27">
    <cfRule type="expression" dxfId="941" priority="7">
      <formula>I26&gt;0</formula>
    </cfRule>
    <cfRule type="expression" dxfId="940" priority="8">
      <formula>I26&lt;0</formula>
    </cfRule>
  </conditionalFormatting>
  <conditionalFormatting sqref="K25:K27">
    <cfRule type="expression" dxfId="939" priority="5">
      <formula>K25&gt;0</formula>
    </cfRule>
    <cfRule type="expression" dxfId="938" priority="6">
      <formula>K25&lt;0</formula>
    </cfRule>
  </conditionalFormatting>
  <conditionalFormatting sqref="I23:J23">
    <cfRule type="expression" dxfId="937" priority="3">
      <formula>I23&gt;0</formula>
    </cfRule>
    <cfRule type="expression" dxfId="93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816</v>
      </c>
      <c r="V1" s="748" t="s">
        <v>766</v>
      </c>
      <c r="W1" s="748" t="s">
        <v>815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817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23.678983333333321</v>
      </c>
      <c r="T3" s="725" t="s">
        <v>761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25.07</v>
      </c>
      <c r="R4" s="487">
        <v>-4.8399999999999999E-2</v>
      </c>
      <c r="T4" s="726" t="s">
        <v>779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15042</v>
      </c>
      <c r="T5" s="727" t="s">
        <v>772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14207.389999999992</v>
      </c>
      <c r="T6" s="728" t="s">
        <v>764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2286.8700000000063</v>
      </c>
      <c r="R7">
        <v>250</v>
      </c>
      <c r="T7" s="728" t="s">
        <v>803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834.61000000000786</v>
      </c>
      <c r="T8" s="728" t="s">
        <v>773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5.8744780005335839E-2</v>
      </c>
      <c r="T9" s="728" t="s">
        <v>774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792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3.9888312724371761E-3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H12" s="70"/>
      <c r="T12" s="728" t="s">
        <v>767</v>
      </c>
      <c r="U12" s="730"/>
      <c r="V12" s="736">
        <v>7.0000000000000007E-2</v>
      </c>
      <c r="W12" s="736" t="s">
        <v>818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775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801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768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769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784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C18" s="4"/>
      <c r="D18" s="3"/>
      <c r="E18" s="3"/>
      <c r="F18" s="3"/>
      <c r="T18" s="691"/>
      <c r="U18" s="730"/>
      <c r="V18" s="691"/>
      <c r="W18" s="691"/>
      <c r="X18" s="691"/>
      <c r="Y18" s="691"/>
    </row>
    <row r="19" spans="1:27" x14ac:dyDescent="0.25">
      <c r="T19" s="728" t="s">
        <v>780</v>
      </c>
      <c r="U19" s="733" t="s">
        <v>783</v>
      </c>
      <c r="V19" s="728" t="s">
        <v>783</v>
      </c>
      <c r="W19" s="728" t="s">
        <v>783</v>
      </c>
      <c r="X19" s="691"/>
      <c r="Y19" s="691"/>
    </row>
    <row r="20" spans="1:27" x14ac:dyDescent="0.25">
      <c r="T20" s="728" t="s">
        <v>781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803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1950</v>
      </c>
      <c r="D22" s="18"/>
      <c r="E22" s="18"/>
      <c r="F22" s="18">
        <f>SUM(F2:F18)</f>
        <v>48057.62</v>
      </c>
      <c r="G22" s="14"/>
      <c r="H22" s="14">
        <f>SUM(H2:H11)</f>
        <v>1350</v>
      </c>
      <c r="I22" s="18"/>
      <c r="J22" s="18"/>
      <c r="K22" s="18">
        <f>SUM(K2:K11)</f>
        <v>33585.23000000001</v>
      </c>
      <c r="L22" s="14"/>
      <c r="M22" s="18">
        <f>SUM(M2:M10)</f>
        <v>265</v>
      </c>
      <c r="T22" s="735" t="s">
        <v>800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762</v>
      </c>
      <c r="U24" s="730"/>
      <c r="V24" s="691"/>
      <c r="W24" s="691"/>
      <c r="X24" s="691"/>
      <c r="Y24" s="691"/>
    </row>
    <row r="25" spans="1:27" x14ac:dyDescent="0.25">
      <c r="T25" s="726" t="s">
        <v>776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516</v>
      </c>
      <c r="K26" s="502" t="s">
        <v>150</v>
      </c>
      <c r="T26" s="727" t="s">
        <v>777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764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803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773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774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765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767</v>
      </c>
      <c r="U33" s="730"/>
      <c r="V33" s="736">
        <v>0.15</v>
      </c>
      <c r="W33" s="749" t="s">
        <v>819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775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801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768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769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802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780</v>
      </c>
      <c r="U39" s="733" t="s">
        <v>793</v>
      </c>
      <c r="V39" s="728" t="s">
        <v>783</v>
      </c>
      <c r="W39" s="728" t="s">
        <v>820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2" t="s">
        <v>78</v>
      </c>
      <c r="P40" s="802"/>
      <c r="T40" s="728" t="s">
        <v>781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27.577000000000002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27.326300000000003</v>
      </c>
      <c r="Q42" s="2"/>
      <c r="T42" s="735" t="s">
        <v>800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27.075600000000001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26.824900000000003</v>
      </c>
      <c r="Q44" s="2"/>
      <c r="T44" s="725" t="s">
        <v>763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26.574200000000001</v>
      </c>
      <c r="Q45" s="2"/>
      <c r="T45" s="728" t="s">
        <v>773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26.323500000000003</v>
      </c>
      <c r="Q46" s="2"/>
      <c r="T46" s="728" t="s">
        <v>774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26.072800000000001</v>
      </c>
      <c r="Q47" s="2"/>
      <c r="T47" s="728" t="s">
        <v>765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25.822100000000002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25.571400000000001</v>
      </c>
      <c r="Q49" s="2"/>
      <c r="T49" s="728" t="s">
        <v>770</v>
      </c>
      <c r="U49" s="730">
        <v>20</v>
      </c>
      <c r="V49" s="728" t="s">
        <v>808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25.320700000000002</v>
      </c>
      <c r="Q50" s="2"/>
      <c r="T50" s="728" t="s">
        <v>778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25.07</v>
      </c>
      <c r="Q51" s="2"/>
      <c r="T51" s="728" t="s">
        <v>804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24.819299999999998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24.5686</v>
      </c>
      <c r="Q53" s="2"/>
      <c r="T53" s="728" t="s">
        <v>802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24.317899999999998</v>
      </c>
      <c r="T54" s="728" t="s">
        <v>805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24.0672</v>
      </c>
      <c r="T55" s="728" t="s">
        <v>806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23.816499999999998</v>
      </c>
      <c r="T56" s="739" t="s">
        <v>807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23.565799999999999</v>
      </c>
      <c r="T57" s="735" t="s">
        <v>800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890</v>
      </c>
      <c r="J58" s="39"/>
      <c r="K58" s="39">
        <v>2972</v>
      </c>
      <c r="O58" s="81">
        <v>0.93</v>
      </c>
      <c r="P58" s="81">
        <f t="shared" si="13"/>
        <v>23.315100000000001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23.064400000000003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6" si="32">C60*(E60-D60)</f>
        <v>1747.6799999999998</v>
      </c>
      <c r="G60" s="39">
        <f t="shared" ref="G60:G66" si="33">D60*C60</f>
        <v>9140.32</v>
      </c>
      <c r="H60" s="226">
        <f t="shared" ref="H60:H66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22.813700000000001</v>
      </c>
      <c r="T60" s="729" t="s">
        <v>771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22.563000000000002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797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795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794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796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798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799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786</v>
      </c>
      <c r="T76" s="22" t="s">
        <v>785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738</v>
      </c>
      <c r="V80" s="694" t="s">
        <v>739</v>
      </c>
      <c r="W80" s="692" t="s">
        <v>732</v>
      </c>
      <c r="X80" s="692" t="s">
        <v>733</v>
      </c>
      <c r="Y80" s="694" t="s">
        <v>735</v>
      </c>
      <c r="Z80" s="694" t="s">
        <v>736</v>
      </c>
      <c r="AA80" s="692" t="s">
        <v>734</v>
      </c>
      <c r="AB80" s="693" t="s">
        <v>737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5" priority="40">
      <formula>F98&gt;0</formula>
    </cfRule>
    <cfRule type="expression" dxfId="934" priority="41">
      <formula>F98&lt;0</formula>
    </cfRule>
  </conditionalFormatting>
  <conditionalFormatting sqref="Q7">
    <cfRule type="expression" dxfId="933" priority="28">
      <formula>Q7&gt;0</formula>
    </cfRule>
    <cfRule type="expression" dxfId="932" priority="29">
      <formula>Q7&lt;0</formula>
    </cfRule>
  </conditionalFormatting>
  <conditionalFormatting sqref="Q8">
    <cfRule type="expression" dxfId="931" priority="26">
      <formula>Q8&gt;0</formula>
    </cfRule>
    <cfRule type="expression" dxfId="930" priority="27">
      <formula>Q8&lt;0</formula>
    </cfRule>
  </conditionalFormatting>
  <conditionalFormatting sqref="F85:F97">
    <cfRule type="expression" dxfId="929" priority="24">
      <formula>F85&gt;0</formula>
    </cfRule>
    <cfRule type="expression" dxfId="928" priority="25">
      <formula>F85&lt;0</formula>
    </cfRule>
  </conditionalFormatting>
  <conditionalFormatting sqref="H85:H97">
    <cfRule type="expression" dxfId="927" priority="22">
      <formula>H85&gt;0</formula>
    </cfRule>
    <cfRule type="expression" dxfId="926" priority="23">
      <formula>H85&lt;0</formula>
    </cfRule>
  </conditionalFormatting>
  <conditionalFormatting sqref="H101:H104">
    <cfRule type="expression" dxfId="925" priority="18">
      <formula>H101&gt;0</formula>
    </cfRule>
    <cfRule type="expression" dxfId="924" priority="19">
      <formula>H101&lt;0</formula>
    </cfRule>
  </conditionalFormatting>
  <conditionalFormatting sqref="F101:F104">
    <cfRule type="expression" dxfId="923" priority="20">
      <formula>F101&gt;0</formula>
    </cfRule>
    <cfRule type="expression" dxfId="922" priority="21">
      <formula>F101&lt;0</formula>
    </cfRule>
  </conditionalFormatting>
  <conditionalFormatting sqref="M127">
    <cfRule type="expression" dxfId="921" priority="16">
      <formula>M127&gt;0</formula>
    </cfRule>
    <cfRule type="expression" dxfId="920" priority="17">
      <formula>M127&lt;0</formula>
    </cfRule>
  </conditionalFormatting>
  <conditionalFormatting sqref="F27:F28 F35:F80">
    <cfRule type="expression" dxfId="919" priority="14">
      <formula>F27&gt;0</formula>
    </cfRule>
    <cfRule type="expression" dxfId="918" priority="15">
      <formula>F27&lt;0</formula>
    </cfRule>
  </conditionalFormatting>
  <conditionalFormatting sqref="H27:H28 H35:H80">
    <cfRule type="expression" dxfId="917" priority="12">
      <formula>H27&gt;0</formula>
    </cfRule>
    <cfRule type="expression" dxfId="916" priority="13">
      <formula>H27&lt;0</formula>
    </cfRule>
  </conditionalFormatting>
  <conditionalFormatting sqref="Q10">
    <cfRule type="expression" dxfId="915" priority="10">
      <formula>Q10&gt;0</formula>
    </cfRule>
    <cfRule type="expression" dxfId="914" priority="11">
      <formula>Q10&lt;0</formula>
    </cfRule>
  </conditionalFormatting>
  <conditionalFormatting sqref="F29:F34">
    <cfRule type="expression" dxfId="913" priority="8">
      <formula>F29&gt;0</formula>
    </cfRule>
    <cfRule type="expression" dxfId="912" priority="9">
      <formula>F29&lt;0</formula>
    </cfRule>
  </conditionalFormatting>
  <conditionalFormatting sqref="H29:H34">
    <cfRule type="expression" dxfId="911" priority="6">
      <formula>H29&gt;0</formula>
    </cfRule>
    <cfRule type="expression" dxfId="910" priority="7">
      <formula>H29&lt;0</formula>
    </cfRule>
  </conditionalFormatting>
  <conditionalFormatting sqref="K32:K39">
    <cfRule type="expression" dxfId="909" priority="4">
      <formula>K32&gt;0</formula>
    </cfRule>
    <cfRule type="expression" dxfId="908" priority="5">
      <formula>K32&lt;0</formula>
    </cfRule>
  </conditionalFormatting>
  <conditionalFormatting sqref="K40:K80">
    <cfRule type="expression" dxfId="907" priority="2">
      <formula>K40&gt;0</formula>
    </cfRule>
    <cfRule type="expression" dxfId="906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58.46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58.46</v>
      </c>
      <c r="R4" s="487">
        <v>-4.2099999999999999E-2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64.306000000000012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63.721400000000003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63.136800000000008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62.552200000000006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61.967600000000004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61.383000000000003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60.798400000000001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60.213799999999999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59.629200000000004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59.044600000000003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58.46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57.875399999999999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57.290799999999997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56.706200000000003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56.121600000000001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55.536999999999999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54.952399999999997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54.367800000000003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53.783200000000001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53.198600000000006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52.614000000000004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5" priority="9">
      <formula>F39&gt;0</formula>
    </cfRule>
    <cfRule type="expression" dxfId="904" priority="10">
      <formula>F39&lt;0</formula>
    </cfRule>
  </conditionalFormatting>
  <conditionalFormatting sqref="F25:F38">
    <cfRule type="expression" dxfId="903" priority="7">
      <formula>F25&gt;0</formula>
    </cfRule>
    <cfRule type="expression" dxfId="902" priority="8">
      <formula>F25&lt;0</formula>
    </cfRule>
  </conditionalFormatting>
  <conditionalFormatting sqref="H25:H38">
    <cfRule type="expression" dxfId="901" priority="5">
      <formula>H25&gt;0</formula>
    </cfRule>
    <cfRule type="expression" dxfId="900" priority="6">
      <formula>H25&lt;0</formula>
    </cfRule>
  </conditionalFormatting>
  <conditionalFormatting sqref="Q7">
    <cfRule type="expression" dxfId="899" priority="3">
      <formula>Q7&gt;0</formula>
    </cfRule>
    <cfRule type="expression" dxfId="898" priority="4">
      <formula>Q7&lt;0</formula>
    </cfRule>
  </conditionalFormatting>
  <conditionalFormatting sqref="Q8">
    <cfRule type="expression" dxfId="897" priority="1">
      <formula>Q8&gt;0</formula>
    </cfRule>
    <cfRule type="expression" dxfId="8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300.3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300.3</v>
      </c>
      <c r="R4" s="509">
        <v>-3.6400000000000002E-2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2" t="s">
        <v>78</v>
      </c>
      <c r="P14" s="802"/>
      <c r="W14" s="134"/>
    </row>
    <row r="15" spans="1:23" ht="15.75" thickTop="1" x14ac:dyDescent="0.25">
      <c r="H15" s="70"/>
      <c r="O15" s="81">
        <v>1.1000000000000001</v>
      </c>
      <c r="P15" s="81">
        <f>O15*$Q$4</f>
        <v>330.33000000000004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327.32700000000006</v>
      </c>
      <c r="W16" s="134"/>
    </row>
    <row r="17" spans="1:23" x14ac:dyDescent="0.25">
      <c r="O17" s="81">
        <v>1.08</v>
      </c>
      <c r="P17" s="81">
        <f t="shared" si="0"/>
        <v>324.32400000000001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321.32100000000003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318.31800000000004</v>
      </c>
      <c r="W19" s="134"/>
    </row>
    <row r="20" spans="1:23" x14ac:dyDescent="0.25">
      <c r="O20" s="81">
        <v>1.05</v>
      </c>
      <c r="P20" s="81">
        <f t="shared" si="0"/>
        <v>315.315</v>
      </c>
      <c r="W20" s="134"/>
    </row>
    <row r="21" spans="1:23" x14ac:dyDescent="0.25">
      <c r="O21" s="81">
        <v>1.04</v>
      </c>
      <c r="P21" s="81">
        <f t="shared" si="0"/>
        <v>312.31200000000001</v>
      </c>
      <c r="W21" s="134"/>
    </row>
    <row r="22" spans="1:23" x14ac:dyDescent="0.25">
      <c r="O22" s="81">
        <v>1.03</v>
      </c>
      <c r="P22" s="81">
        <f t="shared" si="0"/>
        <v>309.30900000000003</v>
      </c>
      <c r="W22" s="134"/>
    </row>
    <row r="23" spans="1:23" x14ac:dyDescent="0.25">
      <c r="O23" s="81">
        <v>1.02</v>
      </c>
      <c r="P23" s="81">
        <f t="shared" si="0"/>
        <v>306.30600000000004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303.303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300.3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297.29700000000003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294.29399999999998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291.291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288.28800000000001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285.28500000000003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282.28199999999998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279.27900000000005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276.27600000000001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273.27300000000002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270.27000000000004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5" priority="25">
      <formula>F29&gt;0</formula>
    </cfRule>
    <cfRule type="expression" dxfId="894" priority="26">
      <formula>F29&lt;0</formula>
    </cfRule>
  </conditionalFormatting>
  <conditionalFormatting sqref="Q7">
    <cfRule type="expression" dxfId="893" priority="23">
      <formula>Q7&gt;0</formula>
    </cfRule>
    <cfRule type="expression" dxfId="892" priority="24">
      <formula>Q7&lt;0</formula>
    </cfRule>
  </conditionalFormatting>
  <conditionalFormatting sqref="Q8">
    <cfRule type="expression" dxfId="891" priority="21">
      <formula>Q8&gt;0</formula>
    </cfRule>
    <cfRule type="expression" dxfId="890" priority="22">
      <formula>Q8&lt;0</formula>
    </cfRule>
  </conditionalFormatting>
  <conditionalFormatting sqref="F96:F110">
    <cfRule type="expression" dxfId="889" priority="15">
      <formula>F96&gt;0</formula>
    </cfRule>
    <cfRule type="expression" dxfId="888" priority="16">
      <formula>F96&lt;0</formula>
    </cfRule>
  </conditionalFormatting>
  <conditionalFormatting sqref="H96:H110">
    <cfRule type="expression" dxfId="887" priority="13">
      <formula>H96&gt;0</formula>
    </cfRule>
    <cfRule type="expression" dxfId="886" priority="14">
      <formula>H96&lt;0</formula>
    </cfRule>
  </conditionalFormatting>
  <conditionalFormatting sqref="Q10">
    <cfRule type="expression" dxfId="885" priority="11">
      <formula>Q10&gt;0</formula>
    </cfRule>
    <cfRule type="expression" dxfId="884" priority="12">
      <formula>Q10&lt;0</formula>
    </cfRule>
  </conditionalFormatting>
  <conditionalFormatting sqref="L29:L38">
    <cfRule type="expression" dxfId="883" priority="5">
      <formula>L29&gt;0</formula>
    </cfRule>
    <cfRule type="expression" dxfId="882" priority="6">
      <formula>L29&lt;0</formula>
    </cfRule>
  </conditionalFormatting>
  <conditionalFormatting sqref="F25:F29 H25:H29 J25:K29">
    <cfRule type="expression" dxfId="881" priority="3">
      <formula>F25&gt;0</formula>
    </cfRule>
    <cfRule type="expression" dxfId="880" priority="4">
      <formula>F25&lt;0</formula>
    </cfRule>
  </conditionalFormatting>
  <conditionalFormatting sqref="L25:L29">
    <cfRule type="expression" dxfId="879" priority="1">
      <formula>L25&gt;0</formula>
    </cfRule>
    <cfRule type="expression" dxfId="8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912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93.83</v>
      </c>
      <c r="R4" s="509">
        <v>-2.9600000000000001E-2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3753.2</v>
      </c>
      <c r="T5" s="1">
        <v>43121</v>
      </c>
      <c r="U5" t="s">
        <v>969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150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150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4.1629662522202487E-2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2.4299264627517851E-2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103.21300000000001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102.27470000000001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101.33640000000001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100.3981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99.459800000000001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98.521500000000003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97.583200000000005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96.644900000000007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95.706599999999995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94.768299999999996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93.83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92.8917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91.953400000000002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91.01509999999999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90.076799999999992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89.138499999999993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88.200199999999995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87.261899999999997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86.323599999999999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85.385300000000001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84.447000000000003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7" priority="21">
      <formula>F47&gt;0</formula>
    </cfRule>
    <cfRule type="expression" dxfId="876" priority="22">
      <formula>F47&lt;0</formula>
    </cfRule>
  </conditionalFormatting>
  <conditionalFormatting sqref="Q7">
    <cfRule type="expression" dxfId="875" priority="19">
      <formula>Q7&gt;0</formula>
    </cfRule>
    <cfRule type="expression" dxfId="874" priority="20">
      <formula>Q7&lt;0</formula>
    </cfRule>
  </conditionalFormatting>
  <conditionalFormatting sqref="Q8">
    <cfRule type="expression" dxfId="873" priority="17">
      <formula>Q8&gt;0</formula>
    </cfRule>
    <cfRule type="expression" dxfId="872" priority="18">
      <formula>Q8&lt;0</formula>
    </cfRule>
  </conditionalFormatting>
  <conditionalFormatting sqref="F25:F46">
    <cfRule type="expression" dxfId="871" priority="15">
      <formula>F25&gt;0</formula>
    </cfRule>
    <cfRule type="expression" dxfId="870" priority="16">
      <formula>F25&lt;0</formula>
    </cfRule>
  </conditionalFormatting>
  <conditionalFormatting sqref="H25:H46">
    <cfRule type="expression" dxfId="869" priority="13">
      <formula>H25&gt;0</formula>
    </cfRule>
    <cfRule type="expression" dxfId="868" priority="14">
      <formula>H25&lt;0</formula>
    </cfRule>
  </conditionalFormatting>
  <conditionalFormatting sqref="F89:F110">
    <cfRule type="expression" dxfId="867" priority="11">
      <formula>F89&gt;0</formula>
    </cfRule>
    <cfRule type="expression" dxfId="866" priority="12">
      <formula>F89&lt;0</formula>
    </cfRule>
  </conditionalFormatting>
  <conditionalFormatting sqref="H89:H110">
    <cfRule type="expression" dxfId="865" priority="9">
      <formula>H89&gt;0</formula>
    </cfRule>
    <cfRule type="expression" dxfId="864" priority="10">
      <formula>H89&lt;0</formula>
    </cfRule>
  </conditionalFormatting>
  <conditionalFormatting sqref="Q10">
    <cfRule type="expression" dxfId="863" priority="7">
      <formula>Q10&gt;0</formula>
    </cfRule>
    <cfRule type="expression" dxfId="862" priority="8">
      <formula>Q10&lt;0</formula>
    </cfRule>
  </conditionalFormatting>
  <conditionalFormatting sqref="J25:J38">
    <cfRule type="expression" dxfId="861" priority="5">
      <formula>J25&gt;0</formula>
    </cfRule>
    <cfRule type="expression" dxfId="860" priority="6">
      <formula>J25&lt;0</formula>
    </cfRule>
  </conditionalFormatting>
  <conditionalFormatting sqref="K25:K38">
    <cfRule type="expression" dxfId="859" priority="3">
      <formula>K25&gt;0</formula>
    </cfRule>
    <cfRule type="expression" dxfId="858" priority="4">
      <formula>K25&lt;0</formula>
    </cfRule>
  </conditionalFormatting>
  <conditionalFormatting sqref="L25:L38">
    <cfRule type="expression" dxfId="857" priority="1">
      <formula>L25&gt;0</formula>
    </cfRule>
    <cfRule type="expression" dxfId="8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788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874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873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73.56</v>
      </c>
      <c r="R4" s="509">
        <v>-3.4299999999999997E-2</v>
      </c>
      <c r="T4" s="1"/>
      <c r="U4" t="s">
        <v>877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7356</v>
      </c>
      <c r="U5" t="s">
        <v>875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876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-82.340000000000146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-82.340000000000146</v>
      </c>
      <c r="T8" s="1">
        <v>43114</v>
      </c>
      <c r="U8" t="s">
        <v>930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-1.1069674147726529E-2</v>
      </c>
      <c r="U9" t="s">
        <v>931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2" t="s">
        <v>78</v>
      </c>
      <c r="P16" s="802"/>
      <c r="W16" s="134"/>
    </row>
    <row r="17" spans="1:23" ht="15.75" thickTop="1" x14ac:dyDescent="0.25">
      <c r="O17" s="81">
        <v>1.1000000000000001</v>
      </c>
      <c r="P17" s="81">
        <f>O17*$Q$4</f>
        <v>80.916000000000011</v>
      </c>
      <c r="Q17" s="2"/>
      <c r="W17" s="134"/>
    </row>
    <row r="18" spans="1:23" x14ac:dyDescent="0.25">
      <c r="A18" s="31" t="s">
        <v>81</v>
      </c>
      <c r="B18" s="14"/>
      <c r="C18" s="14">
        <f>SUM(C2:C7)</f>
        <v>300</v>
      </c>
      <c r="D18" s="18"/>
      <c r="E18" s="18"/>
      <c r="F18" s="18">
        <f>SUM(F2:F7)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80.180400000000006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79.444800000000001</v>
      </c>
      <c r="Q19" s="2"/>
      <c r="W19" s="134"/>
    </row>
    <row r="20" spans="1:23" x14ac:dyDescent="0.25">
      <c r="O20" s="81">
        <v>1.07</v>
      </c>
      <c r="P20" s="81">
        <f t="shared" si="1"/>
        <v>78.70920000000001</v>
      </c>
      <c r="Q20" s="2"/>
      <c r="W20" s="134"/>
    </row>
    <row r="21" spans="1:23" x14ac:dyDescent="0.25">
      <c r="O21" s="81">
        <v>1.06</v>
      </c>
      <c r="P21" s="81">
        <f t="shared" si="1"/>
        <v>77.973600000000005</v>
      </c>
      <c r="Q21" s="2"/>
      <c r="W21" s="134"/>
    </row>
    <row r="22" spans="1:23" x14ac:dyDescent="0.25">
      <c r="O22" s="81">
        <v>1.05</v>
      </c>
      <c r="P22" s="81">
        <f t="shared" si="1"/>
        <v>77.238</v>
      </c>
      <c r="Q22" s="2"/>
      <c r="W22" s="134"/>
    </row>
    <row r="23" spans="1:23" x14ac:dyDescent="0.25">
      <c r="O23" s="81">
        <v>1.04</v>
      </c>
      <c r="P23" s="81">
        <f t="shared" si="1"/>
        <v>76.502400000000009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1"/>
        <v>75.766800000000003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75.031199999999998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74.295600000000007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73.56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72.824399999999997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72.088800000000006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71.353200000000001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70.617599999999996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69.882000000000005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69.1464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932</v>
      </c>
      <c r="L34" s="158"/>
      <c r="O34" s="81">
        <v>0.93</v>
      </c>
      <c r="P34" s="81">
        <f t="shared" si="1"/>
        <v>68.410800000000009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959</v>
      </c>
      <c r="L35" s="158"/>
      <c r="O35" s="81">
        <v>0.92</v>
      </c>
      <c r="P35" s="81">
        <f t="shared" si="1"/>
        <v>67.675200000000004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66.939599999999999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66.204000000000008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984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5" priority="21">
      <formula>F25&gt;0</formula>
    </cfRule>
    <cfRule type="expression" dxfId="854" priority="22">
      <formula>F25&lt;0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36:J38">
    <cfRule type="expression" dxfId="839" priority="5">
      <formula>J36&gt;0</formula>
    </cfRule>
    <cfRule type="expression" dxfId="838" priority="6">
      <formula>J36&lt;0</formula>
    </cfRule>
  </conditionalFormatting>
  <conditionalFormatting sqref="K36:K38">
    <cfRule type="expression" dxfId="837" priority="3">
      <formula>K36&gt;0</formula>
    </cfRule>
    <cfRule type="expression" dxfId="836" priority="4">
      <formula>K36&lt;0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948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34.33</v>
      </c>
      <c r="R4" s="509">
        <v>-4.3400000000000001E-2</v>
      </c>
      <c r="T4" s="1">
        <v>43121</v>
      </c>
      <c r="U4" t="s">
        <v>968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10299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-490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-490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-4.5416628047084996E-2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3.0294203320710752E-2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37.762999999999998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37.419699999999999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37.0764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36.7331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36.389800000000001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36.046500000000002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35.703200000000002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35.359899999999996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35.016599999999997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34.673299999999998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34.33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33.986699999999999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33.6434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33.3001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32.956799999999994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32.613499999999995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32.270199999999996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31.9269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31.583600000000001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31.240300000000001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30.896999999999998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3" priority="21">
      <formula>F47&gt;0</formula>
    </cfRule>
    <cfRule type="expression" dxfId="832" priority="22">
      <formula>F47&lt;0</formula>
    </cfRule>
  </conditionalFormatting>
  <conditionalFormatting sqref="Q7">
    <cfRule type="expression" dxfId="831" priority="19">
      <formula>Q7&gt;0</formula>
    </cfRule>
    <cfRule type="expression" dxfId="830" priority="20">
      <formula>Q7&lt;0</formula>
    </cfRule>
  </conditionalFormatting>
  <conditionalFormatting sqref="Q8">
    <cfRule type="expression" dxfId="829" priority="17">
      <formula>Q8&gt;0</formula>
    </cfRule>
    <cfRule type="expression" dxfId="828" priority="18">
      <formula>Q8&lt;0</formula>
    </cfRule>
  </conditionalFormatting>
  <conditionalFormatting sqref="F25:F46">
    <cfRule type="expression" dxfId="827" priority="15">
      <formula>F25&gt;0</formula>
    </cfRule>
    <cfRule type="expression" dxfId="826" priority="16">
      <formula>F25&lt;0</formula>
    </cfRule>
  </conditionalFormatting>
  <conditionalFormatting sqref="H25:H46">
    <cfRule type="expression" dxfId="825" priority="13">
      <formula>H25&gt;0</formula>
    </cfRule>
    <cfRule type="expression" dxfId="824" priority="14">
      <formula>H25&lt;0</formula>
    </cfRule>
  </conditionalFormatting>
  <conditionalFormatting sqref="F89:F110">
    <cfRule type="expression" dxfId="823" priority="11">
      <formula>F89&gt;0</formula>
    </cfRule>
    <cfRule type="expression" dxfId="822" priority="12">
      <formula>F89&lt;0</formula>
    </cfRule>
  </conditionalFormatting>
  <conditionalFormatting sqref="H89:H110">
    <cfRule type="expression" dxfId="821" priority="9">
      <formula>H89&gt;0</formula>
    </cfRule>
    <cfRule type="expression" dxfId="820" priority="10">
      <formula>H89&lt;0</formula>
    </cfRule>
  </conditionalFormatting>
  <conditionalFormatting sqref="Q10">
    <cfRule type="expression" dxfId="819" priority="7">
      <formula>Q10&gt;0</formula>
    </cfRule>
    <cfRule type="expression" dxfId="818" priority="8">
      <formula>Q10&lt;0</formula>
    </cfRule>
  </conditionalFormatting>
  <conditionalFormatting sqref="J25:J38">
    <cfRule type="expression" dxfId="817" priority="5">
      <formula>J25&gt;0</formula>
    </cfRule>
    <cfRule type="expression" dxfId="816" priority="6">
      <formula>J25&lt;0</formula>
    </cfRule>
  </conditionalFormatting>
  <conditionalFormatting sqref="K25:K38">
    <cfRule type="expression" dxfId="815" priority="3">
      <formula>K25&gt;0</formula>
    </cfRule>
    <cfRule type="expression" dxfId="814" priority="4">
      <formula>K25&lt;0</formula>
    </cfRule>
  </conditionalFormatting>
  <conditionalFormatting sqref="L25:L38">
    <cfRule type="expression" dxfId="813" priority="1">
      <formula>L25&gt;0</formula>
    </cfRule>
    <cfRule type="expression" dxfId="8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39.4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39.4</v>
      </c>
      <c r="R4" s="487">
        <v>-3.4799999999999998E-2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6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43.34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42.946000000000005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42.552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42.158000000000001</v>
      </c>
      <c r="Q28" s="2"/>
    </row>
    <row r="29" spans="1:32" x14ac:dyDescent="0.25">
      <c r="A29" s="10" t="s">
        <v>760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41.764000000000003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41.37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40.975999999999999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40.582000000000001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40.188000000000002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39.793999999999997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39.4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39.006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38.611999999999995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38.217999999999996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37.823999999999998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37.43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37.035999999999994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36.642000000000003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36.247999999999998</v>
      </c>
    </row>
    <row r="44" spans="1:32" x14ac:dyDescent="0.25">
      <c r="N44" s="4"/>
      <c r="O44" s="81">
        <v>0.91</v>
      </c>
      <c r="P44" s="81">
        <f t="shared" si="0"/>
        <v>35.853999999999999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1" priority="137">
      <formula>F30&gt;0</formula>
    </cfRule>
    <cfRule type="expression" dxfId="810" priority="138">
      <formula>F30&lt;0</formula>
    </cfRule>
  </conditionalFormatting>
  <conditionalFormatting sqref="H47:H58">
    <cfRule type="expression" dxfId="809" priority="129">
      <formula>H47&gt;0</formula>
    </cfRule>
    <cfRule type="expression" dxfId="808" priority="130">
      <formula>H47&lt;0</formula>
    </cfRule>
  </conditionalFormatting>
  <conditionalFormatting sqref="H59">
    <cfRule type="expression" dxfId="807" priority="119">
      <formula>H59&gt;0</formula>
    </cfRule>
    <cfRule type="expression" dxfId="806" priority="120">
      <formula>H59&lt;0</formula>
    </cfRule>
  </conditionalFormatting>
  <conditionalFormatting sqref="H60">
    <cfRule type="expression" dxfId="805" priority="115">
      <formula>H60&gt;0</formula>
    </cfRule>
    <cfRule type="expression" dxfId="804" priority="116">
      <formula>H60&lt;0</formula>
    </cfRule>
  </conditionalFormatting>
  <conditionalFormatting sqref="H61:H66">
    <cfRule type="expression" dxfId="803" priority="111">
      <formula>H61&gt;0</formula>
    </cfRule>
    <cfRule type="expression" dxfId="802" priority="112">
      <formula>H61&lt;0</formula>
    </cfRule>
  </conditionalFormatting>
  <conditionalFormatting sqref="Q8">
    <cfRule type="expression" dxfId="801" priority="95">
      <formula>Q8&gt;0</formula>
    </cfRule>
    <cfRule type="expression" dxfId="800" priority="96">
      <formula>Q8&lt;0</formula>
    </cfRule>
  </conditionalFormatting>
  <conditionalFormatting sqref="Q7">
    <cfRule type="expression" dxfId="799" priority="97">
      <formula>Q7&gt;0</formula>
    </cfRule>
    <cfRule type="expression" dxfId="798" priority="98">
      <formula>Q7&lt;0</formula>
    </cfRule>
  </conditionalFormatting>
  <conditionalFormatting sqref="F178 H178">
    <cfRule type="expression" dxfId="797" priority="93">
      <formula>F178&gt;0</formula>
    </cfRule>
    <cfRule type="expression" dxfId="796" priority="94">
      <formula>F178&lt;0</formula>
    </cfRule>
  </conditionalFormatting>
  <conditionalFormatting sqref="Q10">
    <cfRule type="expression" dxfId="795" priority="87">
      <formula>Q10&gt;0</formula>
    </cfRule>
    <cfRule type="expression" dxfId="794" priority="88">
      <formula>Q10&lt;0</formula>
    </cfRule>
  </conditionalFormatting>
  <conditionalFormatting sqref="Q9">
    <cfRule type="expression" dxfId="793" priority="81">
      <formula>Q9&gt;0</formula>
    </cfRule>
    <cfRule type="expression" dxfId="792" priority="82">
      <formula>Q9&lt;0</formula>
    </cfRule>
  </conditionalFormatting>
  <conditionalFormatting sqref="F201:F248">
    <cfRule type="expression" dxfId="791" priority="41">
      <formula>F201&gt;0</formula>
    </cfRule>
    <cfRule type="expression" dxfId="790" priority="42">
      <formula>F201&lt;0</formula>
    </cfRule>
  </conditionalFormatting>
  <conditionalFormatting sqref="H201:H248">
    <cfRule type="expression" dxfId="789" priority="39">
      <formula>H201&gt;0</formula>
    </cfRule>
    <cfRule type="expression" dxfId="788" priority="40">
      <formula>H201&lt;0</formula>
    </cfRule>
  </conditionalFormatting>
  <conditionalFormatting sqref="J208">
    <cfRule type="expression" dxfId="787" priority="37">
      <formula>J208&gt;0</formula>
    </cfRule>
    <cfRule type="expression" dxfId="786" priority="38">
      <formula>J208&lt;0</formula>
    </cfRule>
  </conditionalFormatting>
  <conditionalFormatting sqref="J214:J215">
    <cfRule type="expression" dxfId="785" priority="35">
      <formula>J214&gt;0</formula>
    </cfRule>
    <cfRule type="expression" dxfId="784" priority="36">
      <formula>J214&lt;0</formula>
    </cfRule>
  </conditionalFormatting>
  <conditionalFormatting sqref="J216">
    <cfRule type="expression" dxfId="783" priority="33">
      <formula>J216&gt;0</formula>
    </cfRule>
    <cfRule type="expression" dxfId="782" priority="34">
      <formula>J216&lt;0</formula>
    </cfRule>
  </conditionalFormatting>
  <conditionalFormatting sqref="J217:J219 J221:J224">
    <cfRule type="expression" dxfId="781" priority="31">
      <formula>J217&gt;0</formula>
    </cfRule>
    <cfRule type="expression" dxfId="780" priority="32">
      <formula>J217&lt;0</formula>
    </cfRule>
  </conditionalFormatting>
  <conditionalFormatting sqref="K208">
    <cfRule type="expression" dxfId="779" priority="29">
      <formula>K208&gt;0</formula>
    </cfRule>
    <cfRule type="expression" dxfId="778" priority="30">
      <formula>K208&lt;0</formula>
    </cfRule>
  </conditionalFormatting>
  <conditionalFormatting sqref="K214:K215">
    <cfRule type="expression" dxfId="777" priority="27">
      <formula>K214&gt;0</formula>
    </cfRule>
    <cfRule type="expression" dxfId="776" priority="28">
      <formula>K214&lt;0</formula>
    </cfRule>
  </conditionalFormatting>
  <conditionalFormatting sqref="K216">
    <cfRule type="expression" dxfId="775" priority="25">
      <formula>K216&gt;0</formula>
    </cfRule>
    <cfRule type="expression" dxfId="774" priority="26">
      <formula>K216&lt;0</formula>
    </cfRule>
  </conditionalFormatting>
  <conditionalFormatting sqref="K217:K224">
    <cfRule type="expression" dxfId="773" priority="23">
      <formula>K217&gt;0</formula>
    </cfRule>
    <cfRule type="expression" dxfId="772" priority="24">
      <formula>K217&lt;0</formula>
    </cfRule>
  </conditionalFormatting>
  <conditionalFormatting sqref="L208">
    <cfRule type="expression" dxfId="771" priority="21">
      <formula>L208&gt;0</formula>
    </cfRule>
    <cfRule type="expression" dxfId="770" priority="22">
      <formula>L208&lt;0</formula>
    </cfRule>
  </conditionalFormatting>
  <conditionalFormatting sqref="L214:L215">
    <cfRule type="expression" dxfId="769" priority="19">
      <formula>L214&gt;0</formula>
    </cfRule>
    <cfRule type="expression" dxfId="768" priority="20">
      <formula>L214&lt;0</formula>
    </cfRule>
  </conditionalFormatting>
  <conditionalFormatting sqref="L216">
    <cfRule type="expression" dxfId="767" priority="17">
      <formula>L216&gt;0</formula>
    </cfRule>
    <cfRule type="expression" dxfId="766" priority="18">
      <formula>L216&lt;0</formula>
    </cfRule>
  </conditionalFormatting>
  <conditionalFormatting sqref="L217:L224">
    <cfRule type="expression" dxfId="765" priority="15">
      <formula>L217&gt;0</formula>
    </cfRule>
    <cfRule type="expression" dxfId="764" priority="16">
      <formula>L217&lt;0</formula>
    </cfRule>
  </conditionalFormatting>
  <conditionalFormatting sqref="K225">
    <cfRule type="expression" dxfId="763" priority="13">
      <formula>K225&gt;0</formula>
    </cfRule>
    <cfRule type="expression" dxfId="762" priority="14">
      <formula>K225&lt;0</formula>
    </cfRule>
  </conditionalFormatting>
  <conditionalFormatting sqref="L225:L232">
    <cfRule type="expression" dxfId="761" priority="11">
      <formula>L225&gt;0</formula>
    </cfRule>
    <cfRule type="expression" dxfId="760" priority="12">
      <formula>L225&lt;0</formula>
    </cfRule>
  </conditionalFormatting>
  <conditionalFormatting sqref="K226">
    <cfRule type="expression" dxfId="759" priority="9">
      <formula>K226&gt;0</formula>
    </cfRule>
    <cfRule type="expression" dxfId="758" priority="10">
      <formula>K226&lt;0</formula>
    </cfRule>
  </conditionalFormatting>
  <conditionalFormatting sqref="K227">
    <cfRule type="expression" dxfId="757" priority="7">
      <formula>K227&gt;0</formula>
    </cfRule>
    <cfRule type="expression" dxfId="756" priority="8">
      <formula>K227&lt;0</formula>
    </cfRule>
  </conditionalFormatting>
  <conditionalFormatting sqref="K228:K248">
    <cfRule type="expression" dxfId="755" priority="5">
      <formula>K228&gt;0</formula>
    </cfRule>
    <cfRule type="expression" dxfId="754" priority="6">
      <formula>K228&lt;0</formula>
    </cfRule>
  </conditionalFormatting>
  <conditionalFormatting sqref="L233:L237">
    <cfRule type="expression" dxfId="753" priority="3">
      <formula>L233&gt;0</formula>
    </cfRule>
    <cfRule type="expression" dxfId="752" priority="4">
      <formula>L233&lt;0</formula>
    </cfRule>
  </conditionalFormatting>
  <conditionalFormatting sqref="L238:L243">
    <cfRule type="expression" dxfId="751" priority="1">
      <formula>L238&gt;0</formula>
    </cfRule>
    <cfRule type="expression" dxfId="75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59.44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59.44</v>
      </c>
      <c r="R4" s="504">
        <v>-4.3900000000000002E-2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2" t="s">
        <v>78</v>
      </c>
      <c r="P40" s="80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65.384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64.789600000000007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64.1952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63.6008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63.006399999999999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62.411999999999999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61.817599999999999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61.223199999999999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60.628799999999998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60.034399999999998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59.44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58.845599999999997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58.251199999999997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57.656799999999997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57.062399999999997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56.467999999999996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55.873599999999996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55.279200000000003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54.684800000000003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54.090400000000002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53.496000000000002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9" priority="11">
      <formula>F27&gt;0</formula>
    </cfRule>
    <cfRule type="expression" dxfId="748" priority="12">
      <formula>F27&lt;0</formula>
    </cfRule>
  </conditionalFormatting>
  <conditionalFormatting sqref="H27:H29">
    <cfRule type="expression" dxfId="747" priority="9">
      <formula>H27&gt;0</formula>
    </cfRule>
    <cfRule type="expression" dxfId="746" priority="10">
      <formula>H27&lt;0</formula>
    </cfRule>
  </conditionalFormatting>
  <conditionalFormatting sqref="F23:F26">
    <cfRule type="expression" dxfId="745" priority="7">
      <formula>F23&gt;0</formula>
    </cfRule>
    <cfRule type="expression" dxfId="744" priority="8">
      <formula>F23&lt;0</formula>
    </cfRule>
  </conditionalFormatting>
  <conditionalFormatting sqref="H23:H26">
    <cfRule type="expression" dxfId="743" priority="5">
      <formula>H23&gt;0</formula>
    </cfRule>
    <cfRule type="expression" dxfId="742" priority="6">
      <formula>H23&lt;0</formula>
    </cfRule>
  </conditionalFormatting>
  <conditionalFormatting sqref="Q8">
    <cfRule type="expression" dxfId="741" priority="1">
      <formula>Q8&gt;0</formula>
    </cfRule>
    <cfRule type="expression" dxfId="740" priority="2">
      <formula>Q8&lt;0</formula>
    </cfRule>
  </conditionalFormatting>
  <conditionalFormatting sqref="Q7">
    <cfRule type="expression" dxfId="739" priority="3">
      <formula>Q7&gt;0</formula>
    </cfRule>
    <cfRule type="expression" dxfId="7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44.52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44.52</v>
      </c>
      <c r="R4" s="504">
        <v>-3.5299999999999998E-2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2" t="s">
        <v>78</v>
      </c>
      <c r="P40" s="80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48.972000000000008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48.526800000000009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48.081600000000009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47.636400000000009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47.191200000000009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46.746000000000002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46.300800000000002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45.855600000000003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45.410400000000003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44.965200000000003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44.52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44.074800000000003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43.629600000000003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43.184400000000004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42.739200000000004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42.294000000000004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41.848799999999997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41.403600000000004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40.958400000000005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40.513200000000005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40.068000000000005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37" priority="7">
      <formula>F21&gt;0</formula>
    </cfRule>
    <cfRule type="expression" dxfId="736" priority="8">
      <formula>F21&lt;0</formula>
    </cfRule>
  </conditionalFormatting>
  <conditionalFormatting sqref="F22">
    <cfRule type="expression" dxfId="735" priority="5">
      <formula>F22&gt;0</formula>
    </cfRule>
    <cfRule type="expression" dxfId="734" priority="6">
      <formula>F22&lt;0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44.49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44.49</v>
      </c>
      <c r="R4" s="487">
        <v>-6.9099999999999995E-2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2" t="s">
        <v>78</v>
      </c>
      <c r="P44" s="80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48.939000000000007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48.494100000000003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48.049200000000006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47.604300000000002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47.159400000000005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46.714500000000001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46.269600000000004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45.8247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45.379800000000003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44.934899999999999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44.49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44.045100000000005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43.600200000000001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43.155300000000004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42.7104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42.265500000000003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41.820599999999999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41.375700000000002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40.930800000000005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40.485900000000001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40.041000000000004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9" priority="17">
      <formula>F38&gt;0</formula>
    </cfRule>
    <cfRule type="expression" dxfId="728" priority="18">
      <formula>F38&lt;0</formula>
    </cfRule>
  </conditionalFormatting>
  <conditionalFormatting sqref="H38:H72">
    <cfRule type="expression" dxfId="727" priority="9">
      <formula>H38&gt;0</formula>
    </cfRule>
    <cfRule type="expression" dxfId="726" priority="10">
      <formula>H38&lt;0</formula>
    </cfRule>
  </conditionalFormatting>
  <conditionalFormatting sqref="F21:F37">
    <cfRule type="expression" dxfId="725" priority="7">
      <formula>F21&gt;0</formula>
    </cfRule>
    <cfRule type="expression" dxfId="724" priority="8">
      <formula>F21&lt;0</formula>
    </cfRule>
  </conditionalFormatting>
  <conditionalFormatting sqref="H21:H37">
    <cfRule type="expression" dxfId="723" priority="5">
      <formula>H21&gt;0</formula>
    </cfRule>
    <cfRule type="expression" dxfId="722" priority="6">
      <formula>H21&lt;0</formula>
    </cfRule>
  </conditionalFormatting>
  <conditionalFormatting sqref="Q8">
    <cfRule type="expression" dxfId="721" priority="1">
      <formula>Q8&gt;0</formula>
    </cfRule>
    <cfRule type="expression" dxfId="720" priority="2">
      <formula>Q8&lt;0</formula>
    </cfRule>
  </conditionalFormatting>
  <conditionalFormatting sqref="Q7">
    <cfRule type="expression" dxfId="719" priority="3">
      <formula>Q7&gt;0</formula>
    </cfRule>
    <cfRule type="expression" dxfId="7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124.14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124.14</v>
      </c>
      <c r="R4" s="504">
        <v>-4.0399999999999998E-2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2" t="s">
        <v>78</v>
      </c>
      <c r="P46" s="802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136.554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135.3126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134.0712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132.82980000000001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131.58840000000001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130.34700000000001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129.10560000000001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127.86420000000001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126.6228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125.3814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124.14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122.8986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121.6572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120.41579999999999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119.17439999999999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117.93299999999999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116.69159999999999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115.45020000000001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114.20880000000001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112.9674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111.726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17" priority="11">
      <formula>F24&gt;0</formula>
    </cfRule>
    <cfRule type="expression" dxfId="716" priority="12">
      <formula>F24&lt;0</formula>
    </cfRule>
  </conditionalFormatting>
  <conditionalFormatting sqref="H27:H30">
    <cfRule type="expression" dxfId="715" priority="9">
      <formula>H27&gt;0</formula>
    </cfRule>
    <cfRule type="expression" dxfId="714" priority="10">
      <formula>H27&lt;0</formula>
    </cfRule>
  </conditionalFormatting>
  <conditionalFormatting sqref="F25">
    <cfRule type="expression" dxfId="713" priority="7">
      <formula>F25&gt;0</formula>
    </cfRule>
    <cfRule type="expression" dxfId="712" priority="8">
      <formula>F25&lt;0</formula>
    </cfRule>
  </conditionalFormatting>
  <conditionalFormatting sqref="H24:H26">
    <cfRule type="expression" dxfId="711" priority="5">
      <formula>H24&gt;0</formula>
    </cfRule>
    <cfRule type="expression" dxfId="710" priority="6">
      <formula>H24&lt;0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56.95</v>
      </c>
      <c r="R4" s="505">
        <v>-3.4700000000000002E-2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62.64500000000001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62.075500000000005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61.506000000000007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60.936500000000009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60.367000000000004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59.797500000000007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59.228000000000002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58.658500000000004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58.089000000000006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57.519500000000001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56.380500000000005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55.811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55.241500000000002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54.672000000000004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54.102499999999999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53.533000000000001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52.963500000000003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52.394000000000005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51.824500000000008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51.255000000000003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5" priority="17">
      <formula>F28&gt;0</formula>
    </cfRule>
    <cfRule type="expression" dxfId="704" priority="18">
      <formula>F28&lt;0</formula>
    </cfRule>
  </conditionalFormatting>
  <conditionalFormatting sqref="F28 F33:F35">
    <cfRule type="expression" dxfId="703" priority="19">
      <formula>F28&gt;0</formula>
    </cfRule>
    <cfRule type="expression" dxfId="702" priority="20">
      <formula>F28&lt;0</formula>
    </cfRule>
  </conditionalFormatting>
  <conditionalFormatting sqref="H28 H33:H35">
    <cfRule type="expression" dxfId="701" priority="15">
      <formula>H28&gt;0</formula>
    </cfRule>
    <cfRule type="expression" dxfId="700" priority="16">
      <formula>H28&lt;0</formula>
    </cfRule>
  </conditionalFormatting>
  <conditionalFormatting sqref="F21:F27">
    <cfRule type="expression" dxfId="699" priority="13">
      <formula>F21&gt;0</formula>
    </cfRule>
    <cfRule type="expression" dxfId="698" priority="14">
      <formula>F21&lt;0</formula>
    </cfRule>
  </conditionalFormatting>
  <conditionalFormatting sqref="H21:H27">
    <cfRule type="expression" dxfId="697" priority="11">
      <formula>H21&gt;0</formula>
    </cfRule>
    <cfRule type="expression" dxfId="696" priority="12">
      <formula>H21&lt;0</formula>
    </cfRule>
  </conditionalFormatting>
  <conditionalFormatting sqref="Q8">
    <cfRule type="expression" dxfId="695" priority="7">
      <formula>Q8&gt;0</formula>
    </cfRule>
    <cfRule type="expression" dxfId="694" priority="8">
      <formula>Q8&lt;0</formula>
    </cfRule>
  </conditionalFormatting>
  <conditionalFormatting sqref="Q7">
    <cfRule type="expression" dxfId="693" priority="9">
      <formula>Q7&gt;0</formula>
    </cfRule>
    <cfRule type="expression" dxfId="692" priority="10">
      <formula>Q7&lt;0</formula>
    </cfRule>
  </conditionalFormatting>
  <conditionalFormatting sqref="F29:F32">
    <cfRule type="expression" dxfId="691" priority="5">
      <formula>F29&gt;0</formula>
    </cfRule>
    <cfRule type="expression" dxfId="690" priority="6">
      <formula>F29&lt;0</formula>
    </cfRule>
  </conditionalFormatting>
  <conditionalFormatting sqref="H29:H32">
    <cfRule type="expression" dxfId="689" priority="3">
      <formula>H29&gt;0</formula>
    </cfRule>
    <cfRule type="expression" dxfId="688" priority="4">
      <formula>H29&lt;0</formula>
    </cfRule>
  </conditionalFormatting>
  <conditionalFormatting sqref="M37">
    <cfRule type="expression" dxfId="687" priority="1">
      <formula>M37&gt;0</formula>
    </cfRule>
    <cfRule type="expression" dxfId="6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486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50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486">
        <v>43136</v>
      </c>
      <c r="C3" s="4">
        <v>25</v>
      </c>
      <c r="D3" s="3">
        <v>261.14999999999998</v>
      </c>
      <c r="E3" s="3">
        <v>0</v>
      </c>
      <c r="F3" s="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269.66500000000002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269.13010000000003</v>
      </c>
      <c r="R4" s="487">
        <v>-4.1799999999999997E-2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13456.505000000001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13483.250000000002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134.08500000000095</v>
      </c>
      <c r="R7" s="29">
        <v>43164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-26.744999999998981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-1.9835722099641392E-3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50</v>
      </c>
      <c r="D18" s="14"/>
      <c r="E18" s="14"/>
      <c r="F18" s="18">
        <f>SUM(F2:F6)</f>
        <v>13483.25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296.04311000000007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2">P41*$Q$4</f>
        <v>293.35180900000006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2"/>
        <v>290.66050800000005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287.96920700000004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285.27790600000003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282.58660500000002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279.89530400000001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277.20400300000006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274.51270200000005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271.82140100000004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269.13010000000003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266.43879900000002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263.74749800000001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261.056197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258.36489600000004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2"/>
        <v>255.67359500000001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2"/>
        <v>252.98229400000002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  <c r="P57" s="81">
        <v>0.93</v>
      </c>
      <c r="Q57" s="81">
        <f t="shared" si="2"/>
        <v>250.29099300000004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  <c r="P58" s="81">
        <v>0.92</v>
      </c>
      <c r="Q58" s="81">
        <f t="shared" si="2"/>
        <v>247.59969200000003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3">C59*(E59-D59)</f>
        <v>-96.699999999999875</v>
      </c>
      <c r="G59" s="651">
        <f t="shared" ref="G59:G65" si="4">D59*C59</f>
        <v>4791.95</v>
      </c>
      <c r="H59" s="652">
        <f t="shared" ref="H59:H65" si="5">(E59-D59)/D59</f>
        <v>-2.0179676332182071E-2</v>
      </c>
      <c r="I59" s="651"/>
      <c r="O59" s="2"/>
      <c r="P59" s="81">
        <v>0.91</v>
      </c>
      <c r="Q59" s="81">
        <f t="shared" si="2"/>
        <v>244.90839100000002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3"/>
        <v>11.749999999999972</v>
      </c>
      <c r="G60" s="651">
        <f t="shared" si="4"/>
        <v>947.6</v>
      </c>
      <c r="H60" s="652">
        <f t="shared" si="5"/>
        <v>1.2399746728577429E-2</v>
      </c>
      <c r="I60" s="651"/>
      <c r="O60" s="2"/>
      <c r="P60" s="81">
        <v>0.9</v>
      </c>
      <c r="Q60" s="81">
        <f t="shared" si="2"/>
        <v>242.21709000000004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3"/>
        <v>-8.6199999999996635</v>
      </c>
      <c r="G61" s="651">
        <f t="shared" si="4"/>
        <v>3764.62</v>
      </c>
      <c r="H61" s="652">
        <f t="shared" si="5"/>
        <v>-2.2897397346876083E-3</v>
      </c>
      <c r="I61" s="651"/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3"/>
        <v>-46.870000000000545</v>
      </c>
      <c r="G62" s="651">
        <f t="shared" si="4"/>
        <v>4682.37</v>
      </c>
      <c r="H62" s="652">
        <f t="shared" si="5"/>
        <v>-1.0009888154930204E-2</v>
      </c>
      <c r="I62" s="651"/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3"/>
        <v>56.79000000000002</v>
      </c>
      <c r="G63" s="651">
        <f t="shared" si="4"/>
        <v>2789.91</v>
      </c>
      <c r="H63" s="652">
        <f t="shared" si="5"/>
        <v>2.0355495338559317E-2</v>
      </c>
      <c r="I63" s="651"/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3"/>
        <v>119.05000000000001</v>
      </c>
      <c r="G64" s="651">
        <f t="shared" si="4"/>
        <v>846.94999999999993</v>
      </c>
      <c r="H64" s="652">
        <f t="shared" si="5"/>
        <v>0.1405631973552158</v>
      </c>
      <c r="I64" s="651"/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:31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3"/>
        <v>148.05000000000007</v>
      </c>
      <c r="G65" s="651">
        <f t="shared" si="4"/>
        <v>846.94999999999993</v>
      </c>
      <c r="H65" s="652">
        <f t="shared" si="5"/>
        <v>0.17480370742074511</v>
      </c>
      <c r="I65" s="651"/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:31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:31" x14ac:dyDescent="0.25">
      <c r="B67" s="650"/>
      <c r="C67" s="649"/>
      <c r="D67" s="651"/>
      <c r="E67" s="651"/>
      <c r="F67" s="651"/>
      <c r="G67" s="651"/>
      <c r="H67" s="652"/>
      <c r="I67" s="651"/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:31" x14ac:dyDescent="0.25">
      <c r="B68" s="650"/>
      <c r="C68" s="649"/>
      <c r="D68" s="651"/>
      <c r="E68" s="651"/>
      <c r="F68" s="651"/>
      <c r="G68" s="651"/>
      <c r="H68" s="652"/>
      <c r="I68" s="651"/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:31" x14ac:dyDescent="0.25">
      <c r="B69" s="650"/>
      <c r="C69" s="649"/>
      <c r="D69" s="651"/>
      <c r="E69" s="651"/>
      <c r="F69" s="651"/>
      <c r="G69" s="651"/>
      <c r="H69" s="652"/>
      <c r="I69" s="651"/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650"/>
      <c r="C70" s="649"/>
      <c r="D70" s="651"/>
      <c r="E70" s="651"/>
      <c r="F70" s="651"/>
      <c r="G70" s="651"/>
      <c r="H70" s="652"/>
      <c r="I70" s="651"/>
    </row>
    <row r="71" spans="2:31" x14ac:dyDescent="0.25">
      <c r="B71" s="650"/>
      <c r="C71" s="649"/>
      <c r="D71" s="651"/>
      <c r="E71" s="651"/>
      <c r="F71" s="651"/>
      <c r="G71" s="651"/>
      <c r="H71" s="652"/>
      <c r="I71" s="651"/>
    </row>
    <row r="72" spans="2:31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39:Q39"/>
  </mergeCells>
  <conditionalFormatting sqref="F25:F27">
    <cfRule type="expression" dxfId="685" priority="31">
      <formula>F25&gt;0</formula>
    </cfRule>
    <cfRule type="expression" dxfId="684" priority="32">
      <formula>F25&lt;0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83" priority="23">
      <formula>F28&gt;0</formula>
    </cfRule>
    <cfRule type="expression" dxfId="682" priority="24">
      <formula>F28&lt;0</formula>
    </cfRule>
  </conditionalFormatting>
  <conditionalFormatting sqref="F28:F35">
    <cfRule type="expression" dxfId="681" priority="25">
      <formula>F28&gt;0</formula>
    </cfRule>
    <cfRule type="expression" dxfId="680" priority="26">
      <formula>F28&lt;0</formula>
    </cfRule>
  </conditionalFormatting>
  <conditionalFormatting sqref="H25:H35">
    <cfRule type="expression" dxfId="679" priority="21">
      <formula>H25&gt;0</formula>
    </cfRule>
    <cfRule type="expression" dxfId="678" priority="22">
      <formula>H25&lt;0</formula>
    </cfRule>
  </conditionalFormatting>
  <conditionalFormatting sqref="F21:F24">
    <cfRule type="expression" dxfId="677" priority="19">
      <formula>F21&gt;0</formula>
    </cfRule>
    <cfRule type="expression" dxfId="676" priority="20">
      <formula>F21&lt;0</formula>
    </cfRule>
  </conditionalFormatting>
  <conditionalFormatting sqref="H21:H24">
    <cfRule type="expression" dxfId="675" priority="17">
      <formula>H21&gt;0</formula>
    </cfRule>
    <cfRule type="expression" dxfId="674" priority="18">
      <formula>H21&lt;0</formula>
    </cfRule>
  </conditionalFormatting>
  <conditionalFormatting sqref="Q8">
    <cfRule type="expression" dxfId="673" priority="13">
      <formula>Q8&gt;0</formula>
    </cfRule>
    <cfRule type="expression" dxfId="672" priority="14">
      <formula>Q8&lt;0</formula>
    </cfRule>
  </conditionalFormatting>
  <conditionalFormatting sqref="Q7">
    <cfRule type="expression" dxfId="671" priority="15">
      <formula>Q7&gt;0</formula>
    </cfRule>
    <cfRule type="expression" dxfId="670" priority="16">
      <formula>Q7&lt;0</formula>
    </cfRule>
  </conditionalFormatting>
  <conditionalFormatting sqref="F62:F64">
    <cfRule type="expression" dxfId="669" priority="11">
      <formula>F62&gt;0</formula>
    </cfRule>
    <cfRule type="expression" dxfId="668" priority="12">
      <formula>F62&lt;0</formula>
    </cfRule>
  </conditionalFormatting>
  <conditionalFormatting sqref="F65:F72">
    <cfRule type="expression" dxfId="667" priority="7">
      <formula>F65&gt;0</formula>
    </cfRule>
    <cfRule type="expression" dxfId="666" priority="8">
      <formula>F65&lt;0</formula>
    </cfRule>
  </conditionalFormatting>
  <conditionalFormatting sqref="F65:F72">
    <cfRule type="expression" dxfId="665" priority="9">
      <formula>F65&gt;0</formula>
    </cfRule>
    <cfRule type="expression" dxfId="664" priority="10">
      <formula>F65&lt;0</formula>
    </cfRule>
  </conditionalFormatting>
  <conditionalFormatting sqref="H62:H72">
    <cfRule type="expression" dxfId="663" priority="5">
      <formula>H62&gt;0</formula>
    </cfRule>
    <cfRule type="expression" dxfId="662" priority="6">
      <formula>H62&lt;0</formula>
    </cfRule>
  </conditionalFormatting>
  <conditionalFormatting sqref="F58:F61">
    <cfRule type="expression" dxfId="661" priority="3">
      <formula>F58&gt;0</formula>
    </cfRule>
    <cfRule type="expression" dxfId="660" priority="4">
      <formula>F58&lt;0</formula>
    </cfRule>
  </conditionalFormatting>
  <conditionalFormatting sqref="H58:H61">
    <cfRule type="expression" dxfId="659" priority="1">
      <formula>H58&gt;0</formula>
    </cfRule>
    <cfRule type="expression" dxfId="658" priority="2">
      <formula>H58&lt;0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94.68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94.68</v>
      </c>
      <c r="R4" s="487">
        <v>-4.3200000000000002E-2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104.14800000000001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103.20120000000001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102.25440000000002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101.30760000000001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100.36080000000001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99.414000000000016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98.467200000000005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97.520400000000009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96.573600000000013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95.626800000000003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94.68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93.733200000000011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92.7864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91.839600000000004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90.892800000000008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89.945999999999998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88.999200000000002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88.052400000000006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87.10560000000001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86.158800000000014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85.212000000000003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7" priority="29">
      <formula>F40&gt;0</formula>
    </cfRule>
    <cfRule type="expression" dxfId="656" priority="30">
      <formula>F40&lt;0</formula>
    </cfRule>
  </conditionalFormatting>
  <conditionalFormatting sqref="F40:F45">
    <cfRule type="expression" dxfId="655" priority="31">
      <formula>F40&gt;0</formula>
    </cfRule>
    <cfRule type="expression" dxfId="654" priority="32">
      <formula>F40&lt;0</formula>
    </cfRule>
  </conditionalFormatting>
  <conditionalFormatting sqref="H40:H45">
    <cfRule type="expression" dxfId="653" priority="27">
      <formula>H40&gt;0</formula>
    </cfRule>
    <cfRule type="expression" dxfId="652" priority="28">
      <formula>H40&lt;0</formula>
    </cfRule>
  </conditionalFormatting>
  <conditionalFormatting sqref="F23:F39">
    <cfRule type="expression" dxfId="651" priority="13">
      <formula>F23&gt;0</formula>
    </cfRule>
    <cfRule type="expression" dxfId="650" priority="14">
      <formula>F23&lt;0</formula>
    </cfRule>
  </conditionalFormatting>
  <conditionalFormatting sqref="H23:H39">
    <cfRule type="expression" dxfId="649" priority="11">
      <formula>H23&gt;0</formula>
    </cfRule>
    <cfRule type="expression" dxfId="648" priority="12">
      <formula>H23&lt;0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Q10">
    <cfRule type="expression" dxfId="643" priority="1">
      <formula>Q10&gt;0</formula>
    </cfRule>
    <cfRule type="expression" dxfId="6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77.17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77.17</v>
      </c>
      <c r="R4" s="487">
        <v>-1.6400000000000001E-2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84.887000000000015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84.115300000000005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83.343600000000009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82.571900000000014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81.800200000000004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81.028500000000008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80.256799999999998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79.485100000000003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78.713400000000007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77.941699999999997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77.17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76.398300000000006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75.626599999999996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74.854900000000001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74.083200000000005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73.311499999999995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72.5398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71.768100000000004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70.996400000000008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70.224699999999999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69.453000000000003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1" priority="39">
      <formula>Q12&gt;0</formula>
    </cfRule>
    <cfRule type="expression" dxfId="6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9" priority="33">
      <formula>F25&gt;0</formula>
    </cfRule>
    <cfRule type="expression" dxfId="638" priority="34">
      <formula>F25&lt;0</formula>
    </cfRule>
  </conditionalFormatting>
  <conditionalFormatting sqref="F30">
    <cfRule type="expression" dxfId="637" priority="31">
      <formula>F30&gt;0</formula>
    </cfRule>
    <cfRule type="expression" dxfId="636" priority="32">
      <formula>F30&lt;0</formula>
    </cfRule>
  </conditionalFormatting>
  <conditionalFormatting sqref="F31">
    <cfRule type="expression" dxfId="635" priority="29">
      <formula>F31&gt;0</formula>
    </cfRule>
    <cfRule type="expression" dxfId="634" priority="30">
      <formula>F31&lt;0</formula>
    </cfRule>
  </conditionalFormatting>
  <conditionalFormatting sqref="F32:F34">
    <cfRule type="expression" dxfId="633" priority="27">
      <formula>F32&gt;0</formula>
    </cfRule>
    <cfRule type="expression" dxfId="632" priority="28">
      <formula>F32&lt;0</formula>
    </cfRule>
  </conditionalFormatting>
  <conditionalFormatting sqref="H25:H29">
    <cfRule type="expression" dxfId="631" priority="25">
      <formula>H25&gt;0</formula>
    </cfRule>
    <cfRule type="expression" dxfId="630" priority="26">
      <formula>H25&lt;0</formula>
    </cfRule>
  </conditionalFormatting>
  <conditionalFormatting sqref="H30">
    <cfRule type="expression" dxfId="629" priority="23">
      <formula>H30&gt;0</formula>
    </cfRule>
    <cfRule type="expression" dxfId="628" priority="24">
      <formula>H30&lt;0</formula>
    </cfRule>
  </conditionalFormatting>
  <conditionalFormatting sqref="H31">
    <cfRule type="expression" dxfId="627" priority="21">
      <formula>H31&gt;0</formula>
    </cfRule>
    <cfRule type="expression" dxfId="626" priority="22">
      <formula>H31&lt;0</formula>
    </cfRule>
  </conditionalFormatting>
  <conditionalFormatting sqref="H32:H34">
    <cfRule type="expression" dxfId="625" priority="19">
      <formula>H32&gt;0</formula>
    </cfRule>
    <cfRule type="expression" dxfId="624" priority="20">
      <formula>H32&lt;0</formula>
    </cfRule>
  </conditionalFormatting>
  <conditionalFormatting sqref="F35">
    <cfRule type="expression" dxfId="623" priority="17">
      <formula>F35&gt;0</formula>
    </cfRule>
    <cfRule type="expression" dxfId="622" priority="18">
      <formula>F35&lt;0</formula>
    </cfRule>
  </conditionalFormatting>
  <conditionalFormatting sqref="H35">
    <cfRule type="expression" dxfId="621" priority="15">
      <formula>H35&gt;0</formula>
    </cfRule>
    <cfRule type="expression" dxfId="620" priority="16">
      <formula>H35&lt;0</formula>
    </cfRule>
  </conditionalFormatting>
  <conditionalFormatting sqref="F36">
    <cfRule type="expression" dxfId="619" priority="13">
      <formula>F36&gt;0</formula>
    </cfRule>
    <cfRule type="expression" dxfId="618" priority="14">
      <formula>F36&lt;0</formula>
    </cfRule>
  </conditionalFormatting>
  <conditionalFormatting sqref="H36">
    <cfRule type="expression" dxfId="617" priority="11">
      <formula>H36&gt;0</formula>
    </cfRule>
    <cfRule type="expression" dxfId="616" priority="12">
      <formula>H36&lt;0</formula>
    </cfRule>
  </conditionalFormatting>
  <conditionalFormatting sqref="H23:H24">
    <cfRule type="expression" dxfId="615" priority="5">
      <formula>H23&gt;0</formula>
    </cfRule>
    <cfRule type="expression" dxfId="614" priority="6">
      <formula>H23&lt;0</formula>
    </cfRule>
  </conditionalFormatting>
  <conditionalFormatting sqref="F23:F24">
    <cfRule type="expression" dxfId="613" priority="7">
      <formula>F23&gt;0</formula>
    </cfRule>
    <cfRule type="expression" dxfId="612" priority="8">
      <formula>F23&lt;0</formula>
    </cfRule>
  </conditionalFormatting>
  <conditionalFormatting sqref="Q7">
    <cfRule type="expression" dxfId="611" priority="3">
      <formula>Q7&gt;0</formula>
    </cfRule>
    <cfRule type="expression" dxfId="610" priority="4">
      <formula>Q7&lt;0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57.28</v>
      </c>
      <c r="R4" s="487">
        <v>-9.2200000000000004E-2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6873.6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2112.1300000000019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507.55000000000018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7.9727617596468792E-2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2.7234636871508379E-2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918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2" t="s">
        <v>78</v>
      </c>
      <c r="Q39" s="802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63.00800000000001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62.435200000000009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61.862400000000008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61.289600000000007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60.716800000000006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60.144000000000005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59.571200000000005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58.998400000000004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58.425600000000003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57.852800000000002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57.28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56.7072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56.134399999999999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55.561599999999999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54.988799999999998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54.415999999999997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53.843199999999996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53.270400000000002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52.697600000000001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52.1248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51.552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7" priority="55">
      <formula>Q8&gt;0</formula>
    </cfRule>
    <cfRule type="expression" dxfId="606" priority="56">
      <formula>Q8&lt;0</formula>
    </cfRule>
  </conditionalFormatting>
  <conditionalFormatting sqref="Q7">
    <cfRule type="expression" dxfId="605" priority="57">
      <formula>Q7&gt;0</formula>
    </cfRule>
    <cfRule type="expression" dxfId="604" priority="58">
      <formula>Q7&lt;0</formula>
    </cfRule>
  </conditionalFormatting>
  <conditionalFormatting sqref="M50">
    <cfRule type="expression" dxfId="603" priority="45">
      <formula>M50&gt;0</formula>
    </cfRule>
    <cfRule type="expression" dxfId="602" priority="46">
      <formula>M50&lt;0</formula>
    </cfRule>
  </conditionalFormatting>
  <conditionalFormatting sqref="M50">
    <cfRule type="expression" dxfId="601" priority="47">
      <formula>M50&gt;0</formula>
    </cfRule>
    <cfRule type="expression" dxfId="600" priority="48">
      <formula>M50&lt;0</formula>
    </cfRule>
  </conditionalFormatting>
  <conditionalFormatting sqref="F24:F31">
    <cfRule type="expression" dxfId="599" priority="33">
      <formula>F24&gt;0</formula>
    </cfRule>
    <cfRule type="expression" dxfId="598" priority="34">
      <formula>F24&lt;0</formula>
    </cfRule>
  </conditionalFormatting>
  <conditionalFormatting sqref="F24:F31">
    <cfRule type="expression" dxfId="597" priority="35">
      <formula>F24&gt;0</formula>
    </cfRule>
    <cfRule type="expression" dxfId="596" priority="36">
      <formula>F24&lt;0</formula>
    </cfRule>
  </conditionalFormatting>
  <conditionalFormatting sqref="H24:H31">
    <cfRule type="expression" dxfId="595" priority="31">
      <formula>H24&gt;0</formula>
    </cfRule>
    <cfRule type="expression" dxfId="594" priority="32">
      <formula>H24&lt;0</formula>
    </cfRule>
  </conditionalFormatting>
  <conditionalFormatting sqref="J27:J34">
    <cfRule type="expression" dxfId="593" priority="1">
      <formula>J27&gt;0</formula>
    </cfRule>
    <cfRule type="expression" dxfId="592" priority="2">
      <formula>J27&lt;0</formula>
    </cfRule>
  </conditionalFormatting>
  <conditionalFormatting sqref="J27:J34">
    <cfRule type="expression" dxfId="591" priority="3">
      <formula>J27&gt;0</formula>
    </cfRule>
    <cfRule type="expression" dxfId="59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48.46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48.46</v>
      </c>
      <c r="R4" s="487">
        <v>-1.2800000000000001E-2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53.306000000000004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52.821400000000004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52.336800000000004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51.852200000000003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51.367600000000003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50.883000000000003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50.398400000000002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49.913800000000002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49.429200000000002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48.944600000000001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48.46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47.9754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47.4908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47.0062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46.521599999999999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46.036999999999999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45.552399999999999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45.067800000000005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44.583200000000005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44.098600000000005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43.614000000000004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89" priority="66">
      <formula>F22&gt;0</formula>
    </cfRule>
    <cfRule type="expression" dxfId="58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7" priority="53">
      <formula>F41&gt;0</formula>
    </cfRule>
    <cfRule type="expression" dxfId="586" priority="54">
      <formula>F41&lt;0</formula>
    </cfRule>
  </conditionalFormatting>
  <conditionalFormatting sqref="F41">
    <cfRule type="expression" dxfId="585" priority="57">
      <formula>F41&gt;0</formula>
    </cfRule>
    <cfRule type="expression" dxfId="584" priority="58">
      <formula>F41&lt;0</formula>
    </cfRule>
  </conditionalFormatting>
  <conditionalFormatting sqref="H41">
    <cfRule type="expression" dxfId="583" priority="35">
      <formula>H41&gt;0</formula>
    </cfRule>
    <cfRule type="expression" dxfId="582" priority="36">
      <formula>H41&lt;0</formula>
    </cfRule>
  </conditionalFormatting>
  <conditionalFormatting sqref="F89:F95">
    <cfRule type="expression" dxfId="581" priority="29">
      <formula>F89&gt;0</formula>
    </cfRule>
    <cfRule type="expression" dxfId="580" priority="30">
      <formula>F89&lt;0</formula>
    </cfRule>
  </conditionalFormatting>
  <conditionalFormatting sqref="F96:F110">
    <cfRule type="expression" dxfId="579" priority="25">
      <formula>F96&gt;0</formula>
    </cfRule>
    <cfRule type="expression" dxfId="578" priority="26">
      <formula>F96&lt;0</formula>
    </cfRule>
  </conditionalFormatting>
  <conditionalFormatting sqref="F96:F110">
    <cfRule type="expression" dxfId="577" priority="27">
      <formula>F96&gt;0</formula>
    </cfRule>
    <cfRule type="expression" dxfId="576" priority="28">
      <formula>F96&lt;0</formula>
    </cfRule>
  </conditionalFormatting>
  <conditionalFormatting sqref="H89:H100">
    <cfRule type="expression" dxfId="575" priority="23">
      <formula>H89&gt;0</formula>
    </cfRule>
    <cfRule type="expression" dxfId="574" priority="24">
      <formula>H89&lt;0</formula>
    </cfRule>
  </conditionalFormatting>
  <conditionalFormatting sqref="H101">
    <cfRule type="expression" dxfId="573" priority="21">
      <formula>H101&gt;0</formula>
    </cfRule>
    <cfRule type="expression" dxfId="572" priority="22">
      <formula>H101&lt;0</formula>
    </cfRule>
  </conditionalFormatting>
  <conditionalFormatting sqref="F111:F116">
    <cfRule type="expression" dxfId="571" priority="19">
      <formula>F111&gt;0</formula>
    </cfRule>
    <cfRule type="expression" dxfId="570" priority="20">
      <formula>F111&lt;0</formula>
    </cfRule>
  </conditionalFormatting>
  <conditionalFormatting sqref="H103:H116">
    <cfRule type="expression" dxfId="569" priority="17">
      <formula>H103&gt;0</formula>
    </cfRule>
    <cfRule type="expression" dxfId="568" priority="18">
      <formula>H103&lt;0</formula>
    </cfRule>
  </conditionalFormatting>
  <conditionalFormatting sqref="H102">
    <cfRule type="expression" dxfId="567" priority="15">
      <formula>H102&gt;0</formula>
    </cfRule>
    <cfRule type="expression" dxfId="566" priority="16">
      <formula>H102&lt;0</formula>
    </cfRule>
  </conditionalFormatting>
  <conditionalFormatting sqref="M42">
    <cfRule type="expression" dxfId="565" priority="13">
      <formula>M42&gt;0</formula>
    </cfRule>
    <cfRule type="expression" dxfId="564" priority="14">
      <formula>M42&lt;0</formula>
    </cfRule>
  </conditionalFormatting>
  <conditionalFormatting sqref="Q7">
    <cfRule type="expression" dxfId="563" priority="9">
      <formula>Q7&gt;0</formula>
    </cfRule>
    <cfRule type="expression" dxfId="562" priority="10">
      <formula>Q7&lt;0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F117:F130 H117:H130">
    <cfRule type="expression" dxfId="559" priority="1">
      <formula>F117&gt;0</formula>
    </cfRule>
    <cfRule type="expression" dxfId="55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38.200000000000003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38.200000000000003</v>
      </c>
      <c r="R4" s="507">
        <v>-4.2799999999999998E-2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41.638000000000005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41.256000000000007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40.874000000000002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40.492000000000004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40.110000000000007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39.728000000000002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39.346000000000004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38.964000000000006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38.582000000000001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38.200000000000003</v>
      </c>
      <c r="W39" s="134"/>
    </row>
    <row r="40" spans="1:23" x14ac:dyDescent="0.25">
      <c r="O40" s="81">
        <v>0.99</v>
      </c>
      <c r="P40" s="81">
        <f t="shared" si="0"/>
        <v>37.818000000000005</v>
      </c>
      <c r="W40" s="134"/>
    </row>
    <row r="41" spans="1:23" x14ac:dyDescent="0.25">
      <c r="O41" s="81">
        <v>0.98</v>
      </c>
      <c r="P41" s="81">
        <f t="shared" si="0"/>
        <v>37.436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37.054000000000002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36.672000000000004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36.29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35.908000000000001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35.526000000000003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35.144000000000005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34.762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34.380000000000003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758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7" priority="84">
      <formula>F7&gt;0</formula>
    </cfRule>
    <cfRule type="expression" dxfId="556" priority="85">
      <formula>F7&lt;0</formula>
    </cfRule>
  </conditionalFormatting>
  <conditionalFormatting sqref="Q8">
    <cfRule type="expression" dxfId="555" priority="82">
      <formula>Q8&gt;0</formula>
    </cfRule>
    <cfRule type="expression" dxfId="554" priority="83">
      <formula>Q8&lt;0</formula>
    </cfRule>
  </conditionalFormatting>
  <conditionalFormatting sqref="F29:F36">
    <cfRule type="expression" dxfId="553" priority="62">
      <formula>F29&gt;0</formula>
    </cfRule>
    <cfRule type="expression" dxfId="552" priority="63">
      <formula>F29&lt;0</formula>
    </cfRule>
  </conditionalFormatting>
  <conditionalFormatting sqref="J32:J38">
    <cfRule type="expression" dxfId="551" priority="57">
      <formula>J32&gt;0</formula>
    </cfRule>
    <cfRule type="expression" dxfId="550" priority="58">
      <formula>J32&lt;0</formula>
    </cfRule>
  </conditionalFormatting>
  <conditionalFormatting sqref="M42">
    <cfRule type="expression" dxfId="549" priority="55">
      <formula>M42&gt;0</formula>
    </cfRule>
    <cfRule type="expression" dxfId="548" priority="56">
      <formula>M42&lt;0</formula>
    </cfRule>
  </conditionalFormatting>
  <conditionalFormatting sqref="F98:F134 H98:H134 H137:H142 F137:F142 F144:F153 H144:H153">
    <cfRule type="expression" dxfId="547" priority="53">
      <formula>F98&gt;0</formula>
    </cfRule>
    <cfRule type="expression" dxfId="546" priority="54">
      <formula>F98&lt;0</formula>
    </cfRule>
  </conditionalFormatting>
  <conditionalFormatting sqref="F90:F97">
    <cfRule type="expression" dxfId="545" priority="51">
      <formula>F90&gt;0</formula>
    </cfRule>
    <cfRule type="expression" dxfId="544" priority="52">
      <formula>F90&lt;0</formula>
    </cfRule>
  </conditionalFormatting>
  <conditionalFormatting sqref="H90:H97">
    <cfRule type="expression" dxfId="543" priority="49">
      <formula>H90&gt;0</formula>
    </cfRule>
    <cfRule type="expression" dxfId="542" priority="50">
      <formula>H90&lt;0</formula>
    </cfRule>
  </conditionalFormatting>
  <conditionalFormatting sqref="F135:F136 H135:H136">
    <cfRule type="expression" dxfId="541" priority="47">
      <formula>F135&gt;0</formula>
    </cfRule>
    <cfRule type="expression" dxfId="540" priority="48">
      <formula>F135&lt;0</formula>
    </cfRule>
  </conditionalFormatting>
  <conditionalFormatting sqref="H143 F143">
    <cfRule type="expression" dxfId="539" priority="45">
      <formula>F143&gt;0</formula>
    </cfRule>
    <cfRule type="expression" dxfId="538" priority="46">
      <formula>F143&lt;0</formula>
    </cfRule>
  </conditionalFormatting>
  <conditionalFormatting sqref="F154:F161">
    <cfRule type="expression" dxfId="537" priority="31">
      <formula>F154&gt;0</formula>
    </cfRule>
    <cfRule type="expression" dxfId="536" priority="32">
      <formula>F154&lt;0</formula>
    </cfRule>
  </conditionalFormatting>
  <conditionalFormatting sqref="H154:H161">
    <cfRule type="expression" dxfId="535" priority="29">
      <formula>H154&gt;0</formula>
    </cfRule>
    <cfRule type="expression" dxfId="534" priority="30">
      <formula>H154&lt;0</formula>
    </cfRule>
  </conditionalFormatting>
  <conditionalFormatting sqref="Q10">
    <cfRule type="expression" dxfId="533" priority="27">
      <formula>Q10&gt;0</formula>
    </cfRule>
    <cfRule type="expression" dxfId="532" priority="28">
      <formula>Q10&lt;0</formula>
    </cfRule>
  </conditionalFormatting>
  <conditionalFormatting sqref="F37:F38">
    <cfRule type="expression" dxfId="531" priority="25">
      <formula>F37&gt;0</formula>
    </cfRule>
    <cfRule type="expression" dxfId="530" priority="26">
      <formula>F37&lt;0</formula>
    </cfRule>
  </conditionalFormatting>
  <conditionalFormatting sqref="H37:H38">
    <cfRule type="expression" dxfId="529" priority="23">
      <formula>H37&gt;0</formula>
    </cfRule>
    <cfRule type="expression" dxfId="528" priority="24">
      <formula>H37&lt;0</formula>
    </cfRule>
  </conditionalFormatting>
  <conditionalFormatting sqref="F167">
    <cfRule type="expression" dxfId="527" priority="21">
      <formula>F167&gt;0</formula>
    </cfRule>
    <cfRule type="expression" dxfId="526" priority="22">
      <formula>F167&lt;0</formula>
    </cfRule>
  </conditionalFormatting>
  <conditionalFormatting sqref="F168:F179">
    <cfRule type="expression" dxfId="525" priority="19">
      <formula>F168&gt;0</formula>
    </cfRule>
    <cfRule type="expression" dxfId="524" priority="20">
      <formula>F168&lt;0</formula>
    </cfRule>
  </conditionalFormatting>
  <conditionalFormatting sqref="H167:H179">
    <cfRule type="expression" dxfId="523" priority="17">
      <formula>H167&gt;0</formula>
    </cfRule>
    <cfRule type="expression" dxfId="522" priority="18">
      <formula>H167&lt;0</formula>
    </cfRule>
  </conditionalFormatting>
  <conditionalFormatting sqref="J175:J197 J201">
    <cfRule type="expression" dxfId="521" priority="15">
      <formula>J175&gt;0</formula>
    </cfRule>
    <cfRule type="expression" dxfId="520" priority="16">
      <formula>J175&lt;0</formula>
    </cfRule>
  </conditionalFormatting>
  <conditionalFormatting sqref="F180:F197 F201">
    <cfRule type="expression" dxfId="519" priority="13">
      <formula>F180&gt;0</formula>
    </cfRule>
    <cfRule type="expression" dxfId="518" priority="14">
      <formula>F180&lt;0</formula>
    </cfRule>
  </conditionalFormatting>
  <conditionalFormatting sqref="H180:H197 H201">
    <cfRule type="expression" dxfId="517" priority="11">
      <formula>H180&gt;0</formula>
    </cfRule>
    <cfRule type="expression" dxfId="516" priority="12">
      <formula>H180&lt;0</formula>
    </cfRule>
  </conditionalFormatting>
  <conditionalFormatting sqref="I32:J35">
    <cfRule type="expression" dxfId="515" priority="9">
      <formula>I32&gt;0</formula>
    </cfRule>
    <cfRule type="expression" dxfId="514" priority="10">
      <formula>I32&lt;0</formula>
    </cfRule>
  </conditionalFormatting>
  <conditionalFormatting sqref="F198:F200">
    <cfRule type="expression" dxfId="513" priority="7">
      <formula>F198&gt;0</formula>
    </cfRule>
    <cfRule type="expression" dxfId="512" priority="8">
      <formula>F198&lt;0</formula>
    </cfRule>
  </conditionalFormatting>
  <conditionalFormatting sqref="H198:H200">
    <cfRule type="expression" dxfId="511" priority="5">
      <formula>H198&gt;0</formula>
    </cfRule>
    <cfRule type="expression" dxfId="510" priority="6">
      <formula>H198&lt;0</formula>
    </cfRule>
  </conditionalFormatting>
  <conditionalFormatting sqref="J198:J200">
    <cfRule type="expression" dxfId="509" priority="3">
      <formula>J198&gt;0</formula>
    </cfRule>
    <cfRule type="expression" dxfId="508" priority="4">
      <formula>J198&lt;0</formula>
    </cfRule>
  </conditionalFormatting>
  <conditionalFormatting sqref="F202:F211 H202:H211 J202:J211">
    <cfRule type="expression" dxfId="507" priority="1">
      <formula>F202&gt;0</formula>
    </cfRule>
    <cfRule type="expression" dxfId="50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70.77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70.77</v>
      </c>
      <c r="R4" s="507">
        <v>-2.9899999999999999E-2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738</v>
      </c>
      <c r="Q15" s="694" t="s">
        <v>739</v>
      </c>
      <c r="R15" s="692" t="s">
        <v>732</v>
      </c>
      <c r="S15" s="692" t="s">
        <v>733</v>
      </c>
      <c r="T15" s="694" t="s">
        <v>735</v>
      </c>
      <c r="U15" s="694" t="s">
        <v>736</v>
      </c>
      <c r="V15" s="692" t="s">
        <v>734</v>
      </c>
      <c r="W15" s="693" t="s">
        <v>737</v>
      </c>
    </row>
    <row r="16" spans="1:23" x14ac:dyDescent="0.25">
      <c r="G16" s="29"/>
      <c r="H16" s="70"/>
      <c r="O16" s="695">
        <v>42963</v>
      </c>
      <c r="P16" s="691" t="s">
        <v>740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743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2" t="s">
        <v>78</v>
      </c>
      <c r="P40" s="802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77.847000000000008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77.139300000000006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76.431600000000003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75.7239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75.016199999999998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74.308499999999995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73.600799999999992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72.893100000000004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72.185400000000001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71.477699999999999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70.77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70.062299999999993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69.354599999999991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68.646899999999988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67.9392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67.231499999999997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66.523799999999994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65.816100000000006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65.108400000000003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64.400700000000001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63.692999999999998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5" priority="76">
      <formula>Q7&gt;0</formula>
    </cfRule>
    <cfRule type="expression" dxfId="504" priority="77">
      <formula>Q7&lt;0</formula>
    </cfRule>
  </conditionalFormatting>
  <conditionalFormatting sqref="Q8">
    <cfRule type="expression" dxfId="503" priority="74">
      <formula>Q8&gt;0</formula>
    </cfRule>
    <cfRule type="expression" dxfId="502" priority="75">
      <formula>Q8&lt;0</formula>
    </cfRule>
  </conditionalFormatting>
  <conditionalFormatting sqref="F29:F43">
    <cfRule type="expression" dxfId="501" priority="58">
      <formula>F29&gt;0</formula>
    </cfRule>
    <cfRule type="expression" dxfId="500" priority="59">
      <formula>F29&lt;0</formula>
    </cfRule>
  </conditionalFormatting>
  <conditionalFormatting sqref="H45 H47:H48 H50:H51 H53 H29:H43">
    <cfRule type="expression" dxfId="499" priority="56">
      <formula>H29&gt;0</formula>
    </cfRule>
    <cfRule type="expression" dxfId="498" priority="57">
      <formula>H29&lt;0</formula>
    </cfRule>
  </conditionalFormatting>
  <conditionalFormatting sqref="J35">
    <cfRule type="expression" dxfId="497" priority="52">
      <formula>J35&gt;0</formula>
    </cfRule>
    <cfRule type="expression" dxfId="496" priority="53">
      <formula>J35&lt;0</formula>
    </cfRule>
  </conditionalFormatting>
  <conditionalFormatting sqref="J36:J37">
    <cfRule type="expression" dxfId="495" priority="50">
      <formula>J36&gt;0</formula>
    </cfRule>
    <cfRule type="expression" dxfId="494" priority="51">
      <formula>J36&lt;0</formula>
    </cfRule>
  </conditionalFormatting>
  <conditionalFormatting sqref="J38:J45 J48 J51">
    <cfRule type="expression" dxfId="493" priority="48">
      <formula>J38&gt;0</formula>
    </cfRule>
    <cfRule type="expression" dxfId="49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1" priority="45">
      <formula>M59&gt;0</formula>
    </cfRule>
    <cfRule type="expression" dxfId="490" priority="46">
      <formula>M59&lt;0</formula>
    </cfRule>
  </conditionalFormatting>
  <conditionalFormatting sqref="Q10">
    <cfRule type="expression" dxfId="489" priority="43">
      <formula>Q10&gt;0</formula>
    </cfRule>
    <cfRule type="expression" dxfId="488" priority="44">
      <formula>Q10&lt;0</formula>
    </cfRule>
  </conditionalFormatting>
  <conditionalFormatting sqref="F84:F103">
    <cfRule type="expression" dxfId="487" priority="41">
      <formula>F84&gt;0</formula>
    </cfRule>
    <cfRule type="expression" dxfId="486" priority="42">
      <formula>F84&lt;0</formula>
    </cfRule>
  </conditionalFormatting>
  <conditionalFormatting sqref="H107 H84:H103">
    <cfRule type="expression" dxfId="485" priority="39">
      <formula>H84&gt;0</formula>
    </cfRule>
    <cfRule type="expression" dxfId="484" priority="40">
      <formula>H84&lt;0</formula>
    </cfRule>
  </conditionalFormatting>
  <conditionalFormatting sqref="J89">
    <cfRule type="expression" dxfId="483" priority="37">
      <formula>J89&gt;0</formula>
    </cfRule>
    <cfRule type="expression" dxfId="482" priority="38">
      <formula>J89&lt;0</formula>
    </cfRule>
  </conditionalFormatting>
  <conditionalFormatting sqref="J90:J95">
    <cfRule type="expression" dxfId="481" priority="35">
      <formula>J90&gt;0</formula>
    </cfRule>
    <cfRule type="expression" dxfId="480" priority="36">
      <formula>J90&lt;0</formula>
    </cfRule>
  </conditionalFormatting>
  <conditionalFormatting sqref="J96:J97">
    <cfRule type="expression" dxfId="479" priority="33">
      <formula>J96&gt;0</formula>
    </cfRule>
    <cfRule type="expression" dxfId="478" priority="34">
      <formula>J96&lt;0</formula>
    </cfRule>
  </conditionalFormatting>
  <conditionalFormatting sqref="J98:J104">
    <cfRule type="expression" dxfId="477" priority="31">
      <formula>J98&gt;0</formula>
    </cfRule>
    <cfRule type="expression" dxfId="476" priority="32">
      <formula>J98&lt;0</formula>
    </cfRule>
  </conditionalFormatting>
  <conditionalFormatting sqref="J25">
    <cfRule type="expression" dxfId="475" priority="27">
      <formula>J25&gt;0</formula>
    </cfRule>
    <cfRule type="expression" dxfId="474" priority="28">
      <formula>J25&lt;0</formula>
    </cfRule>
  </conditionalFormatting>
  <conditionalFormatting sqref="F105:F106">
    <cfRule type="expression" dxfId="473" priority="25">
      <formula>F105&gt;0</formula>
    </cfRule>
    <cfRule type="expression" dxfId="472" priority="26">
      <formula>F105&lt;0</formula>
    </cfRule>
  </conditionalFormatting>
  <conditionalFormatting sqref="H105:H106">
    <cfRule type="expression" dxfId="471" priority="23">
      <formula>H105&gt;0</formula>
    </cfRule>
    <cfRule type="expression" dxfId="470" priority="24">
      <formula>H105&lt;0</formula>
    </cfRule>
  </conditionalFormatting>
  <conditionalFormatting sqref="J105">
    <cfRule type="expression" dxfId="469" priority="21">
      <formula>J105&gt;0</formula>
    </cfRule>
    <cfRule type="expression" dxfId="468" priority="22">
      <formula>J105&lt;0</formula>
    </cfRule>
  </conditionalFormatting>
  <conditionalFormatting sqref="J106">
    <cfRule type="expression" dxfId="467" priority="19">
      <formula>J106&gt;0</formula>
    </cfRule>
    <cfRule type="expression" dxfId="466" priority="20">
      <formula>J106&lt;0</formula>
    </cfRule>
  </conditionalFormatting>
  <conditionalFormatting sqref="F24:F28">
    <cfRule type="expression" dxfId="465" priority="17">
      <formula>F24&gt;0</formula>
    </cfRule>
    <cfRule type="expression" dxfId="464" priority="18">
      <formula>F24&lt;0</formula>
    </cfRule>
  </conditionalFormatting>
  <conditionalFormatting sqref="H24:H28">
    <cfRule type="expression" dxfId="463" priority="15">
      <formula>H24&gt;0</formula>
    </cfRule>
    <cfRule type="expression" dxfId="462" priority="16">
      <formula>H24&lt;0</formula>
    </cfRule>
  </conditionalFormatting>
  <conditionalFormatting sqref="J26:J34">
    <cfRule type="expression" dxfId="461" priority="13">
      <formula>J26&gt;0</formula>
    </cfRule>
    <cfRule type="expression" dxfId="460" priority="14">
      <formula>J26&lt;0</formula>
    </cfRule>
  </conditionalFormatting>
  <conditionalFormatting sqref="F113">
    <cfRule type="expression" dxfId="459" priority="11">
      <formula>F113&gt;0</formula>
    </cfRule>
    <cfRule type="expression" dxfId="458" priority="12">
      <formula>F113&lt;0</formula>
    </cfRule>
  </conditionalFormatting>
  <conditionalFormatting sqref="H113">
    <cfRule type="expression" dxfId="457" priority="9">
      <formula>H113&gt;0</formula>
    </cfRule>
    <cfRule type="expression" dxfId="456" priority="10">
      <formula>H113&lt;0</formula>
    </cfRule>
  </conditionalFormatting>
  <conditionalFormatting sqref="J109">
    <cfRule type="expression" dxfId="455" priority="7">
      <formula>J109&gt;0</formula>
    </cfRule>
    <cfRule type="expression" dxfId="454" priority="8">
      <formula>J109&lt;0</formula>
    </cfRule>
  </conditionalFormatting>
  <conditionalFormatting sqref="F108:F112">
    <cfRule type="expression" dxfId="453" priority="5">
      <formula>F108&gt;0</formula>
    </cfRule>
    <cfRule type="expression" dxfId="452" priority="6">
      <formula>F108&lt;0</formula>
    </cfRule>
  </conditionalFormatting>
  <conditionalFormatting sqref="H108:H112">
    <cfRule type="expression" dxfId="451" priority="3">
      <formula>H108&gt;0</formula>
    </cfRule>
    <cfRule type="expression" dxfId="450" priority="4">
      <formula>H108&lt;0</formula>
    </cfRule>
  </conditionalFormatting>
  <conditionalFormatting sqref="J110:J113">
    <cfRule type="expression" dxfId="449" priority="1">
      <formula>J110&gt;0</formula>
    </cfRule>
    <cfRule type="expression" dxfId="44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28.75</v>
      </c>
      <c r="R4" s="487">
        <v>-6.6500000000000004E-2</v>
      </c>
      <c r="T4" s="1">
        <v>43096</v>
      </c>
      <c r="U4" t="s">
        <v>846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8050</v>
      </c>
      <c r="U5" t="s">
        <v>847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848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-2449.3099999999945</v>
      </c>
      <c r="R7">
        <v>100</v>
      </c>
      <c r="U7" t="s">
        <v>849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-2524.3299999999945</v>
      </c>
      <c r="U8" t="s">
        <v>850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-0.23872245333746875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898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3.2000000000000001E-2</v>
      </c>
      <c r="R11">
        <f>0.23</f>
        <v>0.23</v>
      </c>
      <c r="U11" t="s">
        <v>900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929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925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926</v>
      </c>
    </row>
    <row r="15" spans="1:29" x14ac:dyDescent="0.25">
      <c r="C15" s="4"/>
      <c r="D15" s="3"/>
      <c r="E15" s="3"/>
      <c r="F15" s="3"/>
      <c r="U15" s="487" t="s">
        <v>928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966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981</v>
      </c>
    </row>
    <row r="20" spans="1:21" x14ac:dyDescent="0.25">
      <c r="T20" s="1">
        <v>43126</v>
      </c>
      <c r="U20" t="s">
        <v>979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980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927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924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31.625000000000004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31.337500000000002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31.05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30.762500000000003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30.475000000000001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30.1875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29.900000000000002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29.612500000000001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29.324999999999999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29.037500000000001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28.75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28.462499999999999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28.175000000000001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27.887499999999999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27.599999999999998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27.3125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27.024999999999999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26.737500000000001</v>
      </c>
      <c r="Q60" s="81"/>
    </row>
    <row r="61" spans="1:21" x14ac:dyDescent="0.25">
      <c r="G61" s="2"/>
      <c r="O61" s="81">
        <v>0.92</v>
      </c>
      <c r="P61" s="81">
        <f t="shared" si="12"/>
        <v>26.450000000000003</v>
      </c>
      <c r="Q61" s="81"/>
    </row>
    <row r="62" spans="1:21" x14ac:dyDescent="0.25">
      <c r="O62" s="81">
        <v>0.91</v>
      </c>
      <c r="P62" s="81">
        <f t="shared" si="12"/>
        <v>26.162500000000001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25.875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7" priority="61">
      <formula>F26&gt;0</formula>
    </cfRule>
    <cfRule type="expression" dxfId="446" priority="62">
      <formula>F26&lt;0</formula>
    </cfRule>
  </conditionalFormatting>
  <conditionalFormatting sqref="H26:H28">
    <cfRule type="expression" dxfId="445" priority="59">
      <formula>H26&gt;0</formula>
    </cfRule>
    <cfRule type="expression" dxfId="444" priority="60">
      <formula>H26&lt;0</formula>
    </cfRule>
  </conditionalFormatting>
  <conditionalFormatting sqref="H29">
    <cfRule type="expression" dxfId="443" priority="57">
      <formula>H29&gt;0</formula>
    </cfRule>
    <cfRule type="expression" dxfId="442" priority="58">
      <formula>H29&lt;0</formula>
    </cfRule>
  </conditionalFormatting>
  <conditionalFormatting sqref="H30">
    <cfRule type="expression" dxfId="441" priority="55">
      <formula>H30&gt;0</formula>
    </cfRule>
    <cfRule type="expression" dxfId="440" priority="56">
      <formula>H30&lt;0</formula>
    </cfRule>
  </conditionalFormatting>
  <conditionalFormatting sqref="H31:H45">
    <cfRule type="expression" dxfId="439" priority="53">
      <formula>H31&gt;0</formula>
    </cfRule>
    <cfRule type="expression" dxfId="438" priority="54">
      <formula>H31&lt;0</formula>
    </cfRule>
  </conditionalFormatting>
  <conditionalFormatting sqref="F22:F25">
    <cfRule type="expression" dxfId="437" priority="51">
      <formula>F22&gt;0</formula>
    </cfRule>
    <cfRule type="expression" dxfId="436" priority="52">
      <formula>F22&lt;0</formula>
    </cfRule>
  </conditionalFormatting>
  <conditionalFormatting sqref="H22:H25">
    <cfRule type="expression" dxfId="435" priority="49">
      <formula>H22&gt;0</formula>
    </cfRule>
    <cfRule type="expression" dxfId="434" priority="50">
      <formula>H22&lt;0</formula>
    </cfRule>
  </conditionalFormatting>
  <conditionalFormatting sqref="F31:F32">
    <cfRule type="expression" dxfId="433" priority="45">
      <formula>F31&gt;0</formula>
    </cfRule>
    <cfRule type="expression" dxfId="432" priority="46">
      <formula>F31&lt;0</formula>
    </cfRule>
  </conditionalFormatting>
  <conditionalFormatting sqref="I26:J28">
    <cfRule type="expression" dxfId="431" priority="43">
      <formula>I26&gt;0</formula>
    </cfRule>
    <cfRule type="expression" dxfId="430" priority="44">
      <formula>I26&lt;0</formula>
    </cfRule>
  </conditionalFormatting>
  <conditionalFormatting sqref="I32:J33 I35:I40 I42:J45">
    <cfRule type="expression" dxfId="429" priority="37">
      <formula>I32&gt;0</formula>
    </cfRule>
    <cfRule type="expression" dxfId="428" priority="38">
      <formula>I32&lt;0</formula>
    </cfRule>
  </conditionalFormatting>
  <conditionalFormatting sqref="I22:J25">
    <cfRule type="expression" dxfId="427" priority="35">
      <formula>I22&gt;0</formula>
    </cfRule>
    <cfRule type="expression" dxfId="426" priority="36">
      <formula>I22&lt;0</formula>
    </cfRule>
  </conditionalFormatting>
  <conditionalFormatting sqref="F33:F41">
    <cfRule type="expression" dxfId="425" priority="33">
      <formula>F33&gt;0</formula>
    </cfRule>
    <cfRule type="expression" dxfId="424" priority="34">
      <formula>F33&lt;0</formula>
    </cfRule>
  </conditionalFormatting>
  <conditionalFormatting sqref="Q8">
    <cfRule type="expression" dxfId="423" priority="29">
      <formula>Q8&gt;0</formula>
    </cfRule>
    <cfRule type="expression" dxfId="422" priority="30">
      <formula>Q8&lt;0</formula>
    </cfRule>
  </conditionalFormatting>
  <conditionalFormatting sqref="Q7">
    <cfRule type="expression" dxfId="421" priority="31">
      <formula>Q7&gt;0</formula>
    </cfRule>
    <cfRule type="expression" dxfId="420" priority="32">
      <formula>Q7&lt;0</formula>
    </cfRule>
  </conditionalFormatting>
  <conditionalFormatting sqref="F68:F72">
    <cfRule type="expression" dxfId="419" priority="27">
      <formula>F68&gt;0</formula>
    </cfRule>
    <cfRule type="expression" dxfId="418" priority="28">
      <formula>F68&lt;0</formula>
    </cfRule>
  </conditionalFormatting>
  <conditionalFormatting sqref="H68:H70">
    <cfRule type="expression" dxfId="417" priority="25">
      <formula>H68&gt;0</formula>
    </cfRule>
    <cfRule type="expression" dxfId="416" priority="26">
      <formula>H68&lt;0</formula>
    </cfRule>
  </conditionalFormatting>
  <conditionalFormatting sqref="H71">
    <cfRule type="expression" dxfId="415" priority="23">
      <formula>H71&gt;0</formula>
    </cfRule>
    <cfRule type="expression" dxfId="414" priority="24">
      <formula>H71&lt;0</formula>
    </cfRule>
  </conditionalFormatting>
  <conditionalFormatting sqref="H72">
    <cfRule type="expression" dxfId="413" priority="21">
      <formula>H72&gt;0</formula>
    </cfRule>
    <cfRule type="expression" dxfId="412" priority="22">
      <formula>H72&lt;0</formula>
    </cfRule>
  </conditionalFormatting>
  <conditionalFormatting sqref="H73:H77">
    <cfRule type="expression" dxfId="411" priority="19">
      <formula>H73&gt;0</formula>
    </cfRule>
    <cfRule type="expression" dxfId="410" priority="20">
      <formula>H73&lt;0</formula>
    </cfRule>
  </conditionalFormatting>
  <conditionalFormatting sqref="F64:F67">
    <cfRule type="expression" dxfId="409" priority="17">
      <formula>F64&gt;0</formula>
    </cfRule>
    <cfRule type="expression" dxfId="408" priority="18">
      <formula>F64&lt;0</formula>
    </cfRule>
  </conditionalFormatting>
  <conditionalFormatting sqref="H64:H67">
    <cfRule type="expression" dxfId="407" priority="15">
      <formula>H64&gt;0</formula>
    </cfRule>
    <cfRule type="expression" dxfId="406" priority="16">
      <formula>H64&lt;0</formula>
    </cfRule>
  </conditionalFormatting>
  <conditionalFormatting sqref="F73:F74">
    <cfRule type="expression" dxfId="405" priority="13">
      <formula>F73&gt;0</formula>
    </cfRule>
    <cfRule type="expression" dxfId="404" priority="14">
      <formula>F73&lt;0</formula>
    </cfRule>
  </conditionalFormatting>
  <conditionalFormatting sqref="I68:I70">
    <cfRule type="expression" dxfId="403" priority="11">
      <formula>I68&gt;0</formula>
    </cfRule>
    <cfRule type="expression" dxfId="402" priority="12">
      <formula>I68&lt;0</formula>
    </cfRule>
  </conditionalFormatting>
  <conditionalFormatting sqref="I71">
    <cfRule type="expression" dxfId="401" priority="9">
      <formula>I71&gt;0</formula>
    </cfRule>
    <cfRule type="expression" dxfId="400" priority="10">
      <formula>I71&lt;0</formula>
    </cfRule>
  </conditionalFormatting>
  <conditionalFormatting sqref="I72">
    <cfRule type="expression" dxfId="399" priority="7">
      <formula>I72&gt;0</formula>
    </cfRule>
    <cfRule type="expression" dxfId="398" priority="8">
      <formula>I72&lt;0</formula>
    </cfRule>
  </conditionalFormatting>
  <conditionalFormatting sqref="I73:I77">
    <cfRule type="expression" dxfId="397" priority="5">
      <formula>I73&gt;0</formula>
    </cfRule>
    <cfRule type="expression" dxfId="396" priority="6">
      <formula>I73&lt;0</formula>
    </cfRule>
  </conditionalFormatting>
  <conditionalFormatting sqref="I64:I67">
    <cfRule type="expression" dxfId="395" priority="3">
      <formula>I64&gt;0</formula>
    </cfRule>
    <cfRule type="expression" dxfId="394" priority="4">
      <formula>I64&lt;0</formula>
    </cfRule>
  </conditionalFormatting>
  <conditionalFormatting sqref="F75">
    <cfRule type="expression" dxfId="393" priority="1">
      <formula>F75&gt;0</formula>
    </cfRule>
    <cfRule type="expression" dxfId="39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64.05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64.05</v>
      </c>
      <c r="R4" s="487">
        <v>-1.8700000000000001E-2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70.454999999999998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69.814499999999995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69.174000000000007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68.533500000000004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67.893000000000001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67.252499999999998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66.611999999999995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65.971499999999992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65.331000000000003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64.6905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64.05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63.409499999999994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62.768999999999998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62.128499999999995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61.487999999999992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60.847499999999997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60.206999999999994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59.566499999999998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58.926000000000002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58.285499999999999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57.644999999999996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1" priority="11">
      <formula>Q8&gt;0</formula>
    </cfRule>
    <cfRule type="expression" dxfId="390" priority="12">
      <formula>Q8&lt;0</formula>
    </cfRule>
  </conditionalFormatting>
  <conditionalFormatting sqref="Q7">
    <cfRule type="expression" dxfId="389" priority="13">
      <formula>Q7&gt;0</formula>
    </cfRule>
    <cfRule type="expression" dxfId="388" priority="14">
      <formula>Q7&lt;0</formula>
    </cfRule>
  </conditionalFormatting>
  <conditionalFormatting sqref="F22">
    <cfRule type="expression" dxfId="387" priority="9">
      <formula>F22&gt;0</formula>
    </cfRule>
    <cfRule type="expression" dxfId="386" priority="10">
      <formula>F22&lt;0</formula>
    </cfRule>
  </conditionalFormatting>
  <conditionalFormatting sqref="H22">
    <cfRule type="expression" dxfId="385" priority="7">
      <formula>H22&gt;0</formula>
    </cfRule>
    <cfRule type="expression" dxfId="384" priority="8">
      <formula>H22&lt;0</formula>
    </cfRule>
  </conditionalFormatting>
  <conditionalFormatting sqref="F59">
    <cfRule type="expression" dxfId="383" priority="5">
      <formula>F59&gt;0</formula>
    </cfRule>
    <cfRule type="expression" dxfId="382" priority="6">
      <formula>F59&lt;0</formula>
    </cfRule>
  </conditionalFormatting>
  <conditionalFormatting sqref="H59">
    <cfRule type="expression" dxfId="381" priority="3">
      <formula>H59&gt;0</formula>
    </cfRule>
    <cfRule type="expression" dxfId="380" priority="4">
      <formula>H59&lt;0</formula>
    </cfRule>
  </conditionalFormatting>
  <conditionalFormatting sqref="M30">
    <cfRule type="expression" dxfId="379" priority="1">
      <formula>M30&gt;0</formula>
    </cfRule>
    <cfRule type="expression" dxfId="37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95.02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95.02</v>
      </c>
      <c r="R4" s="487">
        <v>-2.98E-2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2" t="s">
        <v>78</v>
      </c>
      <c r="P35" s="80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104.52200000000001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103.57180000000001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102.6216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101.67140000000001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100.7212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99.771000000000001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98.820800000000006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97.870599999999996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96.920400000000001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95.970199999999991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95.02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94.069800000000001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93.119599999999991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92.169399999999996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91.219199999999987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90.268999999999991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89.318799999999996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88.368600000000001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87.418400000000005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86.468199999999996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85.518000000000001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7" priority="19">
      <formula>F27&gt;0</formula>
    </cfRule>
    <cfRule type="expression" dxfId="376" priority="20">
      <formula>F27&lt;0</formula>
    </cfRule>
  </conditionalFormatting>
  <conditionalFormatting sqref="F37:F38">
    <cfRule type="expression" dxfId="375" priority="17">
      <formula>F37&gt;0</formula>
    </cfRule>
    <cfRule type="expression" dxfId="374" priority="18">
      <formula>F37&lt;0</formula>
    </cfRule>
  </conditionalFormatting>
  <conditionalFormatting sqref="H27:H32">
    <cfRule type="expression" dxfId="373" priority="15">
      <formula>H27&gt;0</formula>
    </cfRule>
    <cfRule type="expression" dxfId="372" priority="16">
      <formula>H27&lt;0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138.61000000000001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138.61000000000001</v>
      </c>
      <c r="R4" s="487">
        <v>-4.4299999999999999E-2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152.47100000000003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151.08490000000003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149.69880000000003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148.31270000000004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146.92660000000001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145.54050000000001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144.15440000000001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142.76830000000001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141.38220000000001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139.99610000000001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138.61000000000001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137.22390000000001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135.83780000000002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134.45170000000002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133.06560000000002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131.67950000000002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130.29340000000002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128.90730000000002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127.52120000000002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126.13510000000002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124.74900000000001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7" priority="25">
      <formula>F24&gt;0</formula>
    </cfRule>
    <cfRule type="expression" dxfId="366" priority="26">
      <formula>F24&lt;0</formula>
    </cfRule>
  </conditionalFormatting>
  <conditionalFormatting sqref="H21:H27">
    <cfRule type="expression" dxfId="365" priority="19">
      <formula>H21&gt;0</formula>
    </cfRule>
    <cfRule type="expression" dxfId="364" priority="20">
      <formula>H21&lt;0</formula>
    </cfRule>
  </conditionalFormatting>
  <conditionalFormatting sqref="F21:F23">
    <cfRule type="expression" dxfId="363" priority="5">
      <formula>F21&gt;0</formula>
    </cfRule>
    <cfRule type="expression" dxfId="362" priority="6">
      <formula>F21&lt;0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228.1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228.1</v>
      </c>
      <c r="R4" s="487">
        <v>-3.1300000000000001E-2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2" t="s">
        <v>78</v>
      </c>
      <c r="P41" s="80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250.91000000000003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248.62900000000002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246.34800000000001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244.06700000000001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241.786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239.505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237.22399999999999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234.94300000000001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232.66200000000001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230.381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228.1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225.81899999999999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223.53799999999998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221.25699999999998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218.976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216.69499999999999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214.41399999999999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212.13300000000001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209.852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207.571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205.29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7" priority="11">
      <formula>F21&gt;0</formula>
    </cfRule>
    <cfRule type="expression" dxfId="356" priority="12">
      <formula>F21&lt;0</formula>
    </cfRule>
  </conditionalFormatting>
  <conditionalFormatting sqref="H21:H23">
    <cfRule type="expression" dxfId="355" priority="9">
      <formula>H21&gt;0</formula>
    </cfRule>
    <cfRule type="expression" dxfId="354" priority="10">
      <formula>H21&lt;0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63.4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63.4</v>
      </c>
      <c r="R4" s="487">
        <v>-3.4700000000000002E-2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2" t="s">
        <v>78</v>
      </c>
      <c r="P40" s="80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69.740000000000009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69.106000000000009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68.472000000000008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67.838000000000008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67.204000000000008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66.570000000000007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65.936000000000007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65.302000000000007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64.668000000000006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64.034000000000006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63.4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62.765999999999998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62.131999999999998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61.497999999999998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60.863999999999997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60.23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59.595999999999997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58.962000000000003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58.328000000000003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57.694000000000003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57.06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9" priority="15">
      <formula>F29&gt;0</formula>
    </cfRule>
    <cfRule type="expression" dxfId="348" priority="16">
      <formula>F29&lt;0</formula>
    </cfRule>
  </conditionalFormatting>
  <conditionalFormatting sqref="F34:F62">
    <cfRule type="expression" dxfId="347" priority="11">
      <formula>F34&gt;0</formula>
    </cfRule>
    <cfRule type="expression" dxfId="346" priority="12">
      <formula>F34&lt;0</formula>
    </cfRule>
  </conditionalFormatting>
  <conditionalFormatting sqref="F34:F62">
    <cfRule type="expression" dxfId="345" priority="13">
      <formula>F34&gt;0</formula>
    </cfRule>
    <cfRule type="expression" dxfId="344" priority="14">
      <formula>F34&lt;0</formula>
    </cfRule>
  </conditionalFormatting>
  <conditionalFormatting sqref="H29:H62">
    <cfRule type="expression" dxfId="343" priority="9">
      <formula>H29&gt;0</formula>
    </cfRule>
    <cfRule type="expression" dxfId="342" priority="10">
      <formula>H29&lt;0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conditionalFormatting sqref="Q7">
    <cfRule type="expression" dxfId="337" priority="3">
      <formula>Q7&gt;0</formula>
    </cfRule>
    <cfRule type="expression" dxfId="336" priority="4">
      <formula>Q7&lt;0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64.34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64.34</v>
      </c>
      <c r="R4" s="506">
        <v>-4.6199999999999998E-2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70.774000000000015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70.130600000000015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69.487200000000001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68.843800000000002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68.200400000000002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67.557000000000002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66.913600000000002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66.270200000000003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65.626800000000003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64.983400000000003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64.34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63.696600000000004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63.053200000000004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62.409800000000004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61.766400000000004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61.122999999999998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60.479599999999998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59.836200000000005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59.192800000000005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58.549400000000006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57.906000000000006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3" priority="73">
      <formula>F25&gt;0</formula>
    </cfRule>
    <cfRule type="expression" dxfId="332" priority="74">
      <formula>F25&lt;0</formula>
    </cfRule>
  </conditionalFormatting>
  <conditionalFormatting sqref="F57:F64 F66">
    <cfRule type="expression" dxfId="331" priority="69">
      <formula>F57&gt;0</formula>
    </cfRule>
    <cfRule type="expression" dxfId="330" priority="70">
      <formula>F57&lt;0</formula>
    </cfRule>
  </conditionalFormatting>
  <conditionalFormatting sqref="F57:F64 F66">
    <cfRule type="expression" dxfId="329" priority="71">
      <formula>F57&gt;0</formula>
    </cfRule>
    <cfRule type="expression" dxfId="328" priority="72">
      <formula>F57&lt;0</formula>
    </cfRule>
  </conditionalFormatting>
  <conditionalFormatting sqref="H57:H64 H66">
    <cfRule type="expression" dxfId="327" priority="67">
      <formula>H57&gt;0</formula>
    </cfRule>
    <cfRule type="expression" dxfId="326" priority="68">
      <formula>H57&lt;0</formula>
    </cfRule>
  </conditionalFormatting>
  <conditionalFormatting sqref="Q7">
    <cfRule type="expression" dxfId="325" priority="49">
      <formula>Q7&gt;0</formula>
    </cfRule>
    <cfRule type="expression" dxfId="324" priority="50">
      <formula>Q7&lt;0</formula>
    </cfRule>
  </conditionalFormatting>
  <conditionalFormatting sqref="Q8">
    <cfRule type="expression" dxfId="323" priority="47">
      <formula>Q8&gt;0</formula>
    </cfRule>
    <cfRule type="expression" dxfId="322" priority="48">
      <formula>Q8&lt;0</formula>
    </cfRule>
  </conditionalFormatting>
  <conditionalFormatting sqref="F24">
    <cfRule type="expression" dxfId="321" priority="33">
      <formula>F24&gt;0</formula>
    </cfRule>
    <cfRule type="expression" dxfId="320" priority="34">
      <formula>F24&lt;0</formula>
    </cfRule>
  </conditionalFormatting>
  <conditionalFormatting sqref="H24">
    <cfRule type="expression" dxfId="319" priority="31">
      <formula>H24&gt;0</formula>
    </cfRule>
    <cfRule type="expression" dxfId="318" priority="32">
      <formula>H24&lt;0</formula>
    </cfRule>
  </conditionalFormatting>
  <conditionalFormatting sqref="M67">
    <cfRule type="expression" dxfId="317" priority="29">
      <formula>M67&gt;0</formula>
    </cfRule>
    <cfRule type="expression" dxfId="316" priority="30">
      <formula>M67&lt;0</formula>
    </cfRule>
  </conditionalFormatting>
  <conditionalFormatting sqref="F65">
    <cfRule type="expression" dxfId="315" priority="25">
      <formula>F65&gt;0</formula>
    </cfRule>
    <cfRule type="expression" dxfId="314" priority="26">
      <formula>F65&lt;0</formula>
    </cfRule>
  </conditionalFormatting>
  <conditionalFormatting sqref="F65">
    <cfRule type="expression" dxfId="313" priority="27">
      <formula>F65&gt;0</formula>
    </cfRule>
    <cfRule type="expression" dxfId="312" priority="28">
      <formula>F65&lt;0</formula>
    </cfRule>
  </conditionalFormatting>
  <conditionalFormatting sqref="H65">
    <cfRule type="expression" dxfId="311" priority="23">
      <formula>H65&gt;0</formula>
    </cfRule>
    <cfRule type="expression" dxfId="310" priority="24">
      <formula>H65&lt;0</formula>
    </cfRule>
  </conditionalFormatting>
  <conditionalFormatting sqref="F93:F97 H93:H97 H99:H124 F99:F124">
    <cfRule type="expression" dxfId="309" priority="19">
      <formula>F93&gt;0</formula>
    </cfRule>
    <cfRule type="expression" dxfId="308" priority="20">
      <formula>F93&lt;0</formula>
    </cfRule>
  </conditionalFormatting>
  <conditionalFormatting sqref="F125:F132 F134">
    <cfRule type="expression" dxfId="307" priority="15">
      <formula>F125&gt;0</formula>
    </cfRule>
    <cfRule type="expression" dxfId="306" priority="16">
      <formula>F125&lt;0</formula>
    </cfRule>
  </conditionalFormatting>
  <conditionalFormatting sqref="F125:F132 F134">
    <cfRule type="expression" dxfId="305" priority="17">
      <formula>F125&gt;0</formula>
    </cfRule>
    <cfRule type="expression" dxfId="304" priority="18">
      <formula>F125&lt;0</formula>
    </cfRule>
  </conditionalFormatting>
  <conditionalFormatting sqref="H125:H132 H134">
    <cfRule type="expression" dxfId="303" priority="13">
      <formula>H125&gt;0</formula>
    </cfRule>
    <cfRule type="expression" dxfId="302" priority="14">
      <formula>H125&lt;0</formula>
    </cfRule>
  </conditionalFormatting>
  <conditionalFormatting sqref="F92">
    <cfRule type="expression" dxfId="301" priority="11">
      <formula>F92&gt;0</formula>
    </cfRule>
    <cfRule type="expression" dxfId="300" priority="12">
      <formula>F92&lt;0</formula>
    </cfRule>
  </conditionalFormatting>
  <conditionalFormatting sqref="H92">
    <cfRule type="expression" dxfId="299" priority="9">
      <formula>H92&gt;0</formula>
    </cfRule>
    <cfRule type="expression" dxfId="298" priority="10">
      <formula>H92&lt;0</formula>
    </cfRule>
  </conditionalFormatting>
  <conditionalFormatting sqref="F133">
    <cfRule type="expression" dxfId="297" priority="5">
      <formula>F133&gt;0</formula>
    </cfRule>
    <cfRule type="expression" dxfId="296" priority="6">
      <formula>F133&lt;0</formula>
    </cfRule>
  </conditionalFormatting>
  <conditionalFormatting sqref="F133">
    <cfRule type="expression" dxfId="295" priority="7">
      <formula>F133&gt;0</formula>
    </cfRule>
    <cfRule type="expression" dxfId="294" priority="8">
      <formula>F133&lt;0</formula>
    </cfRule>
  </conditionalFormatting>
  <conditionalFormatting sqref="H133">
    <cfRule type="expression" dxfId="293" priority="3">
      <formula>H133&gt;0</formula>
    </cfRule>
    <cfRule type="expression" dxfId="292" priority="4">
      <formula>H133&lt;0</formula>
    </cfRule>
  </conditionalFormatting>
  <conditionalFormatting sqref="F98 H98">
    <cfRule type="expression" dxfId="291" priority="1">
      <formula>F98&gt;0</formula>
    </cfRule>
    <cfRule type="expression" dxfId="29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52.52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52.52</v>
      </c>
      <c r="R4" s="508">
        <v>-3.8399999999999997E-2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802" t="s">
        <v>78</v>
      </c>
      <c r="P42" s="802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57.772000000000006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57.246800000000007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56.721600000000009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56.196400000000004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55.671200000000006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55.146000000000008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54.620800000000003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54.095600000000005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53.570400000000006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53.045200000000001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52.52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51.994800000000005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51.4696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50.944400000000002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50.419200000000004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49.893999999999998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49.3688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48.843600000000002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48.318400000000004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47.793200000000006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47.268000000000001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89" priority="31">
      <formula>F45&gt;0</formula>
    </cfRule>
    <cfRule type="expression" dxfId="28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7" priority="33">
      <formula>F40&gt;0</formula>
    </cfRule>
    <cfRule type="expression" dxfId="286" priority="34">
      <formula>F40&lt;0</formula>
    </cfRule>
  </conditionalFormatting>
  <conditionalFormatting sqref="F45:F59 F61:F91 F93:F102">
    <cfRule type="expression" dxfId="285" priority="29">
      <formula>F45&gt;0</formula>
    </cfRule>
    <cfRule type="expression" dxfId="284" priority="30">
      <formula>F45&lt;0</formula>
    </cfRule>
  </conditionalFormatting>
  <conditionalFormatting sqref="H40:H59 H61:H91 H93:H102">
    <cfRule type="expression" dxfId="283" priority="27">
      <formula>H40&gt;0</formula>
    </cfRule>
    <cfRule type="expression" dxfId="282" priority="28">
      <formula>H40&lt;0</formula>
    </cfRule>
  </conditionalFormatting>
  <conditionalFormatting sqref="F36:F39">
    <cfRule type="expression" dxfId="281" priority="25">
      <formula>F36&gt;0</formula>
    </cfRule>
    <cfRule type="expression" dxfId="280" priority="26">
      <formula>F36&lt;0</formula>
    </cfRule>
  </conditionalFormatting>
  <conditionalFormatting sqref="H36:H39">
    <cfRule type="expression" dxfId="279" priority="23">
      <formula>H36&gt;0</formula>
    </cfRule>
    <cfRule type="expression" dxfId="278" priority="24">
      <formula>H36&lt;0</formula>
    </cfRule>
  </conditionalFormatting>
  <conditionalFormatting sqref="Q7">
    <cfRule type="expression" dxfId="277" priority="17">
      <formula>Q7&gt;0</formula>
    </cfRule>
    <cfRule type="expression" dxfId="276" priority="18">
      <formula>Q7&lt;0</formula>
    </cfRule>
  </conditionalFormatting>
  <conditionalFormatting sqref="Q8">
    <cfRule type="expression" dxfId="275" priority="15">
      <formula>Q8&gt;0</formula>
    </cfRule>
    <cfRule type="expression" dxfId="274" priority="16">
      <formula>Q8&lt;0</formula>
    </cfRule>
  </conditionalFormatting>
  <conditionalFormatting sqref="Q10">
    <cfRule type="expression" dxfId="273" priority="13">
      <formula>Q10&gt;0</formula>
    </cfRule>
    <cfRule type="expression" dxfId="272" priority="14">
      <formula>Q10&lt;0</formula>
    </cfRule>
  </conditionalFormatting>
  <conditionalFormatting sqref="F60">
    <cfRule type="expression" dxfId="271" priority="11">
      <formula>F60&gt;0</formula>
    </cfRule>
    <cfRule type="expression" dxfId="270" priority="12">
      <formula>F60&lt;0</formula>
    </cfRule>
  </conditionalFormatting>
  <conditionalFormatting sqref="F60">
    <cfRule type="expression" dxfId="269" priority="9">
      <formula>F60&gt;0</formula>
    </cfRule>
    <cfRule type="expression" dxfId="268" priority="10">
      <formula>F60&lt;0</formula>
    </cfRule>
  </conditionalFormatting>
  <conditionalFormatting sqref="H60">
    <cfRule type="expression" dxfId="267" priority="7">
      <formula>H60&gt;0</formula>
    </cfRule>
    <cfRule type="expression" dxfId="266" priority="8">
      <formula>H60&lt;0</formula>
    </cfRule>
  </conditionalFormatting>
  <conditionalFormatting sqref="F92">
    <cfRule type="expression" dxfId="265" priority="5">
      <formula>F92&gt;0</formula>
    </cfRule>
    <cfRule type="expression" dxfId="264" priority="6">
      <formula>F92&lt;0</formula>
    </cfRule>
  </conditionalFormatting>
  <conditionalFormatting sqref="F92">
    <cfRule type="expression" dxfId="263" priority="3">
      <formula>F92&gt;0</formula>
    </cfRule>
    <cfRule type="expression" dxfId="262" priority="4">
      <formula>F92&lt;0</formula>
    </cfRule>
  </conditionalFormatting>
  <conditionalFormatting sqref="H92">
    <cfRule type="expression" dxfId="261" priority="1">
      <formula>H92&gt;0</formula>
    </cfRule>
    <cfRule type="expression" dxfId="26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830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836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20.399999999999999</v>
      </c>
      <c r="R4" s="487">
        <v>-4.0399999999999998E-2</v>
      </c>
      <c r="U4" t="s">
        <v>837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2039.9999999999998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196.97000000000457</v>
      </c>
      <c r="R7" s="29">
        <v>43147</v>
      </c>
      <c r="T7" s="1">
        <v>43103</v>
      </c>
      <c r="U7" t="s">
        <v>904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-88.000000000000227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-4.1353383458646725E-2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1.411764705882353E-2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22.44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22.236000000000001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22.032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21.827999999999999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21.623999999999999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21.419999999999998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21.215999999999998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21.012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20.808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20.603999999999999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20.399999999999999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20.195999999999998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19.991999999999997</v>
      </c>
      <c r="Q55" s="81"/>
    </row>
    <row r="56" spans="1:18" x14ac:dyDescent="0.25">
      <c r="O56" s="81">
        <v>0.97</v>
      </c>
      <c r="P56" s="81">
        <f t="shared" si="0"/>
        <v>19.787999999999997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19.584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19.38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19.175999999999998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18.972000000000001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18.768000000000001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18.564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18.36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822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59" priority="97">
      <formula>F26&gt;0</formula>
    </cfRule>
    <cfRule type="expression" dxfId="258" priority="98">
      <formula>F26&lt;0</formula>
    </cfRule>
  </conditionalFormatting>
  <conditionalFormatting sqref="H26:H28">
    <cfRule type="expression" dxfId="257" priority="95">
      <formula>H26&gt;0</formula>
    </cfRule>
    <cfRule type="expression" dxfId="256" priority="96">
      <formula>H26&lt;0</formula>
    </cfRule>
  </conditionalFormatting>
  <conditionalFormatting sqref="H29:H30">
    <cfRule type="expression" dxfId="255" priority="91">
      <formula>H29&gt;0</formula>
    </cfRule>
    <cfRule type="expression" dxfId="254" priority="92">
      <formula>H29&lt;0</formula>
    </cfRule>
  </conditionalFormatting>
  <conditionalFormatting sqref="H31:H55">
    <cfRule type="expression" dxfId="253" priority="89">
      <formula>H31&gt;0</formula>
    </cfRule>
    <cfRule type="expression" dxfId="252" priority="90">
      <formula>H31&lt;0</formula>
    </cfRule>
  </conditionalFormatting>
  <conditionalFormatting sqref="F23:F24">
    <cfRule type="expression" dxfId="251" priority="87">
      <formula>F23&gt;0</formula>
    </cfRule>
    <cfRule type="expression" dxfId="250" priority="88">
      <formula>F23&lt;0</formula>
    </cfRule>
  </conditionalFormatting>
  <conditionalFormatting sqref="H23:H24">
    <cfRule type="expression" dxfId="249" priority="85">
      <formula>H23&gt;0</formula>
    </cfRule>
    <cfRule type="expression" dxfId="248" priority="86">
      <formula>H23&lt;0</formula>
    </cfRule>
  </conditionalFormatting>
  <conditionalFormatting sqref="F31">
    <cfRule type="expression" dxfId="247" priority="83">
      <formula>F31&gt;0</formula>
    </cfRule>
    <cfRule type="expression" dxfId="246" priority="84">
      <formula>F31&lt;0</formula>
    </cfRule>
  </conditionalFormatting>
  <conditionalFormatting sqref="I25:I27">
    <cfRule type="expression" dxfId="245" priority="81">
      <formula>I25&gt;0</formula>
    </cfRule>
    <cfRule type="expression" dxfId="244" priority="82">
      <formula>I25&lt;0</formula>
    </cfRule>
  </conditionalFormatting>
  <conditionalFormatting sqref="I28">
    <cfRule type="expression" dxfId="243" priority="79">
      <formula>I28&gt;0</formula>
    </cfRule>
    <cfRule type="expression" dxfId="242" priority="80">
      <formula>I28&lt;0</formula>
    </cfRule>
  </conditionalFormatting>
  <conditionalFormatting sqref="I29">
    <cfRule type="expression" dxfId="241" priority="77">
      <formula>I29&gt;0</formula>
    </cfRule>
    <cfRule type="expression" dxfId="240" priority="78">
      <formula>I29&lt;0</formula>
    </cfRule>
  </conditionalFormatting>
  <conditionalFormatting sqref="I30:I33 I35 I38 I40:I55">
    <cfRule type="expression" dxfId="239" priority="75">
      <formula>I30&gt;0</formula>
    </cfRule>
    <cfRule type="expression" dxfId="238" priority="76">
      <formula>I30&lt;0</formula>
    </cfRule>
  </conditionalFormatting>
  <conditionalFormatting sqref="I21:I24">
    <cfRule type="expression" dxfId="237" priority="73">
      <formula>I21&gt;0</formula>
    </cfRule>
    <cfRule type="expression" dxfId="236" priority="74">
      <formula>I21&lt;0</formula>
    </cfRule>
  </conditionalFormatting>
  <conditionalFormatting sqref="F32:F55">
    <cfRule type="expression" dxfId="235" priority="71">
      <formula>F32&gt;0</formula>
    </cfRule>
    <cfRule type="expression" dxfId="234" priority="72">
      <formula>F32&lt;0</formula>
    </cfRule>
  </conditionalFormatting>
  <conditionalFormatting sqref="Q8">
    <cfRule type="expression" dxfId="233" priority="67">
      <formula>Q8&gt;0</formula>
    </cfRule>
    <cfRule type="expression" dxfId="232" priority="68">
      <formula>Q8&lt;0</formula>
    </cfRule>
  </conditionalFormatting>
  <conditionalFormatting sqref="Q7">
    <cfRule type="expression" dxfId="231" priority="69">
      <formula>Q7&gt;0</formula>
    </cfRule>
    <cfRule type="expression" dxfId="230" priority="70">
      <formula>Q7&lt;0</formula>
    </cfRule>
  </conditionalFormatting>
  <conditionalFormatting sqref="F82">
    <cfRule type="expression" dxfId="229" priority="55">
      <formula>F82&gt;0</formula>
    </cfRule>
    <cfRule type="expression" dxfId="228" priority="56">
      <formula>F82&lt;0</formula>
    </cfRule>
  </conditionalFormatting>
  <conditionalFormatting sqref="H82">
    <cfRule type="expression" dxfId="227" priority="53">
      <formula>H82&gt;0</formula>
    </cfRule>
    <cfRule type="expression" dxfId="226" priority="54">
      <formula>H82&lt;0</formula>
    </cfRule>
  </conditionalFormatting>
  <conditionalFormatting sqref="I82">
    <cfRule type="expression" dxfId="225" priority="41">
      <formula>I82&gt;0</formula>
    </cfRule>
    <cfRule type="expression" dxfId="224" priority="42">
      <formula>I82&lt;0</formula>
    </cfRule>
  </conditionalFormatting>
  <conditionalFormatting sqref="F25">
    <cfRule type="expression" dxfId="223" priority="37">
      <formula>F25&gt;0</formula>
    </cfRule>
    <cfRule type="expression" dxfId="222" priority="38">
      <formula>F25&lt;0</formula>
    </cfRule>
  </conditionalFormatting>
  <conditionalFormatting sqref="H25">
    <cfRule type="expression" dxfId="221" priority="35">
      <formula>H25&gt;0</formula>
    </cfRule>
    <cfRule type="expression" dxfId="220" priority="36">
      <formula>H25&lt;0</formula>
    </cfRule>
  </conditionalFormatting>
  <conditionalFormatting sqref="F88:F92">
    <cfRule type="expression" dxfId="219" priority="33">
      <formula>F88&gt;0</formula>
    </cfRule>
    <cfRule type="expression" dxfId="218" priority="34">
      <formula>F88&lt;0</formula>
    </cfRule>
  </conditionalFormatting>
  <conditionalFormatting sqref="H88:H90">
    <cfRule type="expression" dxfId="217" priority="31">
      <formula>H88&gt;0</formula>
    </cfRule>
    <cfRule type="expression" dxfId="216" priority="32">
      <formula>H88&lt;0</formula>
    </cfRule>
  </conditionalFormatting>
  <conditionalFormatting sqref="H91:H92">
    <cfRule type="expression" dxfId="215" priority="29">
      <formula>H91&gt;0</formula>
    </cfRule>
    <cfRule type="expression" dxfId="214" priority="30">
      <formula>H91&lt;0</formula>
    </cfRule>
  </conditionalFormatting>
  <conditionalFormatting sqref="H93:H118">
    <cfRule type="expression" dxfId="213" priority="27">
      <formula>H93&gt;0</formula>
    </cfRule>
    <cfRule type="expression" dxfId="212" priority="28">
      <formula>H93&lt;0</formula>
    </cfRule>
  </conditionalFormatting>
  <conditionalFormatting sqref="F83:F86">
    <cfRule type="expression" dxfId="211" priority="25">
      <formula>F83&gt;0</formula>
    </cfRule>
    <cfRule type="expression" dxfId="210" priority="26">
      <formula>F83&lt;0</formula>
    </cfRule>
  </conditionalFormatting>
  <conditionalFormatting sqref="H83:H86">
    <cfRule type="expression" dxfId="209" priority="23">
      <formula>H83&gt;0</formula>
    </cfRule>
    <cfRule type="expression" dxfId="208" priority="24">
      <formula>H83&lt;0</formula>
    </cfRule>
  </conditionalFormatting>
  <conditionalFormatting sqref="F93">
    <cfRule type="expression" dxfId="207" priority="21">
      <formula>F93&gt;0</formula>
    </cfRule>
    <cfRule type="expression" dxfId="206" priority="22">
      <formula>F93&lt;0</formula>
    </cfRule>
  </conditionalFormatting>
  <conditionalFormatting sqref="I87:I89">
    <cfRule type="expression" dxfId="205" priority="19">
      <formula>I87&gt;0</formula>
    </cfRule>
    <cfRule type="expression" dxfId="204" priority="20">
      <formula>I87&lt;0</formula>
    </cfRule>
  </conditionalFormatting>
  <conditionalFormatting sqref="I90">
    <cfRule type="expression" dxfId="203" priority="17">
      <formula>I90&gt;0</formula>
    </cfRule>
    <cfRule type="expression" dxfId="202" priority="18">
      <formula>I90&lt;0</formula>
    </cfRule>
  </conditionalFormatting>
  <conditionalFormatting sqref="I91">
    <cfRule type="expression" dxfId="201" priority="15">
      <formula>I91&gt;0</formula>
    </cfRule>
    <cfRule type="expression" dxfId="200" priority="16">
      <formula>I91&lt;0</formula>
    </cfRule>
  </conditionalFormatting>
  <conditionalFormatting sqref="I92:I95 I97 I100 I102:I118">
    <cfRule type="expression" dxfId="199" priority="13">
      <formula>I92&gt;0</formula>
    </cfRule>
    <cfRule type="expression" dxfId="198" priority="14">
      <formula>I92&lt;0</formula>
    </cfRule>
  </conditionalFormatting>
  <conditionalFormatting sqref="I83:I86">
    <cfRule type="expression" dxfId="197" priority="11">
      <formula>I83&gt;0</formula>
    </cfRule>
    <cfRule type="expression" dxfId="196" priority="12">
      <formula>I83&lt;0</formula>
    </cfRule>
  </conditionalFormatting>
  <conditionalFormatting sqref="F94:F118">
    <cfRule type="expression" dxfId="195" priority="9">
      <formula>F94&gt;0</formula>
    </cfRule>
    <cfRule type="expression" dxfId="194" priority="10">
      <formula>F94&lt;0</formula>
    </cfRule>
  </conditionalFormatting>
  <conditionalFormatting sqref="F87">
    <cfRule type="expression" dxfId="193" priority="7">
      <formula>F87&gt;0</formula>
    </cfRule>
    <cfRule type="expression" dxfId="192" priority="8">
      <formula>F87&lt;0</formula>
    </cfRule>
  </conditionalFormatting>
  <conditionalFormatting sqref="H87">
    <cfRule type="expression" dxfId="191" priority="5">
      <formula>H87&gt;0</formula>
    </cfRule>
    <cfRule type="expression" dxfId="190" priority="6">
      <formula>H87&lt;0</formula>
    </cfRule>
  </conditionalFormatting>
  <conditionalFormatting sqref="F21:F22">
    <cfRule type="expression" dxfId="189" priority="3">
      <formula>F21&gt;0</formula>
    </cfRule>
    <cfRule type="expression" dxfId="188" priority="4">
      <formula>F21&lt;0</formula>
    </cfRule>
  </conditionalFormatting>
  <conditionalFormatting sqref="H21:H22">
    <cfRule type="expression" dxfId="187" priority="1">
      <formula>H21&gt;0</formula>
    </cfRule>
    <cfRule type="expression" dxfId="186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104.7</v>
      </c>
      <c r="R4" s="487">
        <v>-3.6799999999999999E-2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2" t="s">
        <v>78</v>
      </c>
      <c r="P40" s="80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115.17000000000002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114.123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113.07600000000001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112.02900000000001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110.98200000000001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109.935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108.88800000000001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107.84100000000001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106.79400000000001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105.747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103.65300000000001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102.60599999999999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101.559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100.512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99.465000000000003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98.417999999999992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97.371000000000009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96.324000000000012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95.277000000000001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94.23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729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7.66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7.66</v>
      </c>
      <c r="R4" s="487">
        <v>-2.3E-2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2" t="s">
        <v>78</v>
      </c>
      <c r="P40" s="802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8.4260000000000002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8.349400000000001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8.2728000000000002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8.196200000000001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8.1196000000000002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8.043000000000001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7.9664000000000001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7.8898000000000001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7.8132000000000001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7.7366000000000001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7.66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7.5834000000000001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7.5068000000000001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7.4302000000000001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7.3536000000000001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7.2770000000000001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7.2004000000000001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7.1238000000000001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7.0472000000000001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6.9706000000000001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6.8940000000000001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870</v>
      </c>
      <c r="W2" t="s">
        <v>868</v>
      </c>
      <c r="X2" s="756" t="s">
        <v>852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871</v>
      </c>
      <c r="X3" s="756" t="s">
        <v>853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80.430000000000007</v>
      </c>
      <c r="R4" s="487">
        <v>-4.1099999999999998E-2</v>
      </c>
      <c r="U4" t="s">
        <v>872</v>
      </c>
      <c r="X4" s="756" t="s">
        <v>854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4021.5000000000005</v>
      </c>
      <c r="T5" s="1"/>
      <c r="X5" s="756" t="s">
        <v>855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879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882</v>
      </c>
      <c r="X6" s="756" t="s">
        <v>856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1249.1299999999901</v>
      </c>
      <c r="R7">
        <v>50</v>
      </c>
      <c r="X7" s="756" t="s">
        <v>857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439</v>
      </c>
      <c r="T8" s="1">
        <v>43109</v>
      </c>
      <c r="U8" t="s">
        <v>919</v>
      </c>
      <c r="X8" s="756" t="s">
        <v>869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0.12254012561060711</v>
      </c>
      <c r="U9" t="s">
        <v>939</v>
      </c>
      <c r="X9" s="756" t="s">
        <v>880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2.5860997140370507E-2</v>
      </c>
      <c r="R11">
        <f>0.52</f>
        <v>0.52</v>
      </c>
      <c r="T11" s="1">
        <v>43112</v>
      </c>
      <c r="U11" t="s">
        <v>936</v>
      </c>
      <c r="X11" s="756" t="s">
        <v>866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940</v>
      </c>
      <c r="W13" t="s">
        <v>867</v>
      </c>
      <c r="X13" s="756" t="s">
        <v>858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938</v>
      </c>
      <c r="X14" s="756" t="s">
        <v>859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937</v>
      </c>
      <c r="X15" s="756" t="s">
        <v>860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861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957</v>
      </c>
      <c r="X17" s="756" t="s">
        <v>862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974</v>
      </c>
      <c r="X18" s="756" t="s">
        <v>863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941</v>
      </c>
      <c r="X19" s="756" t="s">
        <v>864</v>
      </c>
      <c r="Y19" s="758">
        <v>0.03</v>
      </c>
      <c r="Z19" s="758">
        <v>0.05</v>
      </c>
      <c r="AA19" s="81" t="s">
        <v>879</v>
      </c>
      <c r="AB19" s="2" t="s">
        <v>879</v>
      </c>
      <c r="AC19" s="782" t="s">
        <v>879</v>
      </c>
      <c r="AD19" s="755" t="s">
        <v>879</v>
      </c>
      <c r="AE19" s="755" t="s">
        <v>879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865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857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869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880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881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866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814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825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802" t="s">
        <v>78</v>
      </c>
      <c r="P42" s="802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888</v>
      </c>
      <c r="J43" s="10"/>
      <c r="K43" s="39">
        <v>419</v>
      </c>
      <c r="O43" s="81">
        <v>1.1000000000000001</v>
      </c>
      <c r="P43" s="81">
        <f>O43*$Q$4</f>
        <v>88.473000000000013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916</v>
      </c>
      <c r="J44" s="10"/>
      <c r="K44" s="39">
        <v>481</v>
      </c>
      <c r="O44" s="81">
        <v>1.0900000000000001</v>
      </c>
      <c r="P44" s="81">
        <f t="shared" ref="P44:P63" si="19">O44*$Q$4</f>
        <v>87.668700000000015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86.864400000000018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86.060100000000006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85.255800000000008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84.45150000000001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83.647200000000012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82.842900000000014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82.038600000000002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81.234300000000005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80.430000000000007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79.625700000000009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78.821400000000011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78.017099999999999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77.212800000000001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76.408500000000004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75.604200000000006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74.799900000000008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73.99560000000001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73.191300000000012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72.387000000000015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759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746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49" priority="76">
      <formula>F31&gt;0</formula>
    </cfRule>
    <cfRule type="expression" dxfId="148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59">
      <formula>F30&gt;0</formula>
    </cfRule>
    <cfRule type="expression" dxfId="146" priority="60">
      <formula>F30&lt;0</formula>
    </cfRule>
  </conditionalFormatting>
  <conditionalFormatting sqref="H30:I30 H43 H31:H33">
    <cfRule type="expression" dxfId="145" priority="57">
      <formula>H30&gt;0</formula>
    </cfRule>
    <cfRule type="expression" dxfId="144" priority="58">
      <formula>H30&lt;0</formula>
    </cfRule>
  </conditionalFormatting>
  <conditionalFormatting sqref="Q8">
    <cfRule type="expression" dxfId="143" priority="51">
      <formula>Q8&gt;0</formula>
    </cfRule>
    <cfRule type="expression" dxfId="142" priority="52">
      <formula>Q8&lt;0</formula>
    </cfRule>
  </conditionalFormatting>
  <conditionalFormatting sqref="Q7">
    <cfRule type="expression" dxfId="141" priority="53">
      <formula>Q7&gt;0</formula>
    </cfRule>
    <cfRule type="expression" dxfId="140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39" priority="39">
      <formula>F115&gt;0</formula>
    </cfRule>
    <cfRule type="expression" dxfId="138" priority="40">
      <formula>F115&lt;0</formula>
    </cfRule>
  </conditionalFormatting>
  <conditionalFormatting sqref="F112:F114">
    <cfRule type="expression" dxfId="137" priority="37">
      <formula>F112&gt;0</formula>
    </cfRule>
    <cfRule type="expression" dxfId="136" priority="38">
      <formula>F112&lt;0</formula>
    </cfRule>
  </conditionalFormatting>
  <conditionalFormatting sqref="H112:I112">
    <cfRule type="expression" dxfId="135" priority="35">
      <formula>H112&gt;0</formula>
    </cfRule>
    <cfRule type="expression" dxfId="134" priority="36">
      <formula>H112&lt;0</formula>
    </cfRule>
  </conditionalFormatting>
  <conditionalFormatting sqref="H113:I113">
    <cfRule type="expression" dxfId="133" priority="33">
      <formula>H113&gt;0</formula>
    </cfRule>
    <cfRule type="expression" dxfId="132" priority="34">
      <formula>H113&lt;0</formula>
    </cfRule>
  </conditionalFormatting>
  <conditionalFormatting sqref="H114:I114">
    <cfRule type="expression" dxfId="131" priority="31">
      <formula>H114&gt;0</formula>
    </cfRule>
    <cfRule type="expression" dxfId="130" priority="32">
      <formula>H114&lt;0</formula>
    </cfRule>
  </conditionalFormatting>
  <conditionalFormatting sqref="F105:F111">
    <cfRule type="expression" dxfId="129" priority="29">
      <formula>F105&gt;0</formula>
    </cfRule>
    <cfRule type="expression" dxfId="128" priority="30">
      <formula>F105&lt;0</formula>
    </cfRule>
  </conditionalFormatting>
  <conditionalFormatting sqref="H105:I111">
    <cfRule type="expression" dxfId="127" priority="27">
      <formula>H105&gt;0</formula>
    </cfRule>
    <cfRule type="expression" dxfId="126" priority="28">
      <formula>H105&lt;0</formula>
    </cfRule>
  </conditionalFormatting>
  <conditionalFormatting sqref="I117 F117:F119">
    <cfRule type="expression" dxfId="125" priority="25">
      <formula>F117&gt;0</formula>
    </cfRule>
    <cfRule type="expression" dxfId="124" priority="26">
      <formula>F117&lt;0</formula>
    </cfRule>
  </conditionalFormatting>
  <conditionalFormatting sqref="F189:F196 H189:H196">
    <cfRule type="expression" dxfId="123" priority="23">
      <formula>F189&gt;0</formula>
    </cfRule>
    <cfRule type="expression" dxfId="122" priority="24">
      <formula>F189&lt;0</formula>
    </cfRule>
  </conditionalFormatting>
  <conditionalFormatting sqref="H202 F202">
    <cfRule type="expression" dxfId="121" priority="21">
      <formula>F202&gt;0</formula>
    </cfRule>
    <cfRule type="expression" dxfId="120" priority="22">
      <formula>F202&lt;0</formula>
    </cfRule>
  </conditionalFormatting>
  <conditionalFormatting sqref="I204">
    <cfRule type="expression" dxfId="119" priority="19">
      <formula>I204&gt;0</formula>
    </cfRule>
    <cfRule type="expression" dxfId="118" priority="20">
      <formula>I204&lt;0</formula>
    </cfRule>
  </conditionalFormatting>
  <conditionalFormatting sqref="H204 F204">
    <cfRule type="expression" dxfId="117" priority="17">
      <formula>F204&gt;0</formula>
    </cfRule>
    <cfRule type="expression" dxfId="116" priority="18">
      <formula>F204&lt;0</formula>
    </cfRule>
  </conditionalFormatting>
  <conditionalFormatting sqref="M54">
    <cfRule type="expression" dxfId="115" priority="15">
      <formula>M54&gt;0</formula>
    </cfRule>
    <cfRule type="expression" dxfId="114" priority="16">
      <formula>M54&lt;0</formula>
    </cfRule>
  </conditionalFormatting>
  <conditionalFormatting sqref="K33:K49">
    <cfRule type="expression" dxfId="113" priority="13">
      <formula>K33&gt;0</formula>
    </cfRule>
    <cfRule type="expression" dxfId="112" priority="14">
      <formula>K33&lt;0</formula>
    </cfRule>
  </conditionalFormatting>
  <conditionalFormatting sqref="Q10">
    <cfRule type="expression" dxfId="111" priority="11">
      <formula>Q10&gt;0</formula>
    </cfRule>
    <cfRule type="expression" dxfId="110" priority="12">
      <formula>Q10&lt;0</formula>
    </cfRule>
  </conditionalFormatting>
  <conditionalFormatting sqref="Z10">
    <cfRule type="expression" dxfId="109" priority="9">
      <formula>Z10&gt;0</formula>
    </cfRule>
    <cfRule type="expression" dxfId="108" priority="10">
      <formula>Z10&lt;0</formula>
    </cfRule>
  </conditionalFormatting>
  <conditionalFormatting sqref="AA10:AE10">
    <cfRule type="expression" dxfId="107" priority="7">
      <formula>AA10&gt;0</formula>
    </cfRule>
    <cfRule type="expression" dxfId="106" priority="8">
      <formula>AA10&lt;0</formula>
    </cfRule>
  </conditionalFormatting>
  <conditionalFormatting sqref="Z24">
    <cfRule type="expression" dxfId="105" priority="5">
      <formula>Z24&gt;0</formula>
    </cfRule>
    <cfRule type="expression" dxfId="104" priority="6">
      <formula>Z24&lt;0</formula>
    </cfRule>
  </conditionalFormatting>
  <conditionalFormatting sqref="AA24:AE24">
    <cfRule type="expression" dxfId="103" priority="3">
      <formula>AA24&gt;0</formula>
    </cfRule>
    <cfRule type="expression" dxfId="102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78.36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78.36</v>
      </c>
      <c r="R4" s="487">
        <v>-4.1700000000000001E-2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2" t="s">
        <v>78</v>
      </c>
      <c r="P42" s="80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86.196000000000012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85.412400000000005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84.628799999999998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83.845200000000006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83.061599999999999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82.278000000000006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81.494399999999999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80.710800000000006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79.927199999999999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79.143600000000006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78.36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77.576399999999992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76.7928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76.009199999999993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75.2256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74.441999999999993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73.6584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72.874800000000008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72.091200000000001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71.307600000000008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70.524000000000001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55.78</v>
      </c>
      <c r="R4" s="487">
        <v>-3.4700000000000002E-2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5578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208.99000000000069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159.04000000000087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2.9348804936740785E-2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3.5138042309071353E-2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2" t="s">
        <v>78</v>
      </c>
      <c r="P41" s="802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61.358000000000004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60.800200000000004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60.242400000000004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59.684600000000003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59.126800000000003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58.569000000000003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58.011200000000002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812</v>
      </c>
      <c r="J49" s="39">
        <v>-948</v>
      </c>
      <c r="K49" s="39">
        <v>46.9</v>
      </c>
      <c r="O49" s="81">
        <v>1.03</v>
      </c>
      <c r="P49" s="81">
        <f t="shared" si="17"/>
        <v>57.453400000000002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56.895600000000002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827</v>
      </c>
      <c r="J51" s="39">
        <v>-829</v>
      </c>
      <c r="K51" s="39"/>
      <c r="O51" s="81">
        <v>1.01</v>
      </c>
      <c r="P51" s="81">
        <f t="shared" si="17"/>
        <v>56.337800000000001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55.78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55.222200000000001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54.664400000000001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54.1066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53.5488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52.991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52.433199999999999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51.875400000000006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51.317600000000006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50.759800000000006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50.202000000000005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95" priority="17">
      <formula>F22&gt;0</formula>
    </cfRule>
    <cfRule type="expression" dxfId="94" priority="18">
      <formula>F22&lt;0</formula>
    </cfRule>
  </conditionalFormatting>
  <conditionalFormatting sqref="Q8">
    <cfRule type="expression" dxfId="93" priority="11">
      <formula>Q8&gt;0</formula>
    </cfRule>
    <cfRule type="expression" dxfId="92" priority="12">
      <formula>Q8&lt;0</formula>
    </cfRule>
  </conditionalFormatting>
  <conditionalFormatting sqref="Q7">
    <cfRule type="expression" dxfId="91" priority="13">
      <formula>Q7&gt;0</formula>
    </cfRule>
    <cfRule type="expression" dxfId="90" priority="14">
      <formula>Q7&lt;0</formula>
    </cfRule>
  </conditionalFormatting>
  <conditionalFormatting sqref="M68">
    <cfRule type="expression" dxfId="89" priority="9">
      <formula>M68&gt;0</formula>
    </cfRule>
    <cfRule type="expression" dxfId="88" priority="10">
      <formula>M68&lt;0</formula>
    </cfRule>
  </conditionalFormatting>
  <conditionalFormatting sqref="J36">
    <cfRule type="expression" dxfId="87" priority="7">
      <formula>J36&gt;0</formula>
    </cfRule>
    <cfRule type="expression" dxfId="86" priority="8">
      <formula>J36&lt;0</formula>
    </cfRule>
  </conditionalFormatting>
  <conditionalFormatting sqref="J37:J49 J50:K64">
    <cfRule type="expression" dxfId="85" priority="5">
      <formula>J37&gt;0</formula>
    </cfRule>
    <cfRule type="expression" dxfId="84" priority="6">
      <formula>J37&lt;0</formula>
    </cfRule>
  </conditionalFormatting>
  <conditionalFormatting sqref="Q10">
    <cfRule type="expression" dxfId="83" priority="3">
      <formula>Q10&gt;0</formula>
    </cfRule>
    <cfRule type="expression" dxfId="82" priority="4">
      <formula>Q10&lt;0</formula>
    </cfRule>
  </conditionalFormatting>
  <conditionalFormatting sqref="Q9">
    <cfRule type="expression" dxfId="81" priority="1">
      <formula>Q9&gt;0</formula>
    </cfRule>
    <cfRule type="expression" dxfId="8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39.54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39.54</v>
      </c>
      <c r="R4" s="487">
        <v>-3.56E-2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9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9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2" t="s">
        <v>78</v>
      </c>
      <c r="P41" s="80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43.494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43.098600000000005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42.703200000000002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42.3078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41.912399999999998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41.517000000000003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41.121600000000001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40.726199999999999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40.330799999999996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39.935400000000001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39.54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39.144599999999997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38.749200000000002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38.3538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37.958399999999997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37.562999999999995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37.1676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36.772199999999998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36.376800000000003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35.981400000000001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35.585999999999999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79" priority="7">
      <formula>F22&gt;0</formula>
    </cfRule>
    <cfRule type="expression" dxfId="78" priority="8">
      <formula>F22&lt;0</formula>
    </cfRule>
  </conditionalFormatting>
  <conditionalFormatting sqref="H22:H26">
    <cfRule type="expression" dxfId="77" priority="5">
      <formula>H22&gt;0</formula>
    </cfRule>
    <cfRule type="expression" dxfId="76" priority="6">
      <formula>H22&lt;0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208.31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208.31</v>
      </c>
      <c r="R4" s="487">
        <v>-4.3099999999999999E-2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2" t="s">
        <v>78</v>
      </c>
      <c r="P45" s="802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229.14100000000002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227.05790000000002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224.97480000000002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222.89170000000001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220.80860000000001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218.72550000000001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216.64240000000001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214.55930000000001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212.47620000000001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210.3931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208.31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206.2269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204.1438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202.0607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199.9776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197.89449999999999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195.81139999999999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193.72830000000002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191.64520000000002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189.56210000000002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187.47900000000001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1" priority="17">
      <formula>F21&gt;0</formula>
    </cfRule>
    <cfRule type="expression" dxfId="70" priority="18">
      <formula>F21&lt;0</formula>
    </cfRule>
  </conditionalFormatting>
  <conditionalFormatting sqref="H26 H31:H41 H21">
    <cfRule type="expression" dxfId="69" priority="15">
      <formula>H21&gt;0</formula>
    </cfRule>
    <cfRule type="expression" dxfId="68" priority="16">
      <formula>H21&lt;0</formula>
    </cfRule>
  </conditionalFormatting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Q8">
    <cfRule type="expression" dxfId="65" priority="7">
      <formula>Q8&gt;0</formula>
    </cfRule>
    <cfRule type="expression" dxfId="64" priority="8">
      <formula>Q8&lt;0</formula>
    </cfRule>
  </conditionalFormatting>
  <conditionalFormatting sqref="F27:F30 F22:F25">
    <cfRule type="expression" dxfId="63" priority="5">
      <formula>F22&gt;0</formula>
    </cfRule>
    <cfRule type="expression" dxfId="62" priority="6">
      <formula>F22&lt;0</formula>
    </cfRule>
  </conditionalFormatting>
  <conditionalFormatting sqref="H27:H30 H22:H25">
    <cfRule type="expression" dxfId="61" priority="3">
      <formula>H22&gt;0</formula>
    </cfRule>
    <cfRule type="expression" dxfId="60" priority="4">
      <formula>H22&lt;0</formula>
    </cfRule>
  </conditionalFormatting>
  <conditionalFormatting sqref="M43">
    <cfRule type="expression" dxfId="59" priority="1">
      <formula>M43&gt;0</formula>
    </cfRule>
    <cfRule type="expression" dxfId="5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48.35</v>
      </c>
      <c r="R4" s="487">
        <v>-3.3000000000000002E-2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53.185000000000009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52.701500000000003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52.218000000000004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51.734500000000004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51.251000000000005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50.767500000000005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50.284000000000006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49.8005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49.317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48.833500000000001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48.35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47.866500000000002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47.383000000000003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46.899500000000003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46.415999999999997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45.932499999999997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45.448999999999998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44.965500000000006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44.482000000000006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43.9985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43.515000000000001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57" priority="7">
      <formula>F21&gt;0</formula>
    </cfRule>
    <cfRule type="expression" dxfId="56" priority="8">
      <formula>F21&lt;0</formula>
    </cfRule>
  </conditionalFormatting>
  <conditionalFormatting sqref="H21:H32">
    <cfRule type="expression" dxfId="55" priority="5">
      <formula>H21&gt;0</formula>
    </cfRule>
    <cfRule type="expression" dxfId="54" priority="6">
      <formula>H21&lt;0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127.24</v>
      </c>
      <c r="R4" s="487">
        <v>-5.4800000000000001E-2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2" t="s">
        <v>78</v>
      </c>
      <c r="Q39" s="80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139.964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138.69159999999999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137.41919999999999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136.14680000000001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134.87440000000001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133.602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132.3296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131.05719999999999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129.78479999999999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128.51239999999999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125.96759999999999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124.6952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123.4228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122.15039999999999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120.87799999999999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119.6056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118.33320000000001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117.0608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115.7884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114.51599999999999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220.02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220.02</v>
      </c>
      <c r="R4" s="487">
        <v>-5.11E-2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2" t="s">
        <v>78</v>
      </c>
      <c r="P41" s="80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242.02200000000002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239.82180000000002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237.62160000000003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235.42140000000003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233.22120000000001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231.02100000000002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228.82080000000002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226.62060000000002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224.4204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222.22020000000001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220.02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217.81980000000001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215.61960000000002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213.4194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211.2192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209.01900000000001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206.81880000000001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204.61860000000001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202.41840000000002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200.21820000000002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198.018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5" priority="13">
      <formula>F21&gt;0</formula>
    </cfRule>
    <cfRule type="expression" dxfId="44" priority="14">
      <formula>F21&lt;0</formula>
    </cfRule>
  </conditionalFormatting>
  <conditionalFormatting sqref="F22">
    <cfRule type="expression" dxfId="43" priority="11">
      <formula>F22&gt;0</formula>
    </cfRule>
    <cfRule type="expression" dxfId="42" priority="12">
      <formula>F22&lt;0</formula>
    </cfRule>
  </conditionalFormatting>
  <conditionalFormatting sqref="F23:F30">
    <cfRule type="expression" dxfId="41" priority="9">
      <formula>F23&gt;0</formula>
    </cfRule>
    <cfRule type="expression" dxfId="40" priority="10">
      <formula>F23&lt;0</formula>
    </cfRule>
  </conditionalFormatting>
  <conditionalFormatting sqref="H21:H31">
    <cfRule type="expression" dxfId="39" priority="7">
      <formula>H21&gt;0</formula>
    </cfRule>
    <cfRule type="expression" dxfId="38" priority="8">
      <formula>H21&lt;0</formula>
    </cfRule>
  </conditionalFormatting>
  <conditionalFormatting sqref="F24">
    <cfRule type="expression" dxfId="37" priority="5">
      <formula>F24&gt;0</formula>
    </cfRule>
    <cfRule type="expression" dxfId="36" priority="6">
      <formula>F24&lt;0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77</vt:i4>
      </vt:variant>
      <vt:variant>
        <vt:lpstr>Named Ranges</vt:lpstr>
      </vt:variant>
      <vt:variant>
        <vt:i4>95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2018-02-07T03:16:21Z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