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70"/>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32" i="38" l="1"/>
  <c r="D1032" i="38"/>
  <c r="E1032" i="38"/>
  <c r="G1032" i="38"/>
  <c r="H1032" i="38"/>
  <c r="K1032" i="38"/>
  <c r="L1032" i="38" s="1"/>
  <c r="M1032" i="38"/>
  <c r="N1032" i="38" s="1"/>
  <c r="S1032" i="38"/>
  <c r="V1032" i="38"/>
  <c r="X1032" i="38" s="1"/>
  <c r="F32" i="132"/>
  <c r="H32" i="132"/>
  <c r="G32" i="132"/>
  <c r="F5" i="132"/>
  <c r="F76" i="108"/>
  <c r="H76" i="108"/>
  <c r="G76" i="108"/>
  <c r="O1032" i="38" l="1"/>
  <c r="Z1032" i="38"/>
  <c r="P1032" i="38"/>
  <c r="Q1032" i="38" s="1"/>
  <c r="W1032" i="38"/>
  <c r="A1031" i="38"/>
  <c r="D1031" i="38"/>
  <c r="E1031" i="38"/>
  <c r="G1031" i="38"/>
  <c r="H1031" i="38"/>
  <c r="K1031" i="38"/>
  <c r="L1031" i="38" s="1"/>
  <c r="M1031" i="38"/>
  <c r="N1031" i="38" s="1"/>
  <c r="S1031" i="38"/>
  <c r="Y1032" i="38" l="1"/>
  <c r="O1031" i="38"/>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F19" i="133"/>
  <c r="K19" i="133"/>
  <c r="H19" i="133"/>
  <c r="M85" i="133"/>
  <c r="H85" i="133"/>
  <c r="K85" i="133"/>
  <c r="F85" i="133"/>
  <c r="M19" i="133"/>
  <c r="C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M74" i="92"/>
  <c r="H74" i="92"/>
  <c r="K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F19" i="132"/>
  <c r="K85" i="132"/>
  <c r="C85" i="132"/>
  <c r="C19" i="132"/>
  <c r="K19" i="132"/>
  <c r="M19" i="132"/>
  <c r="H19" i="132"/>
  <c r="H85" i="132"/>
  <c r="F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M85" i="131"/>
  <c r="H19" i="131"/>
  <c r="C19" i="131"/>
  <c r="H85" i="131"/>
  <c r="F85" i="131"/>
  <c r="C85" i="131"/>
  <c r="K85" i="131"/>
  <c r="M19"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C19" i="130"/>
  <c r="H19" i="130"/>
  <c r="M19" i="130"/>
  <c r="F19" i="130"/>
  <c r="M85" i="130"/>
  <c r="K85" i="130"/>
  <c r="C85" i="130"/>
  <c r="K19"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C19" i="129"/>
  <c r="K19" i="129"/>
  <c r="F85" i="129"/>
  <c r="H19" i="129"/>
  <c r="K85" i="129"/>
  <c r="M85" i="129"/>
  <c r="F19" i="129"/>
  <c r="H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C19" i="128"/>
  <c r="F19" i="128"/>
  <c r="K85" i="128"/>
  <c r="H19" i="128"/>
  <c r="F85" i="128"/>
  <c r="K19" i="128"/>
  <c r="H85" i="128"/>
  <c r="M19" i="128"/>
  <c r="M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H85" i="127"/>
  <c r="C19" i="127"/>
  <c r="M85" i="127"/>
  <c r="F85" i="127"/>
  <c r="C85" i="127"/>
  <c r="H19" i="127"/>
  <c r="K19" i="127"/>
  <c r="K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19" i="126"/>
  <c r="C85" i="126"/>
  <c r="K19" i="126"/>
  <c r="H19" i="126"/>
  <c r="M85" i="126"/>
  <c r="H85" i="126"/>
  <c r="K85" i="126"/>
  <c r="C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H19" i="125"/>
  <c r="C85" i="125"/>
  <c r="M85" i="125"/>
  <c r="F19" i="125"/>
  <c r="F85" i="125"/>
  <c r="K85" i="125"/>
  <c r="K19" i="125"/>
  <c r="M19" i="125"/>
  <c r="C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4"/>
  <c r="C85" i="124"/>
  <c r="K19" i="124"/>
  <c r="C85" i="123"/>
  <c r="F19" i="124"/>
  <c r="H85" i="123"/>
  <c r="F19" i="123"/>
  <c r="H19" i="123"/>
  <c r="H85" i="124"/>
  <c r="K85" i="123"/>
  <c r="C19" i="123"/>
  <c r="K85" i="124"/>
  <c r="C19" i="124"/>
  <c r="M85" i="124"/>
  <c r="M85" i="123"/>
  <c r="H19" i="124"/>
  <c r="M19" i="123"/>
  <c r="F85" i="124"/>
  <c r="F85"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85" i="122"/>
  <c r="K19" i="122"/>
  <c r="C19" i="122"/>
  <c r="F85" i="122"/>
  <c r="H19" i="122"/>
  <c r="C85" i="122"/>
  <c r="M19" i="122"/>
  <c r="F19" i="122"/>
  <c r="K85"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85" i="121"/>
  <c r="F19" i="121"/>
  <c r="H19" i="121"/>
  <c r="C85" i="121"/>
  <c r="C19" i="120"/>
  <c r="H85" i="120"/>
  <c r="K19" i="121"/>
  <c r="C85" i="120"/>
  <c r="F19" i="120"/>
  <c r="M19" i="120"/>
  <c r="K85" i="120"/>
  <c r="F85" i="120"/>
  <c r="H19" i="120"/>
  <c r="H85" i="121"/>
  <c r="M85" i="120"/>
  <c r="C19" i="121"/>
  <c r="F85" i="121"/>
  <c r="K19" i="120"/>
  <c r="M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M85" i="119"/>
  <c r="M19" i="119"/>
  <c r="H19" i="119"/>
  <c r="C85" i="119"/>
  <c r="F85" i="119"/>
  <c r="F19" i="119"/>
  <c r="C19" i="119"/>
  <c r="H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K19" i="118"/>
  <c r="H85" i="118"/>
  <c r="M85" i="118"/>
  <c r="F19" i="118"/>
  <c r="F85" i="118"/>
  <c r="K85" i="118"/>
  <c r="M19" i="118"/>
  <c r="H19"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K19" i="116"/>
  <c r="F85" i="117"/>
  <c r="M85" i="117"/>
  <c r="C19" i="116"/>
  <c r="H19" i="116"/>
  <c r="C19" i="117"/>
  <c r="C85" i="116"/>
  <c r="H85" i="117"/>
  <c r="F19" i="116"/>
  <c r="M85" i="116"/>
  <c r="M19" i="117"/>
  <c r="F85" i="116"/>
  <c r="K19" i="117"/>
  <c r="F19" i="117"/>
  <c r="K85" i="116"/>
  <c r="C85" i="117"/>
  <c r="M19" i="116"/>
  <c r="H19" i="117"/>
  <c r="H85" i="116"/>
  <c r="K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K85" i="115"/>
  <c r="K19" i="115"/>
  <c r="M85" i="115"/>
  <c r="H19" i="115"/>
  <c r="H85" i="115"/>
  <c r="F19" i="115"/>
  <c r="C85" i="115"/>
  <c r="M19"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C85" i="114"/>
  <c r="K19" i="114"/>
  <c r="M85" i="114"/>
  <c r="F19" i="114"/>
  <c r="C19" i="114"/>
  <c r="F85" i="114"/>
  <c r="H19" i="114"/>
  <c r="M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F19" i="112"/>
  <c r="C19" i="112"/>
  <c r="K19" i="112"/>
  <c r="C85" i="113"/>
  <c r="M85" i="113"/>
  <c r="M19" i="113"/>
  <c r="F85" i="113"/>
  <c r="H19" i="113"/>
  <c r="C19" i="113"/>
  <c r="F19" i="113"/>
  <c r="K19" i="113"/>
  <c r="C85" i="112"/>
  <c r="H85" i="112"/>
  <c r="K85" i="113"/>
  <c r="K85" i="112"/>
  <c r="H85" i="113"/>
  <c r="M85" i="112"/>
  <c r="F85" i="112"/>
  <c r="H19" i="112"/>
  <c r="M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1"/>
  <c r="F19" i="110"/>
  <c r="M19" i="111"/>
  <c r="C19" i="110"/>
  <c r="C19" i="111"/>
  <c r="K85" i="111"/>
  <c r="H85" i="110"/>
  <c r="K85" i="110"/>
  <c r="H19" i="110"/>
  <c r="K19" i="111"/>
  <c r="F85" i="111"/>
  <c r="K19" i="110"/>
  <c r="H85" i="111"/>
  <c r="M85" i="110"/>
  <c r="F85" i="110"/>
  <c r="M19" i="110"/>
  <c r="M85" i="111"/>
  <c r="C85" i="111"/>
  <c r="F19" i="111"/>
  <c r="C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19" i="109"/>
  <c r="F73" i="109"/>
  <c r="C73" i="109"/>
  <c r="K73" i="109"/>
  <c r="M19" i="109"/>
  <c r="H73" i="109"/>
  <c r="M73" i="109"/>
  <c r="F19" i="109"/>
  <c r="C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102" i="108"/>
  <c r="M23" i="108"/>
  <c r="K102" i="108"/>
  <c r="C102" i="108"/>
  <c r="M102" i="108"/>
  <c r="H23" i="108"/>
  <c r="F23" i="108"/>
  <c r="C23" i="108"/>
  <c r="H102" i="108"/>
  <c r="K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K19" i="107"/>
  <c r="M89" i="107"/>
  <c r="H19" i="107"/>
  <c r="C89" i="107"/>
  <c r="K89" i="107"/>
  <c r="F19" i="107"/>
  <c r="M19" i="107"/>
  <c r="C1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C85" i="106"/>
  <c r="M19" i="106"/>
  <c r="H85" i="106"/>
  <c r="H19" i="106"/>
  <c r="K19" i="106"/>
  <c r="M85" i="106"/>
  <c r="C19" i="106"/>
  <c r="K85" i="106"/>
  <c r="F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43" i="46"/>
  <c r="C19" i="47"/>
  <c r="C43" i="46"/>
  <c r="H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C91" i="105"/>
  <c r="M91" i="105"/>
  <c r="H19" i="105"/>
  <c r="F91" i="105"/>
  <c r="H91" i="105"/>
  <c r="M19" i="105"/>
  <c r="F19" i="105"/>
  <c r="C19" i="105"/>
  <c r="K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K85" i="104"/>
  <c r="M19" i="104"/>
  <c r="M85" i="104"/>
  <c r="C19" i="104"/>
  <c r="H19" i="104"/>
  <c r="F19" i="104"/>
  <c r="F85" i="104"/>
  <c r="C85"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K19" i="103"/>
  <c r="C19" i="103"/>
  <c r="K91" i="103"/>
  <c r="M91" i="103"/>
  <c r="H19" i="103"/>
  <c r="H91" i="103"/>
  <c r="M19" i="103"/>
  <c r="K19" i="89"/>
  <c r="C91" i="103"/>
  <c r="F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K95" i="102"/>
  <c r="K19" i="102"/>
  <c r="M95" i="102"/>
  <c r="C95" i="102"/>
  <c r="H95" i="102"/>
  <c r="H19" i="102"/>
  <c r="C19" i="102"/>
  <c r="F19" i="102"/>
  <c r="M19" i="102"/>
  <c r="F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K90" i="101"/>
  <c r="C22" i="101"/>
  <c r="M90" i="101"/>
  <c r="C90" i="101"/>
  <c r="H85" i="99"/>
  <c r="H22" i="101"/>
  <c r="C85" i="99"/>
  <c r="M19" i="99"/>
  <c r="C85" i="100"/>
  <c r="F19" i="99"/>
  <c r="K85" i="100"/>
  <c r="F22" i="101"/>
  <c r="F85" i="99"/>
  <c r="K22" i="101"/>
  <c r="H19" i="100"/>
  <c r="C19" i="99"/>
  <c r="F90" i="101"/>
  <c r="M19" i="100"/>
  <c r="H19" i="99"/>
  <c r="H85" i="100"/>
  <c r="K19" i="100"/>
  <c r="M22" i="101"/>
  <c r="H90" i="101"/>
  <c r="F85" i="100"/>
  <c r="F19" i="100"/>
  <c r="M85" i="100"/>
  <c r="C19" i="100"/>
  <c r="M85" i="99"/>
  <c r="K19" i="99"/>
  <c r="K85"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8"/>
  <c r="C19" i="97"/>
  <c r="M19" i="97"/>
  <c r="M85" i="98"/>
  <c r="F85" i="98"/>
  <c r="C85" i="97"/>
  <c r="M19" i="98"/>
  <c r="H85" i="98"/>
  <c r="F19" i="98"/>
  <c r="K85" i="98"/>
  <c r="F19" i="97"/>
  <c r="K29" i="88"/>
  <c r="H85" i="97"/>
  <c r="F85" i="97"/>
  <c r="C19" i="98"/>
  <c r="H19" i="97"/>
  <c r="C85" i="98"/>
  <c r="K85" i="97"/>
  <c r="M85" i="97"/>
  <c r="K19" i="97"/>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M106" i="96"/>
  <c r="H19" i="96"/>
  <c r="H106" i="96"/>
  <c r="F19" i="96"/>
  <c r="F106" i="96"/>
  <c r="C19" i="96"/>
  <c r="C106" i="96"/>
  <c r="M19" i="96"/>
  <c r="K19" i="96"/>
  <c r="K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M85" i="95"/>
  <c r="H85" i="95"/>
  <c r="F19" i="95"/>
  <c r="C19" i="95"/>
  <c r="C85" i="95"/>
  <c r="K19" i="95"/>
  <c r="F85" i="95"/>
  <c r="K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F85" i="94"/>
  <c r="M85" i="94"/>
  <c r="K19" i="94"/>
  <c r="C85" i="94"/>
  <c r="H19" i="94"/>
  <c r="F19" i="94"/>
  <c r="M19"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C113" i="93"/>
  <c r="M113" i="93"/>
  <c r="K113" i="93"/>
  <c r="H26" i="93"/>
  <c r="H113" i="93"/>
  <c r="M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30" i="92"/>
  <c r="F19" i="91"/>
  <c r="M30" i="92"/>
  <c r="H85" i="91"/>
  <c r="M85" i="91"/>
  <c r="F85" i="91"/>
  <c r="C30" i="92"/>
  <c r="F19" i="47"/>
  <c r="M19" i="91"/>
  <c r="H19" i="91"/>
  <c r="K85" i="91"/>
  <c r="F30" i="92"/>
  <c r="K19" i="91"/>
  <c r="C19" i="91"/>
  <c r="C85" i="91"/>
  <c r="H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7" i="74"/>
  <c r="F117" i="74"/>
  <c r="K116" i="74"/>
  <c r="F116" i="74"/>
  <c r="K115" i="74"/>
  <c r="F115" i="74"/>
  <c r="K114" i="74"/>
  <c r="F114" i="74"/>
  <c r="M113" i="74"/>
  <c r="M126" i="74" s="1"/>
  <c r="K113" i="74"/>
  <c r="F113" i="74"/>
  <c r="K112" i="74"/>
  <c r="F112" i="74"/>
  <c r="K111" i="74"/>
  <c r="F111" i="74"/>
  <c r="K110" i="74"/>
  <c r="F110" i="74"/>
  <c r="K109" i="74"/>
  <c r="F109" i="74"/>
  <c r="H156" i="74"/>
  <c r="G156" i="74"/>
  <c r="F156" i="74"/>
  <c r="H155" i="74"/>
  <c r="G155" i="74"/>
  <c r="F155"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5" i="74"/>
  <c r="G135" i="74"/>
  <c r="F135" i="74"/>
  <c r="H134" i="74"/>
  <c r="G134" i="74"/>
  <c r="F134" i="74"/>
  <c r="H133" i="74"/>
  <c r="G133" i="74"/>
  <c r="F13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K85" i="90"/>
  <c r="F19" i="90"/>
  <c r="H19" i="90"/>
  <c r="H85" i="90"/>
  <c r="M85" i="90"/>
  <c r="C19" i="90"/>
  <c r="K19" i="90"/>
  <c r="C85"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H85" i="89"/>
  <c r="H18" i="51"/>
  <c r="M19" i="89"/>
  <c r="K85" i="89"/>
  <c r="M85" i="89"/>
  <c r="F85"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C19" i="87"/>
  <c r="M19" i="87"/>
  <c r="K124" i="88"/>
  <c r="H19" i="87"/>
  <c r="H124" i="88"/>
  <c r="K85" i="87"/>
  <c r="F19" i="87"/>
  <c r="M124" i="88"/>
  <c r="H85" i="87"/>
  <c r="K19" i="87"/>
  <c r="F124" i="88"/>
  <c r="F29" i="88"/>
  <c r="F85" i="87"/>
  <c r="C85" i="87"/>
  <c r="M29" i="88"/>
  <c r="C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25" i="86"/>
  <c r="F95" i="86"/>
  <c r="C95" i="86"/>
  <c r="H95" i="86"/>
  <c r="M95" i="86"/>
  <c r="C25" i="86"/>
  <c r="K95" i="86"/>
  <c r="H2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K19" i="85"/>
  <c r="K85" i="85"/>
  <c r="H19" i="85"/>
  <c r="F19" i="85"/>
  <c r="C19" i="85"/>
  <c r="M19" i="85"/>
  <c r="F85" i="85"/>
  <c r="M85"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K19" i="83"/>
  <c r="M25" i="84"/>
  <c r="M110" i="84"/>
  <c r="C25" i="84"/>
  <c r="M85" i="83"/>
  <c r="H110" i="84"/>
  <c r="F25" i="84"/>
  <c r="C85" i="83"/>
  <c r="K110" i="84"/>
  <c r="C19" i="83"/>
  <c r="H19" i="83"/>
  <c r="F85" i="83"/>
  <c r="F19" i="83"/>
  <c r="K85" i="83"/>
  <c r="H25" i="84"/>
  <c r="F110" i="84"/>
  <c r="M19" i="83"/>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5" i="74"/>
  <c r="C35" i="74"/>
  <c r="H19" i="82"/>
  <c r="F60" i="82"/>
  <c r="M19" i="82"/>
  <c r="C19" i="82"/>
  <c r="H35" i="74"/>
  <c r="F19" i="82"/>
  <c r="K60" i="82"/>
  <c r="C60" i="82"/>
  <c r="M60" i="82"/>
  <c r="H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H96" i="31"/>
  <c r="M96" i="31"/>
  <c r="C96" i="31"/>
  <c r="F96" i="31"/>
  <c r="K96" i="31"/>
  <c r="K78" i="75"/>
  <c r="H78" i="75"/>
  <c r="C78" i="75"/>
  <c r="M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19" i="64"/>
  <c r="H19" i="64"/>
  <c r="K85" i="64"/>
  <c r="K19" i="64"/>
  <c r="H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M30" i="81"/>
  <c r="M110" i="81"/>
  <c r="H30" i="81"/>
  <c r="K110" i="81"/>
  <c r="F110" i="81"/>
  <c r="H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F85" i="80"/>
  <c r="K85" i="80"/>
  <c r="H19" i="80"/>
  <c r="C19" i="80"/>
  <c r="K19" i="80"/>
  <c r="M19" i="80"/>
  <c r="H85" i="80"/>
  <c r="F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65" i="79"/>
  <c r="M19" i="79"/>
  <c r="H19" i="79"/>
  <c r="C65" i="79"/>
  <c r="F19" i="79"/>
  <c r="F65" i="79"/>
  <c r="K19" i="79"/>
  <c r="C19" i="79"/>
  <c r="H65" i="79"/>
  <c r="M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19" i="78"/>
  <c r="K19" i="78"/>
  <c r="H85" i="78"/>
  <c r="H19" i="78"/>
  <c r="C85" i="78"/>
  <c r="K85" i="78"/>
  <c r="M19" i="78"/>
  <c r="M85" i="78"/>
  <c r="F85"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K89" i="77"/>
  <c r="F89" i="77"/>
  <c r="C89" i="77"/>
  <c r="H89" i="77"/>
  <c r="F19" i="77"/>
  <c r="C19" i="77"/>
  <c r="M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F19" i="76"/>
  <c r="H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F93" i="68"/>
  <c r="K93" i="68"/>
  <c r="C93" i="68"/>
  <c r="H93" i="68"/>
  <c r="M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H966" i="25"/>
  <c r="K966" i="25"/>
  <c r="C966" i="25"/>
  <c r="F966" i="25"/>
  <c r="M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6" i="74"/>
  <c r="H126" i="74"/>
  <c r="F126" i="74"/>
  <c r="C12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31" i="38" s="1"/>
  <c r="X1031" i="38" s="1"/>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292" i="58"/>
  <c r="K19" i="53"/>
  <c r="C19" i="59"/>
  <c r="M90" i="72"/>
  <c r="H121" i="45"/>
  <c r="M19" i="60"/>
  <c r="K19" i="75"/>
  <c r="H451" i="17"/>
  <c r="K63" i="66"/>
  <c r="F19" i="72"/>
  <c r="M65" i="71"/>
  <c r="K19" i="72"/>
  <c r="F85" i="64"/>
  <c r="C19" i="68"/>
  <c r="H72" i="59"/>
  <c r="C19" i="55"/>
  <c r="K19" i="68"/>
  <c r="C19" i="70"/>
  <c r="K156" i="49"/>
  <c r="M23" i="17"/>
  <c r="M19" i="63"/>
  <c r="C67" i="60"/>
  <c r="C19" i="34"/>
  <c r="M19" i="59"/>
  <c r="K51" i="54"/>
  <c r="F156" i="49"/>
  <c r="C19" i="60"/>
  <c r="K19" i="73"/>
  <c r="K23" i="17"/>
  <c r="F19" i="45"/>
  <c r="F19" i="55"/>
  <c r="K35" i="74"/>
  <c r="M94" i="52"/>
  <c r="H19" i="69"/>
  <c r="C19" i="75"/>
  <c r="F19" i="54"/>
  <c r="H75" i="41"/>
  <c r="C19" i="64"/>
  <c r="H19" i="53"/>
  <c r="K213" i="57"/>
  <c r="M100" i="34"/>
  <c r="F63" i="66"/>
  <c r="F35" i="74"/>
  <c r="C23" i="57"/>
  <c r="F19" i="60"/>
  <c r="K292" i="58"/>
  <c r="H55" i="50"/>
  <c r="H19" i="3"/>
  <c r="K18" i="51"/>
  <c r="H19" i="50"/>
  <c r="F18" i="51"/>
  <c r="M19" i="61"/>
  <c r="F86" i="53"/>
  <c r="C19" i="71"/>
  <c r="M75" i="41"/>
  <c r="M19" i="3"/>
  <c r="H77" i="70"/>
  <c r="H156" i="49"/>
  <c r="M77" i="70"/>
  <c r="K77" i="70"/>
  <c r="M19" i="54"/>
  <c r="F65" i="71"/>
  <c r="F19" i="61"/>
  <c r="H94" i="52"/>
  <c r="M19" i="73"/>
  <c r="C19" i="61"/>
  <c r="H19" i="66"/>
  <c r="H19" i="63"/>
  <c r="F23" i="57"/>
  <c r="M23" i="57"/>
  <c r="M51" i="54"/>
  <c r="K55" i="50"/>
  <c r="C69" i="58"/>
  <c r="H65" i="63"/>
  <c r="F30" i="49"/>
  <c r="M19" i="55"/>
  <c r="K69" i="58"/>
  <c r="M55" i="50"/>
  <c r="C19" i="52"/>
  <c r="H100" i="34"/>
  <c r="K19" i="41"/>
  <c r="H86" i="53"/>
  <c r="M63" i="66"/>
  <c r="F75" i="41"/>
  <c r="K23" i="57"/>
  <c r="C25" i="31"/>
  <c r="H19" i="61"/>
  <c r="K19" i="62"/>
  <c r="H19" i="55"/>
  <c r="C75" i="41"/>
  <c r="H19" i="52"/>
  <c r="M69" i="58"/>
  <c r="K19" i="63"/>
  <c r="H19" i="75"/>
  <c r="K81" i="61"/>
  <c r="F19" i="41"/>
  <c r="K94" i="52"/>
  <c r="M19" i="69"/>
  <c r="F19" i="69"/>
  <c r="H51" i="54"/>
  <c r="F55" i="50"/>
  <c r="M19" i="71"/>
  <c r="C451" i="17"/>
  <c r="C19" i="72"/>
  <c r="C81" i="61"/>
  <c r="H19" i="59"/>
  <c r="H23" i="17"/>
  <c r="F213" i="57"/>
  <c r="F19" i="66"/>
  <c r="F100" i="34"/>
  <c r="C19" i="54"/>
  <c r="K19" i="70"/>
  <c r="C19" i="66"/>
  <c r="K65" i="63"/>
  <c r="F19" i="75"/>
  <c r="H213" i="57"/>
  <c r="C65" i="71"/>
  <c r="C19" i="50"/>
  <c r="K19" i="59"/>
  <c r="M292" i="58"/>
  <c r="M451" i="17"/>
  <c r="M81" i="61"/>
  <c r="K19" i="60"/>
  <c r="C19" i="62"/>
  <c r="M18" i="51"/>
  <c r="K121" i="45"/>
  <c r="K19" i="69"/>
  <c r="K19" i="52"/>
  <c r="K19" i="54"/>
  <c r="M19" i="45"/>
  <c r="C100" i="34"/>
  <c r="C156" i="49"/>
  <c r="M156" i="49"/>
  <c r="C19" i="45"/>
  <c r="H19" i="71"/>
  <c r="K19" i="61"/>
  <c r="H67" i="60"/>
  <c r="H19" i="68"/>
  <c r="M121" i="45"/>
  <c r="C77" i="70"/>
  <c r="M19" i="62"/>
  <c r="F451" i="17"/>
  <c r="F19" i="64"/>
  <c r="F90" i="72"/>
  <c r="F77" i="70"/>
  <c r="F25" i="31"/>
  <c r="M30" i="49"/>
  <c r="K19" i="71"/>
  <c r="F19" i="52"/>
  <c r="F94" i="52"/>
  <c r="F28" i="43"/>
  <c r="M213" i="57"/>
  <c r="F19" i="70"/>
  <c r="H19" i="60"/>
  <c r="K19" i="50"/>
  <c r="C23" i="17"/>
  <c r="H159" i="25"/>
  <c r="C121" i="45"/>
  <c r="C65" i="63"/>
  <c r="H19" i="54"/>
  <c r="C90" i="72"/>
  <c r="M19" i="68"/>
  <c r="F121" i="45"/>
  <c r="F69" i="58"/>
  <c r="C19" i="69"/>
  <c r="K25" i="31"/>
  <c r="F51" i="54"/>
  <c r="H19" i="34"/>
  <c r="F19" i="73"/>
  <c r="H292" i="58"/>
  <c r="F65" i="63"/>
  <c r="K19" i="55"/>
  <c r="C94" i="52"/>
  <c r="F159" i="25"/>
  <c r="H65" i="71"/>
  <c r="F19" i="71"/>
  <c r="M25" i="31"/>
  <c r="K19" i="66"/>
  <c r="M19" i="52"/>
  <c r="H90" i="72"/>
  <c r="C55" i="50"/>
  <c r="C86" i="53"/>
  <c r="H19" i="70"/>
  <c r="C292" i="58"/>
  <c r="K75" i="41"/>
  <c r="H81" i="61"/>
  <c r="C19" i="53"/>
  <c r="C72" i="59"/>
  <c r="K19" i="3"/>
  <c r="F19" i="50"/>
  <c r="C30" i="49"/>
  <c r="F19" i="34"/>
  <c r="F19" i="62"/>
  <c r="H19" i="72"/>
  <c r="F23" i="17"/>
  <c r="K19" i="34"/>
  <c r="M67" i="60"/>
  <c r="M19" i="50"/>
  <c r="H69" i="58"/>
  <c r="F19" i="63"/>
  <c r="H19" i="62"/>
  <c r="C213" i="57"/>
  <c r="F67" i="60"/>
  <c r="F19" i="53"/>
  <c r="M19" i="66"/>
  <c r="K90" i="72"/>
  <c r="C19" i="63"/>
  <c r="K72" i="59"/>
  <c r="M19" i="72"/>
  <c r="K451" i="17"/>
  <c r="C85" i="64"/>
  <c r="F19" i="3"/>
  <c r="M19" i="75"/>
  <c r="H63" i="66"/>
  <c r="M19" i="70"/>
  <c r="M65" i="63"/>
  <c r="K67" i="60"/>
  <c r="F19" i="59"/>
  <c r="K65" i="71"/>
  <c r="F72" i="59"/>
  <c r="H19" i="41"/>
  <c r="C19" i="73"/>
  <c r="M19" i="53"/>
  <c r="F81" i="61"/>
  <c r="H25" i="31"/>
  <c r="H19" i="73"/>
  <c r="C51" i="54"/>
  <c r="C63" i="66"/>
  <c r="M19" i="34"/>
  <c r="K100" i="34"/>
  <c r="K86" i="53"/>
  <c r="C19" i="41"/>
  <c r="F19" i="68"/>
  <c r="M86" i="53"/>
  <c r="M72" i="59"/>
  <c r="M19" i="41"/>
  <c r="C19" i="3"/>
  <c r="V1030" i="38" l="1"/>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7"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31" i="38" l="1"/>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K22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1" i="38" l="1"/>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<sst xmlns="http://schemas.openxmlformats.org/spreadsheetml/2006/main" count="9703" uniqueCount="1365">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</sst>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2"/>
      <tableStyleElement type="headerRow" dxfId="420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numCache>
            </c:numRef>
          </c:yVal>
          <c:smooth val="1"/>
        </c:ser>
        <c:dLbls>
          <c:showLegendKey val="0"/>
          <c:showVal val="0"/>
          <c:showCatName val="0"/>
          <c:showSerName val="0"/>
          <c:showPercent val="0"/>
          <c:showBubbleSize val="0"/>
        </c:dLbls>
        <c:axId val="327763952"/>
        <c:axId val="327762384"/>
      </c:scatterChart>
      <c:valAx>
        <c:axId val="327763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7762384"/>
        <c:crosses val="autoZero"/>
        <c:crossBetween val="midCat"/>
      </c:valAx>
      <c:valAx>
        <c:axId val="32776238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7763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numCache>
            </c:numRef>
          </c:yVal>
          <c:smooth val="1"/>
        </c:ser>
        <c:dLbls>
          <c:showLegendKey val="0"/>
          <c:showVal val="0"/>
          <c:showCatName val="0"/>
          <c:showSerName val="0"/>
          <c:showPercent val="0"/>
          <c:showBubbleSize val="0"/>
        </c:dLbls>
        <c:axId val="327761992"/>
        <c:axId val="327762776"/>
      </c:scatterChart>
      <c:valAx>
        <c:axId val="3277619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7762776"/>
        <c:crosses val="autoZero"/>
        <c:crossBetween val="midCat"/>
      </c:valAx>
      <c:valAx>
        <c:axId val="3277627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77619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numCache>
            </c:numRef>
          </c:yVal>
          <c:smooth val="1"/>
        </c:ser>
        <c:dLbls>
          <c:showLegendKey val="0"/>
          <c:showVal val="0"/>
          <c:showCatName val="0"/>
          <c:showSerName val="0"/>
          <c:showPercent val="0"/>
          <c:showBubbleSize val="0"/>
        </c:dLbls>
        <c:axId val="327764344"/>
        <c:axId val="327763168"/>
      </c:scatterChart>
      <c:valAx>
        <c:axId val="327764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7763168"/>
        <c:crosses val="autoZero"/>
        <c:crossBetween val="midCat"/>
      </c:valAx>
      <c:valAx>
        <c:axId val="32776316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7764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numCache>
            </c:numRef>
          </c:yVal>
          <c:smooth val="1"/>
        </c:ser>
        <c:dLbls>
          <c:showLegendKey val="0"/>
          <c:showVal val="0"/>
          <c:showCatName val="0"/>
          <c:showSerName val="0"/>
          <c:showPercent val="0"/>
          <c:showBubbleSize val="0"/>
        </c:dLbls>
        <c:axId val="407517192"/>
        <c:axId val="407520328"/>
      </c:scatterChart>
      <c:valAx>
        <c:axId val="407517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20328"/>
        <c:crosses val="autoZero"/>
        <c:crossBetween val="midCat"/>
      </c:valAx>
      <c:valAx>
        <c:axId val="40752032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7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numCache>
            </c:numRef>
          </c:yVal>
          <c:smooth val="1"/>
        </c:ser>
        <c:dLbls>
          <c:showLegendKey val="0"/>
          <c:showVal val="0"/>
          <c:showCatName val="0"/>
          <c:showSerName val="0"/>
          <c:showPercent val="0"/>
          <c:showBubbleSize val="0"/>
        </c:dLbls>
        <c:axId val="407518760"/>
        <c:axId val="407520720"/>
      </c:scatterChart>
      <c:valAx>
        <c:axId val="407518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20720"/>
        <c:crosses val="autoZero"/>
        <c:crossBetween val="midCat"/>
      </c:valAx>
      <c:valAx>
        <c:axId val="4075207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87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numCache>
            </c:numRef>
          </c:yVal>
          <c:smooth val="1"/>
        </c:ser>
        <c:dLbls>
          <c:showLegendKey val="0"/>
          <c:showVal val="0"/>
          <c:showCatName val="0"/>
          <c:showSerName val="0"/>
          <c:showPercent val="0"/>
          <c:showBubbleSize val="0"/>
        </c:dLbls>
        <c:axId val="407519544"/>
        <c:axId val="407514840"/>
      </c:scatterChart>
      <c:valAx>
        <c:axId val="4075195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4840"/>
        <c:crosses val="autoZero"/>
        <c:crossBetween val="midCat"/>
      </c:valAx>
      <c:valAx>
        <c:axId val="4075148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95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numCache>
            </c:numRef>
          </c:yVal>
          <c:smooth val="1"/>
        </c:ser>
        <c:dLbls>
          <c:showLegendKey val="0"/>
          <c:showVal val="0"/>
          <c:showCatName val="0"/>
          <c:showSerName val="0"/>
          <c:showPercent val="0"/>
          <c:showBubbleSize val="0"/>
        </c:dLbls>
        <c:axId val="407521112"/>
        <c:axId val="407514056"/>
      </c:scatterChart>
      <c:valAx>
        <c:axId val="407521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4056"/>
        <c:crosses val="autoZero"/>
        <c:crossBetween val="midCat"/>
      </c:valAx>
      <c:valAx>
        <c:axId val="40751405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211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numCache>
            </c:numRef>
          </c:yVal>
          <c:smooth val="1"/>
        </c:ser>
        <c:dLbls>
          <c:showLegendKey val="0"/>
          <c:showVal val="0"/>
          <c:showCatName val="0"/>
          <c:showSerName val="0"/>
          <c:showPercent val="0"/>
          <c:showBubbleSize val="0"/>
        </c:dLbls>
        <c:axId val="407515232"/>
        <c:axId val="407515624"/>
      </c:scatterChart>
      <c:valAx>
        <c:axId val="407515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5624"/>
        <c:crosses val="autoZero"/>
        <c:crossBetween val="midCat"/>
      </c:valAx>
      <c:valAx>
        <c:axId val="4075156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5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07990264"/>
        <c:axId val="407997320"/>
      </c:lineChart>
      <c:dateAx>
        <c:axId val="407990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97320"/>
        <c:crosses val="autoZero"/>
        <c:auto val="1"/>
        <c:lblOffset val="100"/>
        <c:baseTimeUnit val="days"/>
      </c:dateAx>
      <c:valAx>
        <c:axId val="407997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90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07993792"/>
        <c:axId val="407994184"/>
      </c:lineChart>
      <c:dateAx>
        <c:axId val="407993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94184"/>
        <c:crosses val="autoZero"/>
        <c:auto val="1"/>
        <c:lblOffset val="100"/>
        <c:baseTimeUnit val="days"/>
      </c:dateAx>
      <c:valAx>
        <c:axId val="407994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93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7991832"/>
        <c:axId val="407992224"/>
      </c:lineChart>
      <c:dateAx>
        <c:axId val="407991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992224"/>
        <c:crosses val="autoZero"/>
        <c:auto val="1"/>
        <c:lblOffset val="100"/>
        <c:baseTimeUnit val="days"/>
      </c:dateAx>
      <c:valAx>
        <c:axId val="40799222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991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407519152"/>
        <c:axId val="407514448"/>
      </c:lineChart>
      <c:dateAx>
        <c:axId val="407519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14448"/>
        <c:crosses val="autoZero"/>
        <c:auto val="1"/>
        <c:lblOffset val="100"/>
        <c:baseTimeUnit val="days"/>
      </c:dateAx>
      <c:valAx>
        <c:axId val="407514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19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410379272"/>
        <c:axId val="410378880"/>
      </c:lineChart>
      <c:dateAx>
        <c:axId val="410379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78880"/>
        <c:crosses val="autoZero"/>
        <c:auto val="1"/>
        <c:lblOffset val="100"/>
        <c:baseTimeUnit val="days"/>
      </c:dateAx>
      <c:valAx>
        <c:axId val="41037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79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numCache>
            </c:numRef>
          </c:val>
          <c:smooth val="0"/>
        </c:ser>
        <c:dLbls>
          <c:showLegendKey val="0"/>
          <c:showVal val="0"/>
          <c:showCatName val="0"/>
          <c:showSerName val="0"/>
          <c:showPercent val="0"/>
          <c:showBubbleSize val="0"/>
        </c:dLbls>
        <c:smooth val="0"/>
        <c:axId val="410382800"/>
        <c:axId val="410380056"/>
      </c:lineChart>
      <c:dateAx>
        <c:axId val="41038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80056"/>
        <c:crosses val="autoZero"/>
        <c:auto val="1"/>
        <c:lblOffset val="100"/>
        <c:baseTimeUnit val="days"/>
      </c:dateAx>
      <c:valAx>
        <c:axId val="41038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82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numCache>
            </c:numRef>
          </c:val>
          <c:smooth val="0"/>
        </c:ser>
        <c:dLbls>
          <c:showLegendKey val="0"/>
          <c:showVal val="0"/>
          <c:showCatName val="0"/>
          <c:showSerName val="0"/>
          <c:showPercent val="0"/>
          <c:showBubbleSize val="0"/>
        </c:dLbls>
        <c:smooth val="0"/>
        <c:axId val="410381624"/>
        <c:axId val="410376528"/>
      </c:lineChart>
      <c:dateAx>
        <c:axId val="41038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76528"/>
        <c:crosses val="autoZero"/>
        <c:auto val="1"/>
        <c:lblOffset val="100"/>
        <c:baseTimeUnit val="days"/>
      </c:dateAx>
      <c:valAx>
        <c:axId val="41037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81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0378096"/>
        <c:axId val="410381232"/>
      </c:lineChart>
      <c:dateAx>
        <c:axId val="4103780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381232"/>
        <c:crosses val="autoZero"/>
        <c:auto val="1"/>
        <c:lblOffset val="100"/>
        <c:baseTimeUnit val="days"/>
      </c:dateAx>
      <c:valAx>
        <c:axId val="41038123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378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1055072"/>
        <c:axId val="411050368"/>
      </c:lineChart>
      <c:dateAx>
        <c:axId val="41105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0368"/>
        <c:crosses val="autoZero"/>
        <c:auto val="1"/>
        <c:lblOffset val="100"/>
        <c:baseTimeUnit val="days"/>
      </c:dateAx>
      <c:valAx>
        <c:axId val="4110503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5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1051544"/>
        <c:axId val="411057424"/>
      </c:lineChart>
      <c:dateAx>
        <c:axId val="411051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7424"/>
        <c:crosses val="autoZero"/>
        <c:auto val="1"/>
        <c:lblOffset val="100"/>
        <c:baseTimeUnit val="days"/>
      </c:dateAx>
      <c:valAx>
        <c:axId val="41105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1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numCache>
            </c:numRef>
          </c:val>
          <c:smooth val="0"/>
        </c:ser>
        <c:dLbls>
          <c:showLegendKey val="0"/>
          <c:showVal val="0"/>
          <c:showCatName val="0"/>
          <c:showSerName val="0"/>
          <c:showPercent val="0"/>
          <c:showBubbleSize val="0"/>
        </c:dLbls>
        <c:smooth val="0"/>
        <c:axId val="411051936"/>
        <c:axId val="411052328"/>
      </c:lineChart>
      <c:dateAx>
        <c:axId val="411051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2328"/>
        <c:crosses val="autoZero"/>
        <c:auto val="1"/>
        <c:lblOffset val="100"/>
        <c:baseTimeUnit val="days"/>
      </c:dateAx>
      <c:valAx>
        <c:axId val="411052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1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numCache>
            </c:numRef>
          </c:val>
          <c:smooth val="0"/>
        </c:ser>
        <c:dLbls>
          <c:showLegendKey val="0"/>
          <c:showVal val="0"/>
          <c:showCatName val="0"/>
          <c:showSerName val="0"/>
          <c:showPercent val="0"/>
          <c:showBubbleSize val="0"/>
        </c:dLbls>
        <c:smooth val="0"/>
        <c:axId val="411055464"/>
        <c:axId val="411052720"/>
      </c:lineChart>
      <c:dateAx>
        <c:axId val="41105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2720"/>
        <c:crosses val="autoZero"/>
        <c:auto val="1"/>
        <c:lblOffset val="100"/>
        <c:baseTimeUnit val="days"/>
      </c:dateAx>
      <c:valAx>
        <c:axId val="41105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1056248"/>
        <c:axId val="411054680"/>
      </c:lineChart>
      <c:dateAx>
        <c:axId val="4110562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4680"/>
        <c:crosses val="autoZero"/>
        <c:auto val="1"/>
        <c:lblOffset val="100"/>
        <c:baseTimeUnit val="days"/>
      </c:dateAx>
      <c:valAx>
        <c:axId val="4110546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56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10378488"/>
        <c:axId val="412299064"/>
      </c:lineChart>
      <c:dateAx>
        <c:axId val="41037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9064"/>
        <c:crosses val="autoZero"/>
        <c:auto val="1"/>
        <c:lblOffset val="100"/>
        <c:baseTimeUnit val="days"/>
      </c:dateAx>
      <c:valAx>
        <c:axId val="41229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7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12295144"/>
        <c:axId val="412293184"/>
      </c:lineChart>
      <c:dateAx>
        <c:axId val="41229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3184"/>
        <c:crosses val="autoZero"/>
        <c:auto val="1"/>
        <c:lblOffset val="100"/>
        <c:baseTimeUnit val="days"/>
      </c:dateAx>
      <c:valAx>
        <c:axId val="41229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5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2296712"/>
        <c:axId val="412298672"/>
      </c:lineChart>
      <c:dateAx>
        <c:axId val="412296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8672"/>
        <c:crosses val="autoZero"/>
        <c:auto val="1"/>
        <c:lblOffset val="100"/>
        <c:baseTimeUnit val="days"/>
      </c:dateAx>
      <c:valAx>
        <c:axId val="412298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6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2297104"/>
        <c:axId val="412299456"/>
      </c:lineChart>
      <c:dateAx>
        <c:axId val="412297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9456"/>
        <c:crosses val="autoZero"/>
        <c:auto val="1"/>
        <c:lblOffset val="100"/>
        <c:baseTimeUnit val="days"/>
      </c:dateAx>
      <c:valAx>
        <c:axId val="41229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7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2294360"/>
        <c:axId val="412294752"/>
      </c:lineChart>
      <c:dateAx>
        <c:axId val="412294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4752"/>
        <c:crosses val="autoZero"/>
        <c:auto val="1"/>
        <c:lblOffset val="100"/>
        <c:baseTimeUnit val="days"/>
      </c:dateAx>
      <c:valAx>
        <c:axId val="412294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2295928"/>
        <c:axId val="412296320"/>
      </c:lineChart>
      <c:dateAx>
        <c:axId val="412295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6320"/>
        <c:crosses val="autoZero"/>
        <c:auto val="1"/>
        <c:lblOffset val="100"/>
        <c:baseTimeUnit val="days"/>
      </c:dateAx>
      <c:valAx>
        <c:axId val="41229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5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6787208"/>
        <c:axId val="416786816"/>
      </c:lineChart>
      <c:dateAx>
        <c:axId val="4167872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6816"/>
        <c:crosses val="autoZero"/>
        <c:auto val="1"/>
        <c:lblOffset val="100"/>
        <c:baseTimeUnit val="days"/>
      </c:dateAx>
      <c:valAx>
        <c:axId val="4167868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7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6785640"/>
        <c:axId val="416787600"/>
      </c:lineChart>
      <c:dateAx>
        <c:axId val="416785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7600"/>
        <c:crosses val="autoZero"/>
        <c:auto val="1"/>
        <c:lblOffset val="100"/>
        <c:baseTimeUnit val="days"/>
      </c:dateAx>
      <c:valAx>
        <c:axId val="41678760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5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6790736"/>
        <c:axId val="416787992"/>
      </c:lineChart>
      <c:dateAx>
        <c:axId val="4167907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7992"/>
        <c:crosses val="autoZero"/>
        <c:auto val="1"/>
        <c:lblOffset val="100"/>
        <c:baseTimeUnit val="days"/>
      </c:dateAx>
      <c:valAx>
        <c:axId val="41678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90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6789560"/>
        <c:axId val="416789168"/>
      </c:lineChart>
      <c:dateAx>
        <c:axId val="416789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9168"/>
        <c:crosses val="autoZero"/>
        <c:auto val="1"/>
        <c:lblOffset val="100"/>
        <c:baseTimeUnit val="days"/>
      </c:dateAx>
      <c:valAx>
        <c:axId val="41678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9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6791912"/>
        <c:axId val="416786032"/>
      </c:lineChart>
      <c:dateAx>
        <c:axId val="41679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6032"/>
        <c:crosses val="autoZero"/>
        <c:auto val="1"/>
        <c:lblOffset val="100"/>
        <c:baseTimeUnit val="days"/>
      </c:dateAx>
      <c:valAx>
        <c:axId val="41678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9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5260760"/>
        <c:axId val="415265464"/>
      </c:lineChart>
      <c:dateAx>
        <c:axId val="415260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5464"/>
        <c:crosses val="autoZero"/>
        <c:auto val="1"/>
        <c:lblOffset val="100"/>
        <c:baseTimeUnit val="days"/>
      </c:dateAx>
      <c:valAx>
        <c:axId val="41526546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0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5265072"/>
        <c:axId val="415261152"/>
      </c:lineChart>
      <c:dateAx>
        <c:axId val="41526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1152"/>
        <c:crosses val="autoZero"/>
        <c:auto val="1"/>
        <c:lblOffset val="100"/>
        <c:baseTimeUnit val="days"/>
      </c:dateAx>
      <c:valAx>
        <c:axId val="415261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5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15267032"/>
        <c:axId val="415263504"/>
      </c:lineChart>
      <c:dateAx>
        <c:axId val="415267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3504"/>
        <c:crosses val="autoZero"/>
        <c:auto val="1"/>
        <c:lblOffset val="100"/>
        <c:baseTimeUnit val="days"/>
      </c:dateAx>
      <c:valAx>
        <c:axId val="415263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7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15262720"/>
        <c:axId val="415266640"/>
      </c:lineChart>
      <c:dateAx>
        <c:axId val="415262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6640"/>
        <c:crosses val="autoZero"/>
        <c:auto val="1"/>
        <c:lblOffset val="100"/>
        <c:baseTimeUnit val="days"/>
      </c:dateAx>
      <c:valAx>
        <c:axId val="415266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2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5267424"/>
        <c:axId val="415261544"/>
      </c:lineChart>
      <c:dateAx>
        <c:axId val="4152674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1544"/>
        <c:crosses val="autoZero"/>
        <c:auto val="1"/>
        <c:lblOffset val="100"/>
        <c:baseTimeUnit val="days"/>
      </c:dateAx>
      <c:valAx>
        <c:axId val="41526154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674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8218288"/>
        <c:axId val="418219464"/>
      </c:lineChart>
      <c:dateAx>
        <c:axId val="418218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19464"/>
        <c:crosses val="autoZero"/>
        <c:auto val="1"/>
        <c:lblOffset val="100"/>
        <c:baseTimeUnit val="days"/>
      </c:dateAx>
      <c:valAx>
        <c:axId val="418219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182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18217896"/>
        <c:axId val="418216328"/>
      </c:lineChart>
      <c:dateAx>
        <c:axId val="418217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16328"/>
        <c:crosses val="autoZero"/>
        <c:auto val="1"/>
        <c:lblOffset val="100"/>
        <c:baseTimeUnit val="days"/>
      </c:dateAx>
      <c:valAx>
        <c:axId val="4182163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17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18219856"/>
        <c:axId val="418216720"/>
      </c:lineChart>
      <c:dateAx>
        <c:axId val="418219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16720"/>
        <c:crosses val="autoZero"/>
        <c:auto val="1"/>
        <c:lblOffset val="100"/>
        <c:baseTimeUnit val="days"/>
      </c:dateAx>
      <c:valAx>
        <c:axId val="418216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19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8217112"/>
        <c:axId val="418213976"/>
      </c:lineChart>
      <c:dateAx>
        <c:axId val="418217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213976"/>
        <c:crosses val="autoZero"/>
        <c:auto val="1"/>
        <c:lblOffset val="100"/>
        <c:baseTimeUnit val="days"/>
      </c:dateAx>
      <c:valAx>
        <c:axId val="41821397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217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numCache>
            </c:numRef>
          </c:val>
          <c:smooth val="0"/>
        </c:ser>
        <c:dLbls>
          <c:showLegendKey val="0"/>
          <c:showVal val="0"/>
          <c:showCatName val="0"/>
          <c:showSerName val="0"/>
          <c:showPercent val="0"/>
          <c:showBubbleSize val="0"/>
        </c:dLbls>
        <c:marker val="1"/>
        <c:smooth val="0"/>
        <c:axId val="427277136"/>
        <c:axId val="427276744"/>
      </c:lineChart>
      <c:dateAx>
        <c:axId val="42727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76744"/>
        <c:crosses val="autoZero"/>
        <c:auto val="1"/>
        <c:lblOffset val="100"/>
        <c:baseTimeUnit val="days"/>
      </c:dateAx>
      <c:valAx>
        <c:axId val="4272767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77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numCache>
            </c:numRef>
          </c:val>
          <c:smooth val="0"/>
        </c:ser>
        <c:dLbls>
          <c:showLegendKey val="0"/>
          <c:showVal val="0"/>
          <c:showCatName val="0"/>
          <c:showSerName val="0"/>
          <c:showPercent val="0"/>
          <c:showBubbleSize val="0"/>
        </c:dLbls>
        <c:marker val="1"/>
        <c:smooth val="0"/>
        <c:axId val="427277528"/>
        <c:axId val="427278704"/>
      </c:lineChart>
      <c:dateAx>
        <c:axId val="427277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78704"/>
        <c:crosses val="autoZero"/>
        <c:auto val="1"/>
        <c:lblOffset val="100"/>
        <c:baseTimeUnit val="days"/>
      </c:dateAx>
      <c:valAx>
        <c:axId val="42727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77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27278312"/>
        <c:axId val="427281840"/>
      </c:lineChart>
      <c:dateAx>
        <c:axId val="427278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81840"/>
        <c:crosses val="autoZero"/>
        <c:auto val="1"/>
        <c:lblOffset val="100"/>
        <c:baseTimeUnit val="days"/>
      </c:dateAx>
      <c:valAx>
        <c:axId val="4272818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78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27279488"/>
        <c:axId val="427280272"/>
      </c:lineChart>
      <c:dateAx>
        <c:axId val="427279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80272"/>
        <c:crosses val="autoZero"/>
        <c:auto val="1"/>
        <c:lblOffset val="100"/>
        <c:baseTimeUnit val="days"/>
      </c:dateAx>
      <c:valAx>
        <c:axId val="42728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79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18969224"/>
        <c:axId val="418962952"/>
      </c:lineChart>
      <c:catAx>
        <c:axId val="4189692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962952"/>
        <c:crosses val="autoZero"/>
        <c:auto val="1"/>
        <c:lblAlgn val="ctr"/>
        <c:lblOffset val="100"/>
        <c:noMultiLvlLbl val="0"/>
      </c:catAx>
      <c:valAx>
        <c:axId val="41896295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969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18970008"/>
        <c:axId val="418963344"/>
      </c:lineChart>
      <c:dateAx>
        <c:axId val="418970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963344"/>
        <c:crosses val="autoZero"/>
        <c:auto val="1"/>
        <c:lblOffset val="100"/>
        <c:baseTimeUnit val="days"/>
      </c:dateAx>
      <c:valAx>
        <c:axId val="41896334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970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18961384"/>
        <c:axId val="418966088"/>
      </c:lineChart>
      <c:dateAx>
        <c:axId val="418961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966088"/>
        <c:crosses val="autoZero"/>
        <c:auto val="1"/>
        <c:lblOffset val="100"/>
        <c:baseTimeUnit val="days"/>
      </c:dateAx>
      <c:valAx>
        <c:axId val="41896608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961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18974712"/>
        <c:axId val="418973536"/>
      </c:lineChart>
      <c:dateAx>
        <c:axId val="418974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73536"/>
        <c:crosses val="autoZero"/>
        <c:auto val="1"/>
        <c:lblOffset val="100"/>
        <c:baseTimeUnit val="days"/>
      </c:dateAx>
      <c:valAx>
        <c:axId val="4189735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74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18972752"/>
        <c:axId val="440116888"/>
      </c:lineChart>
      <c:dateAx>
        <c:axId val="418972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6888"/>
        <c:crosses val="autoZero"/>
        <c:auto val="1"/>
        <c:lblOffset val="100"/>
        <c:baseTimeUnit val="days"/>
      </c:dateAx>
      <c:valAx>
        <c:axId val="44011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97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numCache>
            </c:numRef>
          </c:yVal>
          <c:smooth val="0"/>
        </c:ser>
        <c:dLbls>
          <c:showLegendKey val="0"/>
          <c:showVal val="0"/>
          <c:showCatName val="0"/>
          <c:showSerName val="0"/>
          <c:showPercent val="0"/>
          <c:showBubbleSize val="0"/>
        </c:dLbls>
        <c:axId val="440111008"/>
        <c:axId val="440110616"/>
      </c:scatterChart>
      <c:valAx>
        <c:axId val="4401110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0616"/>
        <c:crosses val="autoZero"/>
        <c:crossBetween val="midCat"/>
      </c:valAx>
      <c:valAx>
        <c:axId val="440110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10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numCache>
            </c:numRef>
          </c:yVal>
          <c:smooth val="0"/>
        </c:ser>
        <c:dLbls>
          <c:showLegendKey val="0"/>
          <c:showVal val="0"/>
          <c:showCatName val="0"/>
          <c:showSerName val="0"/>
          <c:showPercent val="0"/>
          <c:showBubbleSize val="0"/>
        </c:dLbls>
        <c:axId val="440113360"/>
        <c:axId val="440117672"/>
      </c:scatterChart>
      <c:valAx>
        <c:axId val="4401133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7672"/>
        <c:crosses val="autoZero"/>
        <c:crossBetween val="midCat"/>
      </c:valAx>
      <c:valAx>
        <c:axId val="440117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33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0118064"/>
        <c:axId val="440108264"/>
      </c:lineChart>
      <c:catAx>
        <c:axId val="4401180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08264"/>
        <c:crosses val="autoZero"/>
        <c:auto val="1"/>
        <c:lblAlgn val="ctr"/>
        <c:lblOffset val="100"/>
        <c:noMultiLvlLbl val="0"/>
      </c:catAx>
      <c:valAx>
        <c:axId val="4401082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18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0111792"/>
        <c:axId val="440116496"/>
      </c:lineChart>
      <c:catAx>
        <c:axId val="440111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16496"/>
        <c:crosses val="autoZero"/>
        <c:auto val="1"/>
        <c:lblAlgn val="ctr"/>
        <c:lblOffset val="100"/>
        <c:noMultiLvlLbl val="0"/>
      </c:catAx>
      <c:valAx>
        <c:axId val="4401164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11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40112184"/>
        <c:axId val="440112968"/>
      </c:lineChart>
      <c:dateAx>
        <c:axId val="44011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2968"/>
        <c:crosses val="autoZero"/>
        <c:auto val="1"/>
        <c:lblOffset val="100"/>
        <c:baseTimeUnit val="days"/>
      </c:dateAx>
      <c:valAx>
        <c:axId val="440112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40114144"/>
        <c:axId val="440114536"/>
      </c:lineChart>
      <c:dateAx>
        <c:axId val="440114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4536"/>
        <c:crosses val="autoZero"/>
        <c:auto val="1"/>
        <c:lblOffset val="100"/>
        <c:baseTimeUnit val="days"/>
      </c:dateAx>
      <c:valAx>
        <c:axId val="440114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4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40114928"/>
        <c:axId val="440115320"/>
      </c:lineChart>
      <c:dateAx>
        <c:axId val="440114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5320"/>
        <c:crosses val="autoZero"/>
        <c:auto val="1"/>
        <c:lblOffset val="100"/>
        <c:baseTimeUnit val="days"/>
      </c:dateAx>
      <c:valAx>
        <c:axId val="44011532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4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40121984"/>
        <c:axId val="440121592"/>
      </c:lineChart>
      <c:dateAx>
        <c:axId val="44012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21592"/>
        <c:crosses val="autoZero"/>
        <c:auto val="1"/>
        <c:lblOffset val="100"/>
        <c:baseTimeUnit val="days"/>
      </c:dateAx>
      <c:valAx>
        <c:axId val="44012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2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40122376"/>
        <c:axId val="440120416"/>
      </c:lineChart>
      <c:dateAx>
        <c:axId val="440122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20416"/>
        <c:crosses val="autoZero"/>
        <c:auto val="1"/>
        <c:lblOffset val="100"/>
        <c:baseTimeUnit val="days"/>
      </c:dateAx>
      <c:valAx>
        <c:axId val="4401204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22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TEVA!$E$38:$E$107</c:f>
              <c:numCache>
                <c:formatCode>0.00</c:formatCode>
                <c:ptCount val="7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TEVA!$D$38:$D$107</c:f>
              <c:numCache>
                <c:formatCode>0.00</c:formatCode>
                <c:ptCount val="7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numCache>
            </c:numRef>
          </c:val>
          <c:smooth val="0"/>
        </c:ser>
        <c:dLbls>
          <c:showLegendKey val="0"/>
          <c:showVal val="0"/>
          <c:showCatName val="0"/>
          <c:showSerName val="0"/>
          <c:showPercent val="0"/>
          <c:showBubbleSize val="0"/>
        </c:dLbls>
        <c:smooth val="0"/>
        <c:axId val="492212928"/>
        <c:axId val="492215280"/>
      </c:lineChart>
      <c:dateAx>
        <c:axId val="492212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15280"/>
        <c:crosses val="autoZero"/>
        <c:auto val="1"/>
        <c:lblOffset val="100"/>
        <c:baseTimeUnit val="days"/>
      </c:dateAx>
      <c:valAx>
        <c:axId val="49221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12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TEVA!$J$38:$J$107</c:f>
              <c:numCache>
                <c:formatCode>0.00</c:formatCode>
                <c:ptCount val="7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numCache>
            </c:numRef>
          </c:val>
          <c:smooth val="0"/>
        </c:ser>
        <c:dLbls>
          <c:showLegendKey val="0"/>
          <c:showVal val="0"/>
          <c:showCatName val="0"/>
          <c:showSerName val="0"/>
          <c:showPercent val="0"/>
          <c:showBubbleSize val="0"/>
        </c:dLbls>
        <c:marker val="1"/>
        <c:smooth val="0"/>
        <c:axId val="492213712"/>
        <c:axId val="492214496"/>
      </c:lineChart>
      <c:dateAx>
        <c:axId val="492213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14496"/>
        <c:crosses val="autoZero"/>
        <c:auto val="1"/>
        <c:lblOffset val="100"/>
        <c:baseTimeUnit val="days"/>
      </c:dateAx>
      <c:valAx>
        <c:axId val="492214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1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2215672"/>
        <c:axId val="492212536"/>
      </c:lineChart>
      <c:dateAx>
        <c:axId val="49221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12536"/>
        <c:crosses val="autoZero"/>
        <c:auto val="1"/>
        <c:lblOffset val="100"/>
        <c:baseTimeUnit val="days"/>
      </c:dateAx>
      <c:valAx>
        <c:axId val="49221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15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2212144"/>
        <c:axId val="492200776"/>
      </c:lineChart>
      <c:dateAx>
        <c:axId val="492212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0776"/>
        <c:crosses val="autoZero"/>
        <c:auto val="1"/>
        <c:lblOffset val="100"/>
        <c:baseTimeUnit val="days"/>
      </c:dateAx>
      <c:valAx>
        <c:axId val="49220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12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2203128"/>
        <c:axId val="492209400"/>
      </c:lineChart>
      <c:dateAx>
        <c:axId val="4922031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9400"/>
        <c:crosses val="autoZero"/>
        <c:auto val="1"/>
        <c:lblOffset val="100"/>
        <c:baseTimeUnit val="days"/>
      </c:dateAx>
      <c:valAx>
        <c:axId val="49220940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3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2206656"/>
        <c:axId val="492207440"/>
      </c:lineChart>
      <c:dateAx>
        <c:axId val="49220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7440"/>
        <c:crosses val="autoZero"/>
        <c:auto val="1"/>
        <c:lblOffset val="100"/>
        <c:baseTimeUnit val="days"/>
      </c:dateAx>
      <c:valAx>
        <c:axId val="49220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2201560"/>
        <c:axId val="492203912"/>
      </c:lineChart>
      <c:dateAx>
        <c:axId val="49220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3912"/>
        <c:crosses val="autoZero"/>
        <c:auto val="1"/>
        <c:lblOffset val="100"/>
        <c:baseTimeUnit val="days"/>
      </c:dateAx>
      <c:valAx>
        <c:axId val="492203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492204696"/>
        <c:axId val="492207832"/>
      </c:lineChart>
      <c:dateAx>
        <c:axId val="492204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7832"/>
        <c:crosses val="autoZero"/>
        <c:auto val="1"/>
        <c:lblOffset val="100"/>
        <c:baseTimeUnit val="days"/>
      </c:dateAx>
      <c:valAx>
        <c:axId val="492207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46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492205088"/>
        <c:axId val="492201168"/>
      </c:lineChart>
      <c:dateAx>
        <c:axId val="492205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1168"/>
        <c:crosses val="autoZero"/>
        <c:auto val="1"/>
        <c:lblOffset val="100"/>
        <c:baseTimeUnit val="days"/>
      </c:dateAx>
      <c:valAx>
        <c:axId val="492201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5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numCache>
            </c:numRef>
          </c:yVal>
          <c:smooth val="0"/>
        </c:ser>
        <c:dLbls>
          <c:showLegendKey val="0"/>
          <c:showVal val="0"/>
          <c:showCatName val="0"/>
          <c:showSerName val="0"/>
          <c:showPercent val="0"/>
          <c:showBubbleSize val="0"/>
        </c:dLbls>
        <c:axId val="492204304"/>
        <c:axId val="492208224"/>
      </c:scatterChart>
      <c:valAx>
        <c:axId val="4922043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8224"/>
        <c:crosses val="autoZero"/>
        <c:crossBetween val="midCat"/>
      </c:valAx>
      <c:valAx>
        <c:axId val="49220822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43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numCache>
            </c:numRef>
          </c:yVal>
          <c:smooth val="0"/>
        </c:ser>
        <c:dLbls>
          <c:showLegendKey val="0"/>
          <c:showVal val="0"/>
          <c:showCatName val="0"/>
          <c:showSerName val="0"/>
          <c:showPercent val="0"/>
          <c:showBubbleSize val="0"/>
        </c:dLbls>
        <c:axId val="492202344"/>
        <c:axId val="492210184"/>
      </c:scatterChart>
      <c:valAx>
        <c:axId val="4922023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10184"/>
        <c:crosses val="autoZero"/>
        <c:crossBetween val="midCat"/>
      </c:valAx>
      <c:valAx>
        <c:axId val="492210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023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6340424"/>
        <c:axId val="496347480"/>
      </c:lineChart>
      <c:dateAx>
        <c:axId val="496340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47480"/>
        <c:crosses val="autoZero"/>
        <c:auto val="1"/>
        <c:lblOffset val="100"/>
        <c:baseTimeUnit val="days"/>
      </c:dateAx>
      <c:valAx>
        <c:axId val="49634748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40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6351792"/>
        <c:axId val="496349048"/>
      </c:lineChart>
      <c:dateAx>
        <c:axId val="49635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49048"/>
        <c:crosses val="autoZero"/>
        <c:auto val="1"/>
        <c:lblOffset val="100"/>
        <c:baseTimeUnit val="days"/>
      </c:dateAx>
      <c:valAx>
        <c:axId val="4963490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5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6345520"/>
        <c:axId val="496344736"/>
      </c:lineChart>
      <c:dateAx>
        <c:axId val="49634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44736"/>
        <c:crosses val="autoZero"/>
        <c:auto val="1"/>
        <c:lblOffset val="100"/>
        <c:baseTimeUnit val="days"/>
      </c:dateAx>
      <c:valAx>
        <c:axId val="49634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4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6341600"/>
        <c:axId val="496350616"/>
      </c:lineChart>
      <c:catAx>
        <c:axId val="4963416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50616"/>
        <c:crosses val="autoZero"/>
        <c:auto val="1"/>
        <c:lblAlgn val="ctr"/>
        <c:lblOffset val="100"/>
        <c:noMultiLvlLbl val="0"/>
      </c:catAx>
      <c:valAx>
        <c:axId val="4963506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41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8" dataDxfId="1087">
  <autoFilter ref="O15:W26"/>
  <tableColumns count="9">
    <tableColumn id="1" name="Date" dataDxfId="1086"/>
    <tableColumn id="2" name="Quarter" dataDxfId="1085"/>
    <tableColumn id="3" name="Time" dataDxfId="1084"/>
    <tableColumn id="4" name="EPS estimate" dataDxfId="1083"/>
    <tableColumn id="5" name="EPS Actual" dataDxfId="1082"/>
    <tableColumn id="6" name="Sales Estiamte (B)" dataDxfId="1081"/>
    <tableColumn id="7" name="Sales Actual (B)" dataDxfId="1080"/>
    <tableColumn id="8" name="Guidance" dataDxfId="1079"/>
    <tableColumn id="9" name="Reaction" dataDxfId="107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E6" sqref="E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0"/>
      <c r="D2"/>
      <c r="E2" s="22" t="s">
        <v>50</v>
      </c>
      <c r="F2" s="2">
        <v>11.76</v>
      </c>
      <c r="G2" s="2">
        <v>10.807117142857136</v>
      </c>
      <c r="H2">
        <v>7000</v>
      </c>
      <c r="I2" s="2">
        <v>82320</v>
      </c>
      <c r="J2" s="2">
        <v>75649.819999999949</v>
      </c>
      <c r="K2" s="2">
        <v>6670.1800000000512</v>
      </c>
      <c r="L2" s="131">
        <v>8.8171789437173187E-2</v>
      </c>
      <c r="M2" s="2">
        <v>21285.751000001677</v>
      </c>
      <c r="N2">
        <v>6000</v>
      </c>
      <c r="O2" t="s">
        <v>1361</v>
      </c>
      <c r="P2" s="131">
        <v>1.7006802721088437E-2</v>
      </c>
      <c r="Q2" s="131">
        <v>-2.5999999999999999E-3</v>
      </c>
      <c r="R2" s="2">
        <v>18.666666666666668</v>
      </c>
      <c r="S2" s="29">
        <v>43471</v>
      </c>
      <c r="T2" s="48"/>
      <c r="W2" s="877"/>
      <c r="X2" s="647"/>
      <c r="Y2" s="877"/>
      <c r="Z2" s="647"/>
    </row>
    <row r="3" spans="1:33" ht="21.95" customHeight="1" x14ac:dyDescent="0.25">
      <c r="A3" s="51"/>
      <c r="B3" s="51"/>
      <c r="C3" s="51"/>
      <c r="D3"/>
      <c r="E3" s="22" t="s">
        <v>870</v>
      </c>
      <c r="F3" s="2">
        <v>30.8</v>
      </c>
      <c r="G3" s="2">
        <v>52.136949999999999</v>
      </c>
      <c r="H3">
        <v>600</v>
      </c>
      <c r="I3" s="2">
        <v>18480</v>
      </c>
      <c r="J3" s="2">
        <v>31282.17</v>
      </c>
      <c r="K3" s="2">
        <v>-12802.169999999998</v>
      </c>
      <c r="L3" s="131">
        <v>-0.4092481435910616</v>
      </c>
      <c r="M3" s="2">
        <v>-12802.169999999998</v>
      </c>
      <c r="N3">
        <v>500</v>
      </c>
      <c r="O3" t="s">
        <v>1362</v>
      </c>
      <c r="P3" s="131">
        <v>8.1168831168831168E-2</v>
      </c>
      <c r="Q3" s="131">
        <v>0.13439999999999999</v>
      </c>
      <c r="R3" s="2">
        <v>10.96085409252669</v>
      </c>
      <c r="S3" s="29">
        <v>43471</v>
      </c>
      <c r="W3" s="877"/>
      <c r="X3" s="647"/>
      <c r="Y3" s="877"/>
      <c r="Z3" s="877"/>
    </row>
    <row r="4" spans="1:33" ht="21.95" customHeight="1" x14ac:dyDescent="0.25">
      <c r="A4" s="51"/>
      <c r="B4" s="51"/>
      <c r="C4" s="51"/>
      <c r="D4" s="695"/>
      <c r="E4" s="22" t="s">
        <v>311</v>
      </c>
      <c r="F4" s="2">
        <v>10.26</v>
      </c>
      <c r="G4" s="2">
        <v>12.162016666666677</v>
      </c>
      <c r="H4">
        <v>1800</v>
      </c>
      <c r="I4" s="2">
        <v>18468</v>
      </c>
      <c r="J4" s="2">
        <v>21891.630000000019</v>
      </c>
      <c r="K4" s="2">
        <v>-3423.6300000000192</v>
      </c>
      <c r="L4" s="131">
        <v>-0.15638990792371404</v>
      </c>
      <c r="M4" s="2">
        <v>-3138.6600000000144</v>
      </c>
      <c r="N4">
        <v>1500</v>
      </c>
      <c r="O4" t="s">
        <v>1363</v>
      </c>
      <c r="P4" s="131">
        <v>0</v>
      </c>
      <c r="Q4" s="131">
        <v>-4.8999999999999998E-3</v>
      </c>
      <c r="R4" s="2">
        <v>4.1877551020408159</v>
      </c>
      <c r="S4" s="29">
        <v>43345</v>
      </c>
      <c r="W4" s="877"/>
      <c r="X4" s="647"/>
      <c r="Y4" s="877"/>
    </row>
    <row r="5" spans="1:33" ht="21.95" customHeight="1" x14ac:dyDescent="0.25">
      <c r="A5" s="50"/>
      <c r="B5" s="50"/>
      <c r="C5" s="51"/>
      <c r="D5"/>
      <c r="E5" s="22" t="s">
        <v>1344</v>
      </c>
      <c r="F5" s="2">
        <v>20.04</v>
      </c>
      <c r="G5" s="2">
        <v>22.748000000000001</v>
      </c>
      <c r="H5">
        <v>800</v>
      </c>
      <c r="I5" s="2">
        <v>16032</v>
      </c>
      <c r="J5" s="2">
        <v>18198.400000000001</v>
      </c>
      <c r="K5" s="2">
        <v>-2166.4000000000015</v>
      </c>
      <c r="L5" s="131">
        <v>-0.11904343238966071</v>
      </c>
      <c r="M5" s="2">
        <v>-2166.4000000000015</v>
      </c>
      <c r="N5">
        <v>600</v>
      </c>
      <c r="Q5" s="131">
        <v>-5.1999999999999998E-3</v>
      </c>
      <c r="W5" s="877"/>
      <c r="X5" s="647"/>
      <c r="Y5" s="877"/>
    </row>
    <row r="6" spans="1:33" ht="21.95" customHeight="1" x14ac:dyDescent="0.25">
      <c r="A6" s="51"/>
      <c r="B6" s="51"/>
      <c r="C6" s="51"/>
      <c r="D6"/>
      <c r="E6" s="22" t="s">
        <v>219</v>
      </c>
      <c r="F6" s="2">
        <v>18.43</v>
      </c>
      <c r="G6" s="2">
        <v>12.151999999999971</v>
      </c>
      <c r="H6">
        <v>800</v>
      </c>
      <c r="I6" s="2">
        <v>14744</v>
      </c>
      <c r="J6" s="2">
        <v>9721.5999999999767</v>
      </c>
      <c r="K6" s="2">
        <v>5022.4000000000233</v>
      </c>
      <c r="L6" s="131">
        <v>0.51662277814351909</v>
      </c>
      <c r="M6" s="2">
        <v>6474.6600000000217</v>
      </c>
      <c r="N6">
        <v>200</v>
      </c>
      <c r="O6" t="s">
        <v>1364</v>
      </c>
      <c r="P6" s="131">
        <v>5.425935973955508E-3</v>
      </c>
      <c r="Q6" s="131">
        <v>-1.49E-2</v>
      </c>
      <c r="R6" s="2">
        <v>10.531428571428572</v>
      </c>
      <c r="S6" s="29">
        <v>43421</v>
      </c>
      <c r="T6" s="48"/>
      <c r="W6" s="877"/>
      <c r="X6" s="647"/>
      <c r="Y6" s="877"/>
      <c r="Z6" s="647"/>
    </row>
    <row r="7" spans="1:33" ht="21.95" customHeight="1" x14ac:dyDescent="0.25">
      <c r="A7" s="50"/>
      <c r="B7" s="50"/>
      <c r="C7" s="51"/>
      <c r="D7"/>
      <c r="E7" s="22" t="s">
        <v>1190</v>
      </c>
      <c r="F7" s="2">
        <v>39.5</v>
      </c>
      <c r="G7" s="2">
        <v>43.714833333333374</v>
      </c>
      <c r="H7">
        <v>300</v>
      </c>
      <c r="I7" s="2">
        <v>11850</v>
      </c>
      <c r="J7" s="2">
        <v>13114.450000000012</v>
      </c>
      <c r="K7" s="2">
        <v>-1264.4500000000116</v>
      </c>
      <c r="L7" s="131">
        <v>-9.6416548158711271E-2</v>
      </c>
      <c r="M7" s="2">
        <v>-1264.4500000000116</v>
      </c>
      <c r="N7">
        <v>300</v>
      </c>
      <c r="O7" t="s">
        <v>1363</v>
      </c>
      <c r="P7" s="131">
        <v>4.6075949367088608E-2</v>
      </c>
      <c r="Q7" s="131">
        <v>-7.7000000000000002E-3</v>
      </c>
      <c r="R7" s="2">
        <v>8.5869565217391308</v>
      </c>
      <c r="S7" s="29">
        <v>43423</v>
      </c>
      <c r="W7" s="877"/>
      <c r="X7" s="647"/>
      <c r="Y7" s="877"/>
    </row>
    <row r="8" spans="1:33" ht="21.95" customHeight="1" x14ac:dyDescent="0.25">
      <c r="A8" s="50"/>
      <c r="B8" s="50"/>
      <c r="C8" s="51"/>
      <c r="D8"/>
      <c r="E8" s="22" t="s">
        <v>1339</v>
      </c>
      <c r="F8" s="2">
        <v>191.15</v>
      </c>
      <c r="G8" s="2">
        <v>229.60275000000001</v>
      </c>
      <c r="H8">
        <v>40</v>
      </c>
      <c r="I8" s="2">
        <v>7646</v>
      </c>
      <c r="J8" s="2">
        <v>9184.11</v>
      </c>
      <c r="K8" s="2">
        <v>-1538.1100000000006</v>
      </c>
      <c r="L8" s="131">
        <v>-0.16747512823779334</v>
      </c>
      <c r="M8" s="2">
        <v>-1538.1100000000006</v>
      </c>
      <c r="N8">
        <v>40</v>
      </c>
      <c r="Q8" s="131">
        <v>0.14199999999999999</v>
      </c>
      <c r="S8" s="29">
        <v>43631</v>
      </c>
      <c r="W8" s="877"/>
      <c r="X8" s="647"/>
      <c r="Y8" s="877"/>
    </row>
    <row r="9" spans="1:33" ht="21.95" customHeight="1" x14ac:dyDescent="0.25">
      <c r="A9" s="50"/>
      <c r="B9" s="50"/>
      <c r="C9" s="51"/>
      <c r="D9"/>
      <c r="E9" s="22" t="s">
        <v>663</v>
      </c>
      <c r="F9" s="2">
        <v>68.84</v>
      </c>
      <c r="G9" s="2">
        <v>51.96220000000001</v>
      </c>
      <c r="H9">
        <v>100</v>
      </c>
      <c r="I9" s="2">
        <v>6884</v>
      </c>
      <c r="J9" s="2">
        <v>5196.2200000000012</v>
      </c>
      <c r="K9" s="2">
        <v>1687.7799999999988</v>
      </c>
      <c r="L9" s="131">
        <v>0.32480918821758875</v>
      </c>
      <c r="M9" s="2">
        <v>2728.4999999999927</v>
      </c>
      <c r="N9">
        <v>100</v>
      </c>
      <c r="O9" t="s">
        <v>1342</v>
      </c>
      <c r="P9" s="131">
        <v>0</v>
      </c>
      <c r="Q9" s="131">
        <v>-3.3999999999999998E-3</v>
      </c>
      <c r="R9" s="2">
        <v>20.128654970760234</v>
      </c>
      <c r="T9" s="48"/>
      <c r="W9" s="877"/>
      <c r="X9" s="647"/>
      <c r="Y9" s="877"/>
      <c r="AC9"/>
      <c r="AD9"/>
      <c r="AE9"/>
      <c r="AF9"/>
      <c r="AG9"/>
    </row>
    <row r="10" spans="1:33" ht="21.95" customHeight="1" x14ac:dyDescent="0.25">
      <c r="A10" s="51"/>
      <c r="B10" s="51"/>
      <c r="C10" s="51"/>
      <c r="D10"/>
      <c r="E10" s="22" t="s">
        <v>1347</v>
      </c>
      <c r="F10" s="2">
        <v>62.57</v>
      </c>
      <c r="G10" s="2">
        <v>77.882700000000014</v>
      </c>
      <c r="H10">
        <v>100</v>
      </c>
      <c r="I10" s="2">
        <v>6257</v>
      </c>
      <c r="J10" s="2">
        <v>7788.2700000000013</v>
      </c>
      <c r="K10" s="2">
        <v>-1531.2700000000004</v>
      </c>
      <c r="L10" s="131">
        <v>-0.19661234138004988</v>
      </c>
      <c r="M10" s="2">
        <v>-1531.2700000000004</v>
      </c>
      <c r="N10">
        <v>100</v>
      </c>
      <c r="P10" s="131">
        <v>0</v>
      </c>
      <c r="Q10" s="131">
        <v>4.8999999999999998E-3</v>
      </c>
      <c r="S10" s="29">
        <v>43436</v>
      </c>
      <c r="T10" s="48"/>
      <c r="W10" s="877"/>
      <c r="X10" s="647"/>
      <c r="Y10" s="877"/>
    </row>
    <row r="11" spans="1:33" ht="21.95" customHeight="1" x14ac:dyDescent="0.25">
      <c r="A11" s="50"/>
      <c r="B11" s="50"/>
      <c r="C11" s="51"/>
      <c r="D11"/>
      <c r="E11" s="22" t="s">
        <v>1346</v>
      </c>
      <c r="F11" s="2">
        <v>24.65</v>
      </c>
      <c r="G11" s="2">
        <v>26.931000000000001</v>
      </c>
      <c r="H11">
        <v>250</v>
      </c>
      <c r="I11" s="2">
        <v>6162.5</v>
      </c>
      <c r="J11" s="2">
        <v>6732.75</v>
      </c>
      <c r="K11" s="2">
        <v>-570.25</v>
      </c>
      <c r="L11" s="131">
        <v>-8.4697931751513217E-2</v>
      </c>
      <c r="M11" s="2">
        <v>-570.25</v>
      </c>
      <c r="N11">
        <v>134</v>
      </c>
      <c r="P11" s="131">
        <v>2.109533468559838E-2</v>
      </c>
      <c r="Q11" s="131">
        <v>-0.04</v>
      </c>
      <c r="W11" s="877"/>
      <c r="X11" s="647"/>
      <c r="Y11" s="877"/>
    </row>
    <row r="12" spans="1:33" ht="21.95" customHeight="1" x14ac:dyDescent="0.25">
      <c r="A12" s="50"/>
      <c r="B12" s="50"/>
      <c r="C12" s="51"/>
      <c r="D12"/>
      <c r="E12" s="22" t="s">
        <v>753</v>
      </c>
      <c r="F12" s="2">
        <v>19.75</v>
      </c>
      <c r="G12" s="2">
        <v>27.149733333333327</v>
      </c>
      <c r="H12">
        <v>300</v>
      </c>
      <c r="I12" s="2">
        <v>5925</v>
      </c>
      <c r="J12" s="2">
        <v>8144.9199999999983</v>
      </c>
      <c r="K12" s="2">
        <v>-2219.9199999999983</v>
      </c>
      <c r="L12" s="131">
        <v>-0.27255270770001405</v>
      </c>
      <c r="M12" s="2">
        <v>-2219.9199999999983</v>
      </c>
      <c r="N12">
        <v>300</v>
      </c>
      <c r="O12" t="s">
        <v>1345</v>
      </c>
      <c r="P12" s="131">
        <v>5.2658227848101265E-2</v>
      </c>
      <c r="Q12" s="131">
        <v>-1.83E-2</v>
      </c>
      <c r="R12" s="2">
        <v>11.617647058823529</v>
      </c>
      <c r="S12" s="29">
        <v>43324</v>
      </c>
      <c r="W12" s="877"/>
      <c r="X12" s="647"/>
      <c r="Y12" s="877"/>
    </row>
    <row r="13" spans="1:33" ht="21.95" customHeight="1" x14ac:dyDescent="0.25">
      <c r="A13" s="50"/>
      <c r="B13" s="50"/>
      <c r="C13" s="51"/>
      <c r="D13"/>
      <c r="E13" s="22" t="s">
        <v>14</v>
      </c>
      <c r="F13" s="2">
        <v>50.1</v>
      </c>
      <c r="G13" s="2">
        <v>47.352299999999957</v>
      </c>
      <c r="H13">
        <v>100</v>
      </c>
      <c r="I13" s="2">
        <v>5010</v>
      </c>
      <c r="J13" s="2">
        <v>4735.2299999999959</v>
      </c>
      <c r="K13" s="2">
        <v>274.77000000000407</v>
      </c>
      <c r="L13" s="131">
        <v>5.8026748436718956E-2</v>
      </c>
      <c r="M13" s="2">
        <v>274.77000000000407</v>
      </c>
      <c r="N13">
        <v>100</v>
      </c>
      <c r="O13" t="s">
        <v>1354</v>
      </c>
      <c r="P13" s="131">
        <v>5.5888223552894203E-2</v>
      </c>
      <c r="Q13" s="131">
        <v>-2.5499999999999998E-2</v>
      </c>
      <c r="R13" s="2">
        <v>12.572145545796737</v>
      </c>
      <c r="S13" s="29">
        <v>43426</v>
      </c>
      <c r="W13" s="877"/>
      <c r="X13" s="647"/>
      <c r="Y13" s="877"/>
      <c r="AC13"/>
      <c r="AD13"/>
      <c r="AE13"/>
      <c r="AF13"/>
      <c r="AG13"/>
    </row>
    <row r="14" spans="1:33" ht="21.95" customHeight="1" x14ac:dyDescent="0.25">
      <c r="A14" s="51"/>
      <c r="B14" s="51"/>
      <c r="C14" s="51"/>
      <c r="D14"/>
      <c r="E14" s="22" t="s">
        <v>170</v>
      </c>
      <c r="F14" s="2">
        <v>52.58</v>
      </c>
      <c r="G14" s="2">
        <v>38.685000000000002</v>
      </c>
      <c r="H14">
        <v>80</v>
      </c>
      <c r="I14" s="2">
        <v>4206.3999999999996</v>
      </c>
      <c r="J14" s="2">
        <v>3094.8</v>
      </c>
      <c r="K14" s="2">
        <v>1111.5999999999967</v>
      </c>
      <c r="L14" s="131">
        <v>0.35918314592219192</v>
      </c>
      <c r="M14" s="2">
        <v>2716.1799999999985</v>
      </c>
      <c r="N14">
        <v>80</v>
      </c>
      <c r="P14" s="131">
        <v>3.2712057816660325E-2</v>
      </c>
      <c r="Q14" s="131">
        <v>-7.7000000000000002E-3</v>
      </c>
      <c r="R14" s="2">
        <v>11.632743362831858</v>
      </c>
      <c r="T14" s="48"/>
      <c r="W14" s="877"/>
      <c r="X14" s="647"/>
      <c r="Y14" s="877"/>
      <c r="Z14" s="647"/>
    </row>
    <row r="15" spans="1:33" ht="21.95" customHeight="1" x14ac:dyDescent="0.25">
      <c r="A15" s="50"/>
      <c r="B15" s="50"/>
      <c r="C15" s="51"/>
      <c r="D15"/>
      <c r="E15" s="22" t="s">
        <v>847</v>
      </c>
      <c r="F15" s="2">
        <v>128.18</v>
      </c>
      <c r="G15" s="2">
        <v>117.55499999999999</v>
      </c>
      <c r="H15">
        <v>30</v>
      </c>
      <c r="I15" s="2">
        <v>3845.4</v>
      </c>
      <c r="J15" s="2">
        <v>3526.6499999999996</v>
      </c>
      <c r="K15" s="2">
        <v>318.75000000000045</v>
      </c>
      <c r="L15" s="131">
        <v>9.0383224873463605E-2</v>
      </c>
      <c r="M15" s="2">
        <v>2720.449999999983</v>
      </c>
      <c r="N15">
        <v>30</v>
      </c>
      <c r="O15" t="s">
        <v>1340</v>
      </c>
      <c r="P15" s="131">
        <v>4.0567951318458417E-3</v>
      </c>
      <c r="Q15" s="131">
        <v>-2.9899999999999999E-2</v>
      </c>
      <c r="R15" s="2">
        <v>14.870069605568448</v>
      </c>
      <c r="S15" s="29">
        <v>43324</v>
      </c>
      <c r="T15" s="48"/>
      <c r="W15" s="877"/>
      <c r="X15" s="647"/>
      <c r="Y15" s="877"/>
    </row>
    <row r="16" spans="1:33" ht="21.95" customHeight="1" x14ac:dyDescent="0.25">
      <c r="A16" s="50"/>
      <c r="B16" s="50"/>
      <c r="C16" s="51"/>
      <c r="D16"/>
      <c r="E16" s="22" t="s">
        <v>1335</v>
      </c>
      <c r="F16" s="2">
        <v>51.82</v>
      </c>
      <c r="G16" s="2">
        <v>51.841400000000014</v>
      </c>
      <c r="H16">
        <v>50</v>
      </c>
      <c r="I16" s="2">
        <v>2591</v>
      </c>
      <c r="J16" s="2">
        <v>2592.0700000000006</v>
      </c>
      <c r="K16" s="2">
        <v>-1.0700000000006185</v>
      </c>
      <c r="L16" s="131">
        <v>-4.1279749389511216E-4</v>
      </c>
      <c r="M16" s="2">
        <v>-1.0700000000006185</v>
      </c>
      <c r="N16">
        <v>50</v>
      </c>
      <c r="Q16" s="131">
        <v>-1.06E-2</v>
      </c>
      <c r="W16" s="877"/>
      <c r="X16" s="647"/>
      <c r="Y16" s="877"/>
    </row>
    <row r="17" spans="1:26" ht="21.95" customHeight="1" x14ac:dyDescent="0.25">
      <c r="A17" s="50"/>
      <c r="B17" s="51"/>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26"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c r="Z18" s="647"/>
    </row>
    <row r="19" spans="1:26" ht="21.95" customHeight="1" x14ac:dyDescent="0.25">
      <c r="A19" s="50"/>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row>
    <row r="20" spans="1:26"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row>
    <row r="21" spans="1:26" ht="21.95" customHeight="1" x14ac:dyDescent="0.25">
      <c r="A21" s="51"/>
      <c r="B21" s="51"/>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row>
    <row r="22" spans="1:26" ht="21.95" customHeight="1" x14ac:dyDescent="0.25">
      <c r="A22" s="50"/>
      <c r="B22" s="51"/>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26"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7"/>
      <c r="X23" s="647"/>
      <c r="Y23" s="877"/>
    </row>
    <row r="24" spans="1:26"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V24" s="2"/>
      <c r="W24" s="877"/>
      <c r="X24" s="647"/>
      <c r="Y24" s="877"/>
    </row>
    <row r="25" spans="1:26"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7"/>
      <c r="X25" s="647"/>
      <c r="Y25" s="877"/>
      <c r="Z25" s="877"/>
    </row>
    <row r="26" spans="1:26"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row>
    <row r="27" spans="1:26" ht="21.95" customHeight="1" x14ac:dyDescent="0.25">
      <c r="A27" s="50"/>
      <c r="B27" s="51"/>
      <c r="C27" s="51"/>
      <c r="D27"/>
      <c r="E27" s="22" t="s">
        <v>240</v>
      </c>
      <c r="F27" s="2">
        <v>89.61</v>
      </c>
      <c r="G27" s="2">
        <v>89.61</v>
      </c>
      <c r="H27">
        <v>0</v>
      </c>
      <c r="I27" s="2">
        <v>0</v>
      </c>
      <c r="J27" s="2">
        <v>0</v>
      </c>
      <c r="K27" s="2">
        <v>0</v>
      </c>
      <c r="L27" s="131">
        <v>0</v>
      </c>
      <c r="M27" s="2">
        <v>329.74000000000069</v>
      </c>
      <c r="N27">
        <v>0</v>
      </c>
      <c r="P27" s="131">
        <v>0</v>
      </c>
      <c r="Q27" s="131">
        <v>5.0000000000000001E-4</v>
      </c>
      <c r="W27" s="877"/>
      <c r="X27" s="647"/>
      <c r="Y27" s="877"/>
    </row>
    <row r="28" spans="1:26"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row>
    <row r="29" spans="1:26"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T29" s="48"/>
      <c r="W29" s="877"/>
      <c r="X29" s="647"/>
      <c r="Y29" s="877"/>
    </row>
    <row r="30" spans="1:26"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row>
    <row r="31" spans="1:26"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T31" s="48"/>
      <c r="W31" s="877"/>
      <c r="X31" s="647"/>
      <c r="Y31" s="877"/>
    </row>
    <row r="32" spans="1:26" ht="21.95" customHeight="1" x14ac:dyDescent="0.25">
      <c r="A32" s="50"/>
      <c r="B32" s="50"/>
      <c r="C32" s="50"/>
      <c r="D32"/>
      <c r="E32" s="22" t="s">
        <v>10</v>
      </c>
      <c r="F32" s="2">
        <v>21.3</v>
      </c>
      <c r="G32" s="2">
        <v>21.3</v>
      </c>
      <c r="H32">
        <v>0</v>
      </c>
      <c r="I32" s="2">
        <v>0</v>
      </c>
      <c r="J32" s="2">
        <v>0</v>
      </c>
      <c r="K32" s="2">
        <v>0</v>
      </c>
      <c r="L32" s="131">
        <v>0</v>
      </c>
      <c r="M32" s="2">
        <v>1128.3800000000047</v>
      </c>
      <c r="N32">
        <v>0</v>
      </c>
      <c r="P32" s="131">
        <v>1.2500000000000001E-2</v>
      </c>
      <c r="Q32" s="131">
        <v>-8.0000000000000004E-4</v>
      </c>
      <c r="T32" s="48"/>
      <c r="W32" s="877"/>
      <c r="X32" s="647"/>
      <c r="Y32" s="877"/>
      <c r="Z32" s="877"/>
    </row>
    <row r="33" spans="1:33" ht="21.95" customHeight="1" x14ac:dyDescent="0.25">
      <c r="A33" s="50"/>
      <c r="B33" s="51"/>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c r="Z33" s="877"/>
    </row>
    <row r="34" spans="1:33" ht="21.95" customHeight="1" x14ac:dyDescent="0.25">
      <c r="A34" s="50"/>
      <c r="B34" s="51"/>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7"/>
      <c r="X35" s="647"/>
      <c r="Y35" s="877"/>
      <c r="Z35" s="647"/>
      <c r="AC35"/>
      <c r="AD35"/>
      <c r="AE35"/>
      <c r="AF35"/>
      <c r="AG35"/>
    </row>
    <row r="36" spans="1:33" ht="21.95" customHeight="1" x14ac:dyDescent="0.25">
      <c r="A36" s="50"/>
      <c r="B36" s="51"/>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7"/>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row>
    <row r="38" spans="1:33" ht="21.95" customHeight="1" x14ac:dyDescent="0.25">
      <c r="A38" s="51"/>
      <c r="B38" s="51"/>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W38" s="877"/>
      <c r="X38" s="647"/>
      <c r="Y38" s="877"/>
      <c r="AC38"/>
      <c r="AD38"/>
      <c r="AE38"/>
      <c r="AF38"/>
      <c r="AG38"/>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149"/>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c r="Z41" s="877"/>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0"/>
      <c r="B43" s="50"/>
      <c r="C43" s="50"/>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c r="Z43" s="64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c r="Z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V46" s="2"/>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1"/>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1"/>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c r="Z52" s="64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row>
    <row r="54" spans="1:33" ht="21.95" customHeight="1" x14ac:dyDescent="0.25">
      <c r="A54" s="51"/>
      <c r="B54" s="149"/>
      <c r="C54" s="268"/>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48"/>
      <c r="W54" s="877"/>
      <c r="X54" s="647"/>
      <c r="Y54" s="877"/>
      <c r="Z54" s="877"/>
      <c r="AC54"/>
      <c r="AD54"/>
      <c r="AE54" s="2"/>
      <c r="AF54"/>
      <c r="AG54"/>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c r="Z55" s="647"/>
    </row>
    <row r="56" spans="1:33" ht="21.95" customHeight="1" x14ac:dyDescent="0.25">
      <c r="A56" s="51"/>
      <c r="B56" s="149"/>
      <c r="C56" s="268"/>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c r="AC56"/>
      <c r="AD56"/>
      <c r="AE56"/>
      <c r="AF56"/>
      <c r="AG56"/>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c r="AC59"/>
      <c r="AD59"/>
      <c r="AE59"/>
      <c r="AF59"/>
      <c r="AG59"/>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c r="Z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51"/>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0"/>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c r="Z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647"/>
    </row>
    <row r="73" spans="1:33" ht="21.95" customHeight="1" x14ac:dyDescent="0.25">
      <c r="A73" s="50"/>
      <c r="B73" s="51"/>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c r="Z73" s="64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c r="Z74" s="647"/>
      <c r="AC74"/>
      <c r="AD74"/>
      <c r="AE74"/>
      <c r="AF74"/>
      <c r="AG74"/>
    </row>
    <row r="75" spans="1:33" ht="21.95" customHeight="1" x14ac:dyDescent="0.25">
      <c r="A75" s="50"/>
      <c r="B75" s="51"/>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c r="Z75" s="877"/>
    </row>
    <row r="76" spans="1:33" ht="21.95" customHeight="1" x14ac:dyDescent="0.25">
      <c r="A76" s="51"/>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T77" s="277"/>
      <c r="W77" s="877"/>
      <c r="X77" s="647"/>
      <c r="Y77" s="877"/>
      <c r="Z77" s="87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c r="Z78" s="877"/>
      <c r="AC78"/>
      <c r="AD78"/>
      <c r="AE78"/>
      <c r="AF78"/>
      <c r="AG78"/>
    </row>
    <row r="79" spans="1:33" ht="21.95" customHeight="1" x14ac:dyDescent="0.25">
      <c r="A79" s="50"/>
      <c r="B79" s="51"/>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row>
    <row r="80" spans="1:33" ht="21.95" customHeight="1" x14ac:dyDescent="0.25">
      <c r="A80" s="51"/>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row>
    <row r="81" spans="1:33" ht="21.95" customHeight="1" x14ac:dyDescent="0.25">
      <c r="A81" s="50"/>
      <c r="B81" s="51"/>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c r="Z81" s="647"/>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c r="Z83" s="64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877"/>
      <c r="Y87" s="647"/>
      <c r="AC87"/>
      <c r="AD87"/>
      <c r="AE87"/>
      <c r="AF87"/>
      <c r="AG8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c r="Z88" s="647"/>
      <c r="AC88"/>
      <c r="AD88"/>
      <c r="AE88" s="2"/>
      <c r="AF88"/>
      <c r="AG88"/>
    </row>
    <row r="89" spans="1:33" ht="21.95" customHeight="1" x14ac:dyDescent="0.25">
      <c r="A89" s="149"/>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c r="Z89" s="877"/>
      <c r="AC89"/>
      <c r="AD89"/>
      <c r="AE89"/>
      <c r="AF89"/>
      <c r="AG89"/>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row>
    <row r="91" spans="1:33" ht="21.95" customHeight="1" x14ac:dyDescent="0.25">
      <c r="A91" s="57"/>
      <c r="B91" s="58"/>
      <c r="C91" s="57"/>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647"/>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V93" s="2"/>
      <c r="W93" s="2"/>
      <c r="X93" s="647"/>
      <c r="Y93" s="877"/>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AC94"/>
      <c r="AD94"/>
      <c r="AE94"/>
      <c r="AF94"/>
      <c r="AG94"/>
    </row>
    <row r="95" spans="1:33" ht="21.95" customHeight="1" x14ac:dyDescent="0.25">
      <c r="A95" s="50"/>
      <c r="B95" s="50"/>
      <c r="C95" s="51"/>
      <c r="D95" s="6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V96" s="882"/>
      <c r="W96" s="884"/>
      <c r="X96" s="883"/>
      <c r="Y96" s="884"/>
      <c r="Z96" s="882"/>
      <c r="AA96" s="882"/>
      <c r="AB96" s="882"/>
      <c r="AC96" s="882"/>
      <c r="AD96" s="882"/>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c r="Z97" s="64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c r="Z98" s="877"/>
    </row>
    <row r="99" spans="1:33" ht="21.95" customHeight="1" x14ac:dyDescent="0.25">
      <c r="A99" s="50"/>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V100" s="2"/>
      <c r="W100" s="877"/>
      <c r="X100" s="647"/>
      <c r="Y100" s="87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c r="AC101"/>
      <c r="AD101"/>
      <c r="AE101"/>
      <c r="AF101"/>
      <c r="AG101"/>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877"/>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c r="Z103" s="647"/>
    </row>
    <row r="104" spans="1:33" ht="21.95" customHeight="1" x14ac:dyDescent="0.25">
      <c r="A104" s="51"/>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c r="Z104" s="877"/>
      <c r="AC104"/>
      <c r="AD104"/>
      <c r="AE104"/>
      <c r="AF104"/>
      <c r="AG104"/>
    </row>
    <row r="105" spans="1:33" ht="21.95" customHeight="1" x14ac:dyDescent="0.25">
      <c r="A105" s="50"/>
      <c r="B105" s="50"/>
      <c r="C105" s="50"/>
      <c r="D105"/>
      <c r="E105" s="22" t="s">
        <v>51</v>
      </c>
      <c r="F105" s="2">
        <v>228.77</v>
      </c>
      <c r="G105" s="2">
        <v>228.77</v>
      </c>
      <c r="H105">
        <v>0</v>
      </c>
      <c r="I105" s="2">
        <v>0</v>
      </c>
      <c r="J105" s="2">
        <v>0</v>
      </c>
      <c r="K105" s="2">
        <v>0</v>
      </c>
      <c r="L105" s="131">
        <v>0</v>
      </c>
      <c r="M105" s="2">
        <v>176.70000000000073</v>
      </c>
      <c r="N105">
        <v>0</v>
      </c>
      <c r="P105" s="131">
        <v>1.52E-2</v>
      </c>
      <c r="Q105" s="131">
        <v>1.01E-2</v>
      </c>
      <c r="T105" s="48"/>
      <c r="W105" s="877"/>
      <c r="X105" s="647"/>
      <c r="Y105" s="877"/>
      <c r="Z105" s="647"/>
      <c r="AC105"/>
      <c r="AD105"/>
      <c r="AE105"/>
      <c r="AF105"/>
      <c r="AG105"/>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c r="Z106" s="64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5" location="AYI!A1" display="AYI"/>
    <hyperlink ref="E29" location="BIIB!A1" display="BIIB"/>
    <hyperlink ref="E11"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6"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2"/>
  <sheetViews>
    <sheetView zoomScaleNormal="100" workbookViewId="0">
      <pane ySplit="1" topLeftCell="A1020" activePane="bottomLeft" state="frozen"/>
      <selection activeCell="M34" sqref="M34"/>
      <selection pane="bottomLeft" activeCell="X1034" sqref="X1034"/>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98053.650000000023</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M1027/J1027</f>
        <v>0.51480820000000005</v>
      </c>
      <c r="O1027" s="786">
        <f>N1027/(A1027/365.25)</f>
        <v>0.1204572037475977</v>
      </c>
      <c r="P1027" s="817" t="b">
        <f t="shared" ref="P1027" si="2741">L1027&gt;D1027</f>
        <v>0</v>
      </c>
      <c r="Q1027" s="802">
        <f>COUNTIF(P$2:P1027, TRUE)/(COUNTIF(P$2:P1027,FALSE) + COUNTIF(P$2:P1027, TRUE))</f>
        <v>0.48343079922027288</v>
      </c>
      <c r="R1027" s="844">
        <v>214475.32</v>
      </c>
      <c r="S1027" s="846">
        <f t="shared" ref="S1027" si="2742">I1027-R1027</f>
        <v>88486.32</v>
      </c>
      <c r="T1027" s="800"/>
      <c r="U1027" s="800"/>
      <c r="V1027" s="802">
        <f>STDEV(D$2:D1027)*SQRT(252)</f>
        <v>0.14378674286300017</v>
      </c>
      <c r="W1027" s="802">
        <f>STDEV(L$2:L1027)*SQRT(252)</f>
        <v>0.24212118660105708</v>
      </c>
      <c r="X1027" s="801">
        <f t="shared" ref="X1027" si="2743">E1027/(A1027/365.25)/V1027</f>
        <v>0.79815597534658589</v>
      </c>
      <c r="Y1027" s="801">
        <f t="shared" ref="Y1027" si="2744">O1027/W1027</f>
        <v>0.4975079027102034</v>
      </c>
      <c r="Z1027" s="807">
        <f t="shared" ref="Z1027" si="2745">-(E1027-N1027)</f>
        <v>2.4330469363216201E-2</v>
      </c>
    </row>
    <row r="1028" spans="1:26" ht="20.100000000000001" customHeight="1" x14ac:dyDescent="0.2">
      <c r="A1028" s="776">
        <f t="shared" ref="A1028" si="2746">B1028-$B$2</f>
        <v>1562</v>
      </c>
      <c r="B1028" s="795">
        <v>43795</v>
      </c>
      <c r="C1028" s="820">
        <v>3140.52</v>
      </c>
      <c r="D1028" s="792">
        <f t="shared" ref="D1028" si="2747">(C1028-C1027)/C1027</f>
        <v>2.1955297992111759E-3</v>
      </c>
      <c r="E1028" s="819">
        <f t="shared" ref="E1028" si="2748">(C1028-$C$2)/$C$2</f>
        <v>0.49375011890945752</v>
      </c>
      <c r="F1028" s="816">
        <v>8647.93</v>
      </c>
      <c r="G1028" s="792">
        <f t="shared" ref="G1028" si="2749">(F1028-F1027)/F1027</f>
        <v>1.7897521917225095E-3</v>
      </c>
      <c r="H1028" s="797">
        <f t="shared" ref="H1028" si="2750">(F1028-F$2)/F$2</f>
        <v>0.69843667144568622</v>
      </c>
      <c r="I1028" s="841">
        <v>299211.64</v>
      </c>
      <c r="J1028" s="800">
        <v>200000</v>
      </c>
      <c r="K1028" s="800">
        <f t="shared" ref="K1028" si="2751">I1028-I1027-J1028+J1027</f>
        <v>-3750</v>
      </c>
      <c r="L1028" s="792">
        <f t="shared" ref="L1028" si="2752">K1028/I1027</f>
        <v>-1.2377804662002754E-2</v>
      </c>
      <c r="M1028" s="817">
        <f t="shared" ref="M1028" si="2753">I1028-J1028</f>
        <v>99211.640000000014</v>
      </c>
      <c r="N1028" s="802">
        <f>M1028/J1028</f>
        <v>0.49605820000000006</v>
      </c>
      <c r="O1028" s="786">
        <f>N1028/(A1028/365.25)</f>
        <v>0.11599568345070424</v>
      </c>
      <c r="P1028" s="817" t="b">
        <f t="shared" ref="P1028" si="2754">L1028&gt;D1028</f>
        <v>0</v>
      </c>
      <c r="Q1028" s="802">
        <f>COUNTIF(P$2:P1028, TRUE)/(COUNTIF(P$2:P1028,FALSE) + COUNTIF(P$2:P1028, TRUE))</f>
        <v>0.48296007789678674</v>
      </c>
      <c r="R1028" s="844">
        <v>212800.32</v>
      </c>
      <c r="S1028" s="846">
        <f t="shared" ref="S1028" si="2755">I1028-R1028</f>
        <v>86411.32</v>
      </c>
      <c r="T1028" s="800"/>
      <c r="U1028" s="800"/>
      <c r="V1028" s="802">
        <f>STDEV(D$2:D1028)*SQRT(252)</f>
        <v>0.14371924806975861</v>
      </c>
      <c r="W1028" s="802">
        <f>STDEV(L$2:L1028)*SQRT(252)</f>
        <v>0.2420866461543712</v>
      </c>
      <c r="X1028" s="801">
        <f t="shared" ref="X1028" si="2756">E1028/(A1028/365.25)/V1028</f>
        <v>0.8033438475257062</v>
      </c>
      <c r="Y1028" s="801">
        <f t="shared" ref="Y1028" si="2757">O1028/W1028</f>
        <v>0.47914945038619505</v>
      </c>
      <c r="Z1028" s="807">
        <f t="shared" ref="Z1028" si="2758">-(E1028-N1028)</f>
        <v>2.3080810905425353E-3</v>
      </c>
    </row>
    <row r="1029" spans="1:26" ht="20.100000000000001" customHeight="1" x14ac:dyDescent="0.2">
      <c r="A1029" s="776">
        <f t="shared" ref="A1029" si="2759">B1029-$B$2</f>
        <v>1563</v>
      </c>
      <c r="B1029" s="795">
        <v>43796</v>
      </c>
      <c r="C1029" s="820">
        <v>3153.63</v>
      </c>
      <c r="D1029" s="792">
        <f t="shared" ref="D1029" si="2760">(C1029-C1028)/C1028</f>
        <v>4.1744679225096887E-3</v>
      </c>
      <c r="E1029" s="819">
        <f t="shared" ref="E1029" si="2761">(C1029-$C$2)/$C$2</f>
        <v>0.49998573086509007</v>
      </c>
      <c r="F1029" s="816">
        <v>8705.17</v>
      </c>
      <c r="G1029" s="792">
        <f t="shared" ref="G1029" si="2762">(F1029-F1028)/F1028</f>
        <v>6.6189249912984704E-3</v>
      </c>
      <c r="H1029" s="797">
        <f t="shared" ref="H1029" si="2763">(F1029-F$2)/F$2</f>
        <v>0.70967849637645586</v>
      </c>
      <c r="I1029" s="841">
        <v>301307.12</v>
      </c>
      <c r="J1029" s="800">
        <v>200000</v>
      </c>
      <c r="K1029" s="800">
        <f t="shared" ref="K1029" si="2764">I1029-I1028-J1029+J1028</f>
        <v>2095.4799999999814</v>
      </c>
      <c r="L1029" s="792">
        <f t="shared" ref="L1029" si="2765">K1029/I1028</f>
        <v>7.0033371696367874E-3</v>
      </c>
      <c r="M1029" s="817">
        <f t="shared" ref="M1029" si="2766">I1029-J1029</f>
        <v>101307.12</v>
      </c>
      <c r="N1029" s="802">
        <f>M1029/J1029</f>
        <v>0.50653559999999997</v>
      </c>
      <c r="O1029" s="786">
        <f>N1029/(A1029/365.25)</f>
        <v>0.11836988349328215</v>
      </c>
      <c r="P1029" s="817" t="b">
        <f t="shared" ref="P1029" si="2767">L1029&gt;D1029</f>
        <v>1</v>
      </c>
      <c r="Q1029" s="802">
        <f>COUNTIF(P$2:P1029, TRUE)/(COUNTIF(P$2:P1029,FALSE) + COUNTIF(P$2:P1029, TRUE))</f>
        <v>0.48346303501945526</v>
      </c>
      <c r="R1029" s="844">
        <v>214895.8</v>
      </c>
      <c r="S1029" s="846">
        <f t="shared" ref="S1029" si="2768">I1029-R1029</f>
        <v>86411.32</v>
      </c>
      <c r="T1029" s="800"/>
      <c r="U1029" s="800"/>
      <c r="V1029" s="802">
        <f>STDEV(D$2:D1029)*SQRT(252)</f>
        <v>0.14366115303441751</v>
      </c>
      <c r="W1029" s="802">
        <f>STDEV(L$2:L1029)*SQRT(252)</f>
        <v>0.24199044453178148</v>
      </c>
      <c r="X1029" s="801">
        <f t="shared" ref="X1029" si="2769">E1029/(A1029/365.25)/V1029</f>
        <v>0.81329763412625944</v>
      </c>
      <c r="Y1029" s="801">
        <f t="shared" ref="Y1029" si="2770">O1029/W1029</f>
        <v>0.48915106430054184</v>
      </c>
      <c r="Z1029" s="807">
        <f t="shared" ref="Z1029" si="2771">-(E1029-N1029)</f>
        <v>6.5498691349099025E-3</v>
      </c>
    </row>
    <row r="1030" spans="1:26" ht="20.100000000000001" customHeight="1" x14ac:dyDescent="0.2">
      <c r="A1030" s="776">
        <f t="shared" ref="A1030" si="2772">B1030-$B$2</f>
        <v>1564</v>
      </c>
      <c r="B1030" s="795">
        <v>43797</v>
      </c>
      <c r="C1030" s="820">
        <v>3140.98</v>
      </c>
      <c r="D1030" s="792">
        <f t="shared" ref="D1030" si="2773">(C1030-C1029)/C1029</f>
        <v>-4.0112505271703057E-3</v>
      </c>
      <c r="E1030" s="819">
        <f t="shared" ref="E1030" si="2774">(C1030-$C$2)/$C$2</f>
        <v>0.49396891231140955</v>
      </c>
      <c r="F1030" s="816">
        <v>8665.4699999999993</v>
      </c>
      <c r="G1030" s="792">
        <f t="shared" ref="G1030" si="2775">(F1030-F1029)/F1029</f>
        <v>-4.5605082956450852E-3</v>
      </c>
      <c r="H1030" s="797">
        <f t="shared" ref="H1030" si="2776">(F1030-F$2)/F$2</f>
        <v>0.70188149341084505</v>
      </c>
      <c r="I1030" s="841">
        <v>298919.11</v>
      </c>
      <c r="J1030" s="800">
        <v>200000</v>
      </c>
      <c r="K1030" s="800">
        <f t="shared" ref="K1030" si="2777">I1030-I1029-J1030+J1029</f>
        <v>-2388.0100000000093</v>
      </c>
      <c r="L1030" s="792">
        <f t="shared" ref="L1030" si="2778">K1030/I1029</f>
        <v>-7.9255013953869035E-3</v>
      </c>
      <c r="M1030" s="817">
        <f t="shared" ref="M1030" si="2779">I1030-J1030</f>
        <v>98919.109999999986</v>
      </c>
      <c r="N1030" s="802">
        <f>M1030/J1030</f>
        <v>0.49459554999999994</v>
      </c>
      <c r="O1030" s="786">
        <f>N1030/(A1030/365.25)</f>
        <v>0.11550577022858055</v>
      </c>
      <c r="P1030" s="817" t="b">
        <f t="shared" ref="P1030" si="2780">L1030&gt;D1030</f>
        <v>0</v>
      </c>
      <c r="Q1030" s="802">
        <f>COUNTIF(P$2:P1030, TRUE)/(COUNTIF(P$2:P1030,FALSE) + COUNTIF(P$2:P1030, TRUE))</f>
        <v>0.48299319727891155</v>
      </c>
      <c r="R1030" s="844">
        <v>212504.58</v>
      </c>
      <c r="S1030" s="846">
        <f t="shared" ref="S1030" si="2781">I1030-R1030</f>
        <v>86414.53</v>
      </c>
      <c r="T1030" s="800"/>
      <c r="U1030" s="800"/>
      <c r="V1030" s="802">
        <f>STDEV(D$2:D1030)*SQRT(252)</f>
        <v>0.14360807381785332</v>
      </c>
      <c r="W1030" s="802">
        <f>STDEV(L$2:L1030)*SQRT(252)</f>
        <v>0.24190816434834644</v>
      </c>
      <c r="X1030" s="801">
        <f t="shared" ref="X1030" si="2782">E1030/(A1030/365.25)/V1030</f>
        <v>0.80329346967954485</v>
      </c>
      <c r="Y1030" s="801">
        <f t="shared" ref="Y1030" si="2783">O1030/W1030</f>
        <v>0.47747776739875908</v>
      </c>
      <c r="Z1030" s="807">
        <f t="shared" ref="Z1030" si="2784">-(E1030-N1030)</f>
        <v>6.2663768859039237E-4</v>
      </c>
    </row>
    <row r="1031" spans="1:26" ht="20.100000000000001" customHeight="1" x14ac:dyDescent="0.2">
      <c r="A1031" s="776">
        <f t="shared" ref="A1031" si="2785">B1031-$B$2</f>
        <v>1568</v>
      </c>
      <c r="B1031" s="795">
        <v>43801</v>
      </c>
      <c r="C1031" s="820">
        <v>3113.87</v>
      </c>
      <c r="D1031" s="792">
        <f t="shared" ref="D1031" si="2786">(C1031-C1030)/C1030</f>
        <v>-8.6310641901572518E-3</v>
      </c>
      <c r="E1031" s="819">
        <f t="shared" ref="E1031" si="2787">(C1031-$C$2)/$C$2</f>
        <v>0.48107437073115039</v>
      </c>
      <c r="F1031" s="816">
        <v>8567.98</v>
      </c>
      <c r="G1031" s="792">
        <f t="shared" ref="G1031" si="2788">(F1031-F1030)/F1030</f>
        <v>-1.1250399574402749E-2</v>
      </c>
      <c r="H1031" s="797">
        <f t="shared" ref="H1031" si="2789">(F1031-F$2)/F$2</f>
        <v>0.6827346465816917</v>
      </c>
      <c r="I1031" s="841">
        <v>300908.87</v>
      </c>
      <c r="J1031" s="800">
        <v>200000</v>
      </c>
      <c r="K1031" s="800">
        <f t="shared" ref="K1031" si="2790">I1031-I1030-J1031+J1030</f>
        <v>1989.7600000000093</v>
      </c>
      <c r="L1031" s="792">
        <f t="shared" ref="L1031" si="2791">K1031/I1030</f>
        <v>6.6565165405450639E-3</v>
      </c>
      <c r="M1031" s="817">
        <f t="shared" ref="M1031" si="2792">I1031-J1031</f>
        <v>100908.87</v>
      </c>
      <c r="N1031" s="802">
        <f>M1031/J1031</f>
        <v>0.50454434999999997</v>
      </c>
      <c r="O1031" s="786">
        <f>N1031/(A1031/365.25)</f>
        <v>0.11752858663105867</v>
      </c>
      <c r="P1031" s="817" t="b">
        <f t="shared" ref="P1031" si="2793">L1031&gt;D1031</f>
        <v>1</v>
      </c>
      <c r="Q1031" s="802">
        <f>COUNTIF(P$2:P1031, TRUE)/(COUNTIF(P$2:P1031,FALSE) + COUNTIF(P$2:P1031, TRUE))</f>
        <v>0.48349514563106794</v>
      </c>
      <c r="R1031" s="844">
        <v>210585.62</v>
      </c>
      <c r="S1031" s="846">
        <f t="shared" ref="S1031" si="2794">I1031-R1031</f>
        <v>90323.25</v>
      </c>
      <c r="T1031" s="800"/>
      <c r="U1031" s="800"/>
      <c r="V1031" s="802">
        <f>STDEV(D$2:D1031)*SQRT(252)</f>
        <v>0.14360825447016315</v>
      </c>
      <c r="W1031" s="802">
        <f>STDEV(L$2:L1031)*SQRT(252)</f>
        <v>0.24181002149892358</v>
      </c>
      <c r="X1031" s="801">
        <f t="shared" ref="X1031" si="2795">E1031/(A1031/365.25)/V1031</f>
        <v>0.7803276272396128</v>
      </c>
      <c r="Y1031" s="801">
        <f t="shared" ref="Y1031" si="2796">O1031/W1031</f>
        <v>0.48603687267602286</v>
      </c>
      <c r="Z1031" s="807">
        <f t="shared" ref="Z1031" si="2797">-(E1031-N1031)</f>
        <v>2.3469979268849583E-2</v>
      </c>
    </row>
    <row r="1032" spans="1:26" ht="20.100000000000001" customHeight="1" x14ac:dyDescent="0.2">
      <c r="A1032" s="776">
        <f t="shared" ref="A1032" si="2798">B1032-$B$2</f>
        <v>1569</v>
      </c>
      <c r="B1032" s="795">
        <v>43802</v>
      </c>
      <c r="C1032" s="820">
        <v>3093.2</v>
      </c>
      <c r="D1032" s="792">
        <f t="shared" ref="D1032" si="2799">(C1032-C1031)/C1031</f>
        <v>-6.638042050567324E-3</v>
      </c>
      <c r="E1032" s="819">
        <f t="shared" ref="E1032" si="2800">(C1032-$C$2)/$C$2</f>
        <v>0.47124293677821949</v>
      </c>
      <c r="F1032" s="816">
        <v>8520.64</v>
      </c>
      <c r="G1032" s="792">
        <f t="shared" ref="G1032" si="2801">(F1032-F1031)/F1031</f>
        <v>-5.525222981379526E-3</v>
      </c>
      <c r="H1032" s="797">
        <f t="shared" ref="H1032" si="2802">(F1032-F$2)/F$2</f>
        <v>0.67343716244083507</v>
      </c>
      <c r="I1032" s="841">
        <v>298053.65000000002</v>
      </c>
      <c r="J1032" s="800">
        <v>200000</v>
      </c>
      <c r="K1032" s="800">
        <f t="shared" ref="K1032" si="2803">I1032-I1031-J1032+J1031</f>
        <v>-2855.2199999999721</v>
      </c>
      <c r="L1032" s="792">
        <f t="shared" ref="L1032" si="2804">K1032/I1031</f>
        <v>-9.4886534916699926E-3</v>
      </c>
      <c r="M1032" s="817">
        <f t="shared" ref="M1032" si="2805">I1032-J1032</f>
        <v>98053.650000000023</v>
      </c>
      <c r="N1032" s="802">
        <f>M1032/J1032</f>
        <v>0.49026825000000013</v>
      </c>
      <c r="O1032" s="786">
        <f>N1032/(A1032/365.25)</f>
        <v>0.11413032397227536</v>
      </c>
      <c r="P1032" s="817" t="b">
        <f t="shared" ref="P1032" si="2806">L1032&gt;D1032</f>
        <v>0</v>
      </c>
      <c r="Q1032" s="802">
        <f>COUNTIF(P$2:P1032, TRUE)/(COUNTIF(P$2:P1032,FALSE) + COUNTIF(P$2:P1032, TRUE))</f>
        <v>0.4830261881668283</v>
      </c>
      <c r="R1032" s="844">
        <v>210421.3</v>
      </c>
      <c r="S1032" s="846">
        <f t="shared" ref="S1032" si="2807">I1032-R1032</f>
        <v>87632.350000000035</v>
      </c>
      <c r="T1032" s="800"/>
      <c r="U1032" s="800"/>
      <c r="V1032" s="802">
        <f>STDEV(D$2:D1032)*SQRT(252)</f>
        <v>0.1435809384677231</v>
      </c>
      <c r="W1032" s="802">
        <f>STDEV(L$2:L1032)*SQRT(252)</f>
        <v>0.2417424846344709</v>
      </c>
      <c r="X1032" s="801">
        <f t="shared" ref="X1032" si="2808">E1032/(A1032/365.25)/V1032</f>
        <v>0.76403868288479082</v>
      </c>
      <c r="Y1032" s="801">
        <f t="shared" ref="Y1032" si="2809">O1032/W1032</f>
        <v>0.47211529303526123</v>
      </c>
      <c r="Z1032" s="807">
        <f t="shared" ref="Z1032" si="2810">-(E1032-N1032)</f>
        <v>1.9025313221780638E-2</v>
      </c>
    </row>
  </sheetData>
  <conditionalFormatting sqref="L1:L2 L103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2">
    <cfRule type="colorScale" priority="1002">
      <colorScale>
        <cfvo type="min"/>
        <cfvo type="num" val="0"/>
        <cfvo type="max"/>
        <color rgb="FFF8696B"/>
        <color rgb="FFFFEB84"/>
        <color rgb="FF63BE7B"/>
      </colorScale>
    </cfRule>
  </conditionalFormatting>
  <conditionalFormatting sqref="G3:G1032">
    <cfRule type="colorScale" priority="1004">
      <colorScale>
        <cfvo type="min"/>
        <cfvo type="num" val="0"/>
        <cfvo type="max"/>
        <color rgb="FFF8696B"/>
        <color rgb="FFFFEB84"/>
        <color rgb="FF63BE7B"/>
      </colorScale>
    </cfRule>
  </conditionalFormatting>
  <conditionalFormatting sqref="L3:L103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127668.38800000165</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98053.648000001602</v>
      </c>
      <c r="Q271" s="278"/>
      <c r="R271" s="356"/>
      <c r="S271" s="374"/>
      <c r="T271" s="335">
        <v>17.93</v>
      </c>
      <c r="U271" s="24" t="s">
        <v>1348</v>
      </c>
    </row>
    <row r="272" spans="1:21" ht="18" customHeight="1" x14ac:dyDescent="0.25">
      <c r="M272" s="25" t="s">
        <v>141</v>
      </c>
      <c r="N272" s="137">
        <f>Balance!AA2</f>
        <v>98053.650000000023</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-1.9999984215246513E-3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00" priority="7">
      <formula>#REF!&gt;0</formula>
    </cfRule>
    <cfRule type="expression" dxfId="419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8" priority="35">
      <formula>N19&gt;0</formula>
    </cfRule>
    <cfRule type="expression" dxfId="419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6" priority="21">
      <formula>F25&gt;0</formula>
    </cfRule>
    <cfRule type="expression" dxfId="4195" priority="22">
      <formula>F25&lt;0</formula>
    </cfRule>
  </conditionalFormatting>
  <conditionalFormatting sqref="H25:H47">
    <cfRule type="expression" dxfId="4194" priority="19">
      <formula>H25&gt;0</formula>
    </cfRule>
    <cfRule type="expression" dxfId="4193" priority="20">
      <formula>H25&lt;0</formula>
    </cfRule>
  </conditionalFormatting>
  <conditionalFormatting sqref="I25:I27">
    <cfRule type="expression" dxfId="4192" priority="15">
      <formula>I25&gt;0</formula>
    </cfRule>
    <cfRule type="expression" dxfId="4191" priority="16">
      <formula>I25&lt;0</formula>
    </cfRule>
  </conditionalFormatting>
  <conditionalFormatting sqref="Q7">
    <cfRule type="expression" dxfId="4190" priority="5">
      <formula>Q7&gt;0</formula>
    </cfRule>
    <cfRule type="expression" dxfId="4189" priority="6">
      <formula>Q7&lt;0</formula>
    </cfRule>
  </conditionalFormatting>
  <conditionalFormatting sqref="Q8">
    <cfRule type="expression" dxfId="4188" priority="3">
      <formula>Q8&gt;0</formula>
    </cfRule>
    <cfRule type="expression" dxfId="418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6" priority="31">
      <formula>F7&gt;0</formula>
    </cfRule>
    <cfRule type="expression" dxfId="4185" priority="32">
      <formula>F7&lt;0</formula>
    </cfRule>
  </conditionalFormatting>
  <conditionalFormatting sqref="Q8">
    <cfRule type="expression" dxfId="4184" priority="29">
      <formula>Q8&gt;0</formula>
    </cfRule>
    <cfRule type="expression" dxfId="4183" priority="30">
      <formula>Q8&lt;0</formula>
    </cfRule>
  </conditionalFormatting>
  <conditionalFormatting sqref="Q10">
    <cfRule type="expression" dxfId="4182" priority="23">
      <formula>Q10&gt;0</formula>
    </cfRule>
    <cfRule type="expression" dxfId="4181" priority="24">
      <formula>Q10&lt;0</formula>
    </cfRule>
  </conditionalFormatting>
  <conditionalFormatting sqref="J25:J38">
    <cfRule type="expression" dxfId="4180" priority="21">
      <formula>J25&gt;0</formula>
    </cfRule>
    <cfRule type="expression" dxfId="4179" priority="22">
      <formula>J25&lt;0</formula>
    </cfRule>
  </conditionalFormatting>
  <conditionalFormatting sqref="L25:L38">
    <cfRule type="expression" dxfId="4178" priority="17">
      <formula>L25&gt;0</formula>
    </cfRule>
    <cfRule type="expression" dxfId="4177" priority="18">
      <formula>L25&lt;0</formula>
    </cfRule>
  </conditionalFormatting>
  <conditionalFormatting sqref="F93:F114">
    <cfRule type="expression" dxfId="4176" priority="15">
      <formula>F93&gt;0</formula>
    </cfRule>
    <cfRule type="expression" dxfId="4175" priority="16">
      <formula>F93&lt;0</formula>
    </cfRule>
  </conditionalFormatting>
  <conditionalFormatting sqref="H93:H114">
    <cfRule type="expression" dxfId="4174" priority="13">
      <formula>H93&gt;0</formula>
    </cfRule>
    <cfRule type="expression" dxfId="4173" priority="14">
      <formula>H93&lt;0</formula>
    </cfRule>
  </conditionalFormatting>
  <conditionalFormatting sqref="J93:J106">
    <cfRule type="expression" dxfId="4172" priority="11">
      <formula>J93&gt;0</formula>
    </cfRule>
    <cfRule type="expression" dxfId="4171" priority="12">
      <formula>J93&lt;0</formula>
    </cfRule>
  </conditionalFormatting>
  <conditionalFormatting sqref="K93:K106">
    <cfRule type="expression" dxfId="4170" priority="9">
      <formula>K93&gt;0</formula>
    </cfRule>
    <cfRule type="expression" dxfId="4169" priority="10">
      <formula>K93&lt;0</formula>
    </cfRule>
  </conditionalFormatting>
  <conditionalFormatting sqref="L93:L106">
    <cfRule type="expression" dxfId="4168" priority="7">
      <formula>L93&gt;0</formula>
    </cfRule>
    <cfRule type="expression" dxfId="4167" priority="8">
      <formula>L93&lt;0</formula>
    </cfRule>
  </conditionalFormatting>
  <conditionalFormatting sqref="F25:F32">
    <cfRule type="expression" dxfId="4166" priority="5">
      <formula>F25&gt;0</formula>
    </cfRule>
    <cfRule type="expression" dxfId="4165" priority="6">
      <formula>F25&lt;0</formula>
    </cfRule>
  </conditionalFormatting>
  <conditionalFormatting sqref="H25:H32">
    <cfRule type="expression" dxfId="4164" priority="3">
      <formula>H25&gt;0</formula>
    </cfRule>
    <cfRule type="expression" dxfId="4163" priority="4">
      <formula>H25&lt;0</formula>
    </cfRule>
  </conditionalFormatting>
  <conditionalFormatting sqref="H60:H63 F60:F63">
    <cfRule type="expression" dxfId="4162" priority="1">
      <formula>F60&gt;0</formula>
    </cfRule>
    <cfRule type="expression" dxfId="416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60" priority="64">
      <formula>N23&gt;0</formula>
    </cfRule>
    <cfRule type="expression" dxfId="415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8" priority="58">
      <formula>F79&gt;0</formula>
    </cfRule>
    <cfRule type="expression" dxfId="4157" priority="59">
      <formula>F79&lt;0</formula>
    </cfRule>
  </conditionalFormatting>
  <conditionalFormatting sqref="H79:H97 H101:H118">
    <cfRule type="expression" dxfId="4156" priority="56">
      <formula>H79&gt;0</formula>
    </cfRule>
    <cfRule type="expression" dxfId="4155" priority="57">
      <formula>H79&lt;0</formula>
    </cfRule>
  </conditionalFormatting>
  <conditionalFormatting sqref="I75:I97 I100:I118">
    <cfRule type="expression" dxfId="4154" priority="54">
      <formula>I75&gt;0</formula>
    </cfRule>
    <cfRule type="expression" dxfId="4153" priority="55">
      <formula>I75&lt;0</formula>
    </cfRule>
  </conditionalFormatting>
  <conditionalFormatting sqref="Q7">
    <cfRule type="expression" dxfId="4152" priority="52">
      <formula>Q7&gt;0</formula>
    </cfRule>
    <cfRule type="expression" dxfId="4151" priority="53">
      <formula>Q7&lt;0</formula>
    </cfRule>
  </conditionalFormatting>
  <conditionalFormatting sqref="Q8">
    <cfRule type="expression" dxfId="4150" priority="50">
      <formula>Q8&gt;0</formula>
    </cfRule>
    <cfRule type="expression" dxfId="4149" priority="51">
      <formula>Q8&lt;0</formula>
    </cfRule>
  </conditionalFormatting>
  <conditionalFormatting sqref="F75:F78">
    <cfRule type="expression" dxfId="4148" priority="48">
      <formula>F75&gt;0</formula>
    </cfRule>
    <cfRule type="expression" dxfId="4147" priority="49">
      <formula>F75&lt;0</formula>
    </cfRule>
  </conditionalFormatting>
  <conditionalFormatting sqref="H75:H78">
    <cfRule type="expression" dxfId="4146" priority="46">
      <formula>H75&gt;0</formula>
    </cfRule>
    <cfRule type="expression" dxfId="4145" priority="47">
      <formula>H75&lt;0</formula>
    </cfRule>
  </conditionalFormatting>
  <conditionalFormatting sqref="F100:F114">
    <cfRule type="expression" dxfId="4144" priority="40">
      <formula>F100&gt;0</formula>
    </cfRule>
    <cfRule type="expression" dxfId="4143" priority="41">
      <formula>F100&lt;0</formula>
    </cfRule>
  </conditionalFormatting>
  <conditionalFormatting sqref="H100:H114">
    <cfRule type="expression" dxfId="4142" priority="38">
      <formula>H100&gt;0</formula>
    </cfRule>
    <cfRule type="expression" dxfId="4141" priority="39">
      <formula>H100&lt;0</formula>
    </cfRule>
  </conditionalFormatting>
  <conditionalFormatting sqref="F29:F67">
    <cfRule type="expression" dxfId="4140" priority="36">
      <formula>F29&gt;0</formula>
    </cfRule>
    <cfRule type="expression" dxfId="4139" priority="37">
      <formula>F29&lt;0</formula>
    </cfRule>
  </conditionalFormatting>
  <conditionalFormatting sqref="H29:H63">
    <cfRule type="expression" dxfId="4138" priority="34">
      <formula>H29&gt;0</formula>
    </cfRule>
    <cfRule type="expression" dxfId="4137" priority="35">
      <formula>H29&lt;0</formula>
    </cfRule>
  </conditionalFormatting>
  <conditionalFormatting sqref="J38:J68">
    <cfRule type="expression" dxfId="4136" priority="32">
      <formula>J38&gt;0</formula>
    </cfRule>
    <cfRule type="expression" dxfId="4135" priority="33">
      <formula>J38&lt;0</formula>
    </cfRule>
  </conditionalFormatting>
  <conditionalFormatting sqref="J43">
    <cfRule type="expression" dxfId="4134" priority="30">
      <formula>J43&gt;0</formula>
    </cfRule>
    <cfRule type="expression" dxfId="4133" priority="31">
      <formula>J43&lt;0</formula>
    </cfRule>
  </conditionalFormatting>
  <conditionalFormatting sqref="Q9">
    <cfRule type="expression" dxfId="4132" priority="24">
      <formula>Q9&gt;0</formula>
    </cfRule>
    <cfRule type="expression" dxfId="4131" priority="25">
      <formula>Q9&lt;0</formula>
    </cfRule>
  </conditionalFormatting>
  <conditionalFormatting sqref="R4">
    <cfRule type="expression" dxfId="4130" priority="26">
      <formula>R4&gt;0</formula>
    </cfRule>
    <cfRule type="expression" dxfId="412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8" priority="21">
      <formula>F120&gt;0</formula>
    </cfRule>
    <cfRule type="expression" dxfId="4127" priority="22">
      <formula>F120&lt;0</formula>
    </cfRule>
  </conditionalFormatting>
  <conditionalFormatting sqref="H120:H160">
    <cfRule type="expression" dxfId="4126" priority="19">
      <formula>H120&gt;0</formula>
    </cfRule>
    <cfRule type="expression" dxfId="4125" priority="20">
      <formula>H120&lt;0</formula>
    </cfRule>
  </conditionalFormatting>
  <conditionalFormatting sqref="J129:J160">
    <cfRule type="expression" dxfId="4124" priority="17">
      <formula>J129&gt;0</formula>
    </cfRule>
    <cfRule type="expression" dxfId="4123" priority="18">
      <formula>J129&lt;0</formula>
    </cfRule>
  </conditionalFormatting>
  <conditionalFormatting sqref="J134">
    <cfRule type="expression" dxfId="4122" priority="15">
      <formula>J134&gt;0</formula>
    </cfRule>
    <cfRule type="expression" dxfId="4121" priority="16">
      <formula>J134&lt;0</formula>
    </cfRule>
  </conditionalFormatting>
  <conditionalFormatting sqref="J31:J40">
    <cfRule type="expression" dxfId="4120" priority="13">
      <formula>J31&gt;0</formula>
    </cfRule>
    <cfRule type="expression" dxfId="4119" priority="14">
      <formula>J31&lt;0</formula>
    </cfRule>
  </conditionalFormatting>
  <conditionalFormatting sqref="J36:J37">
    <cfRule type="expression" dxfId="4118" priority="11">
      <formula>J36&gt;0</formula>
    </cfRule>
    <cfRule type="expression" dxfId="4117" priority="12">
      <formula>J36&lt;0</formula>
    </cfRule>
  </conditionalFormatting>
  <conditionalFormatting sqref="Q10">
    <cfRule type="expression" dxfId="4116" priority="9">
      <formula>Q10&gt;0</formula>
    </cfRule>
    <cfRule type="expression" dxfId="4115" priority="10">
      <formula>Q10&lt;0</formula>
    </cfRule>
  </conditionalFormatting>
  <conditionalFormatting sqref="K38:K55 K57:K68">
    <cfRule type="expression" dxfId="4114" priority="7">
      <formula>K38&gt;0</formula>
    </cfRule>
    <cfRule type="expression" dxfId="4113" priority="8">
      <formula>K38&lt;0</formula>
    </cfRule>
  </conditionalFormatting>
  <conditionalFormatting sqref="K43">
    <cfRule type="expression" dxfId="4112" priority="5">
      <formula>K43&gt;0</formula>
    </cfRule>
    <cfRule type="expression" dxfId="4111" priority="6">
      <formula>K43&lt;0</formula>
    </cfRule>
  </conditionalFormatting>
  <conditionalFormatting sqref="K31:K40">
    <cfRule type="expression" dxfId="4110" priority="3">
      <formula>K31&gt;0</formula>
    </cfRule>
    <cfRule type="expression" dxfId="4109" priority="4">
      <formula>K31&lt;0</formula>
    </cfRule>
  </conditionalFormatting>
  <conditionalFormatting sqref="K36:K37">
    <cfRule type="expression" dxfId="4108" priority="1">
      <formula>K36&gt;0</formula>
    </cfRule>
    <cfRule type="expression" dxfId="410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191.15</v>
      </c>
      <c r="R4" s="416">
        <v>0.14199999999999999</v>
      </c>
      <c r="T4" s="1">
        <v>43678</v>
      </c>
      <c r="U4" t="s">
        <v>1357</v>
      </c>
    </row>
    <row r="5" spans="1:21" x14ac:dyDescent="0.25">
      <c r="B5" s="69"/>
      <c r="C5" s="4"/>
      <c r="D5" s="3"/>
      <c r="E5" s="3"/>
      <c r="F5" s="3"/>
      <c r="G5" s="69"/>
      <c r="H5" s="158"/>
      <c r="I5" s="3"/>
      <c r="J5" s="3"/>
      <c r="K5" s="3"/>
      <c r="L5" s="4"/>
      <c r="M5" s="4"/>
      <c r="O5" s="11" t="s">
        <v>67</v>
      </c>
      <c r="Q5" s="3">
        <f>Q4*Q2</f>
        <v>7646</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-1538.1100000000006</v>
      </c>
      <c r="R7">
        <v>40</v>
      </c>
    </row>
    <row r="8" spans="1:21" x14ac:dyDescent="0.25">
      <c r="B8" s="69"/>
      <c r="C8" s="4"/>
      <c r="D8" s="3"/>
      <c r="E8" s="3"/>
      <c r="F8" s="3"/>
      <c r="G8" s="69"/>
      <c r="H8" s="158"/>
      <c r="I8" s="3"/>
      <c r="J8" s="3"/>
      <c r="K8" s="3"/>
      <c r="L8" s="4"/>
      <c r="M8" s="4"/>
      <c r="O8" s="11" t="s">
        <v>177</v>
      </c>
      <c r="P8" s="33"/>
      <c r="Q8" s="2">
        <f>K18+M18-F18+Q2*Q4</f>
        <v>-1538.1100000000006</v>
      </c>
      <c r="T8" s="1"/>
      <c r="U8" s="728"/>
    </row>
    <row r="9" spans="1:21" x14ac:dyDescent="0.25">
      <c r="B9" s="69"/>
      <c r="C9" s="4"/>
      <c r="D9" s="3"/>
      <c r="E9" s="3"/>
      <c r="F9" s="3"/>
      <c r="G9" s="4"/>
      <c r="H9" s="158"/>
      <c r="I9" s="3"/>
      <c r="J9" s="3"/>
      <c r="K9" s="3"/>
      <c r="L9" s="4"/>
      <c r="M9" s="4"/>
      <c r="O9" s="11" t="s">
        <v>202</v>
      </c>
      <c r="Q9" s="131">
        <f>IF(Q2=0, 0, Q8/Q6)</f>
        <v>-0.16747512823779337</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210.26500000000001</v>
      </c>
    </row>
    <row r="20" spans="1:20" x14ac:dyDescent="0.25">
      <c r="O20" s="78">
        <v>1.0900000000000001</v>
      </c>
      <c r="P20" s="78">
        <f t="shared" ref="P20:P39" si="0">O20*$Q$4</f>
        <v>208.35350000000003</v>
      </c>
    </row>
    <row r="21" spans="1:20" x14ac:dyDescent="0.25">
      <c r="O21" s="78">
        <v>1.08</v>
      </c>
      <c r="P21" s="78">
        <f t="shared" si="0"/>
        <v>206.44200000000001</v>
      </c>
      <c r="T21" s="1"/>
    </row>
    <row r="22" spans="1:20" x14ac:dyDescent="0.25">
      <c r="O22" s="78">
        <v>1.07</v>
      </c>
      <c r="P22" s="78">
        <f t="shared" si="0"/>
        <v>204.53050000000002</v>
      </c>
    </row>
    <row r="23" spans="1:20" x14ac:dyDescent="0.25">
      <c r="O23" s="78">
        <v>1.06</v>
      </c>
      <c r="P23" s="78">
        <f t="shared" si="0"/>
        <v>202.61900000000003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200.70750000000001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198.79600000000002</v>
      </c>
    </row>
    <row r="26" spans="1:20" x14ac:dyDescent="0.25">
      <c r="B26" s="161">
        <v>43626</v>
      </c>
      <c r="C26" s="10">
        <v>0</v>
      </c>
      <c r="D26" s="39">
        <v>252.2</v>
      </c>
      <c r="E26" s="39">
        <v>275.81</v>
      </c>
      <c r="F26" s="39"/>
      <c r="G26" s="39"/>
      <c r="H26" s="175"/>
      <c r="I26" s="39"/>
      <c r="J26" s="39">
        <v>476.09</v>
      </c>
      <c r="K26" s="39"/>
      <c r="L26" s="39"/>
      <c r="O26" s="78">
        <v>1.03</v>
      </c>
      <c r="P26" s="78">
        <f t="shared" si="0"/>
        <v>196.8845</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194.97300000000001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193.0615</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191.15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189.23850000000002</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187.327</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185.41550000000001</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183.50399999999999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181.5925</v>
      </c>
    </row>
    <row r="35" spans="2:17" x14ac:dyDescent="0.25">
      <c r="B35" s="161"/>
      <c r="C35" s="10"/>
      <c r="D35" s="39"/>
      <c r="E35" s="39"/>
      <c r="F35" s="39"/>
      <c r="G35" s="39"/>
      <c r="H35" s="175"/>
      <c r="I35" s="39"/>
      <c r="J35" s="39"/>
      <c r="K35" s="39"/>
      <c r="L35" s="39"/>
      <c r="O35" s="78">
        <v>0.94</v>
      </c>
      <c r="P35" s="78">
        <f t="shared" si="0"/>
        <v>179.68099999999998</v>
      </c>
    </row>
    <row r="36" spans="2:17" x14ac:dyDescent="0.25">
      <c r="B36" s="161"/>
      <c r="C36" s="10"/>
      <c r="D36" s="39"/>
      <c r="E36" s="39"/>
      <c r="F36" s="39"/>
      <c r="G36" s="39"/>
      <c r="H36" s="175"/>
      <c r="I36" s="39"/>
      <c r="J36" s="39"/>
      <c r="K36" s="39"/>
      <c r="L36" s="39"/>
      <c r="O36" s="78">
        <v>0.93</v>
      </c>
      <c r="P36" s="78">
        <f t="shared" si="0"/>
        <v>177.76950000000002</v>
      </c>
    </row>
    <row r="37" spans="2:17" x14ac:dyDescent="0.25">
      <c r="B37" s="161"/>
      <c r="C37" s="10"/>
      <c r="D37" s="39"/>
      <c r="E37" s="39"/>
      <c r="F37" s="39"/>
      <c r="G37" s="39"/>
      <c r="H37" s="175"/>
      <c r="I37" s="39"/>
      <c r="J37" s="39"/>
      <c r="K37" s="39"/>
      <c r="L37" s="39"/>
      <c r="O37" s="78">
        <v>0.92</v>
      </c>
      <c r="P37" s="78">
        <f t="shared" si="0"/>
        <v>175.858</v>
      </c>
    </row>
    <row r="38" spans="2:17" x14ac:dyDescent="0.25">
      <c r="B38" s="161"/>
      <c r="C38" s="10"/>
      <c r="D38" s="39"/>
      <c r="E38" s="39"/>
      <c r="F38" s="39"/>
      <c r="G38" s="39"/>
      <c r="H38" s="175"/>
      <c r="I38" s="39"/>
      <c r="J38" s="39"/>
      <c r="K38" s="39"/>
      <c r="L38" s="39"/>
      <c r="O38" s="78">
        <v>0.91</v>
      </c>
      <c r="P38" s="78">
        <f t="shared" si="0"/>
        <v>173.94650000000001</v>
      </c>
    </row>
    <row r="39" spans="2:17" x14ac:dyDescent="0.25">
      <c r="B39" s="161"/>
      <c r="C39" s="10"/>
      <c r="D39" s="39"/>
      <c r="E39" s="39"/>
      <c r="F39" s="39"/>
      <c r="G39" s="39"/>
      <c r="H39" s="175"/>
      <c r="I39" s="39"/>
      <c r="J39" s="39"/>
      <c r="K39" s="39"/>
      <c r="L39" s="39"/>
      <c r="O39" s="78">
        <v>0.9</v>
      </c>
      <c r="P39" s="78">
        <f t="shared" si="0"/>
        <v>172.035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6" priority="35">
      <formula>Q7&gt;0</formula>
    </cfRule>
    <cfRule type="expression" dxfId="4105" priority="36">
      <formula>Q7&lt;0</formula>
    </cfRule>
  </conditionalFormatting>
  <conditionalFormatting sqref="Q8">
    <cfRule type="expression" dxfId="4104" priority="33">
      <formula>Q8&gt;0</formula>
    </cfRule>
    <cfRule type="expression" dxfId="4103" priority="34">
      <formula>Q8&lt;0</formula>
    </cfRule>
  </conditionalFormatting>
  <conditionalFormatting sqref="F34:F54 F58:F63">
    <cfRule type="expression" dxfId="4102" priority="31">
      <formula>F34&gt;0</formula>
    </cfRule>
    <cfRule type="expression" dxfId="4101" priority="32">
      <formula>F34&lt;0</formula>
    </cfRule>
  </conditionalFormatting>
  <conditionalFormatting sqref="H34:H54 H58:H63">
    <cfRule type="expression" dxfId="4100" priority="29">
      <formula>H34&gt;0</formula>
    </cfRule>
    <cfRule type="expression" dxfId="4099" priority="30">
      <formula>H34&lt;0</formula>
    </cfRule>
  </conditionalFormatting>
  <conditionalFormatting sqref="Q10">
    <cfRule type="expression" dxfId="4098" priority="27">
      <formula>Q10&gt;0</formula>
    </cfRule>
    <cfRule type="expression" dxfId="4097" priority="28">
      <formula>Q10&lt;0</formula>
    </cfRule>
  </conditionalFormatting>
  <conditionalFormatting sqref="J25:J38">
    <cfRule type="expression" dxfId="4096" priority="25">
      <formula>J25&gt;0</formula>
    </cfRule>
    <cfRule type="expression" dxfId="4095" priority="26">
      <formula>J25&lt;0</formula>
    </cfRule>
  </conditionalFormatting>
  <conditionalFormatting sqref="K25:K35 K37:K38">
    <cfRule type="expression" dxfId="4094" priority="23">
      <formula>K25&gt;0</formula>
    </cfRule>
    <cfRule type="expression" dxfId="4093" priority="24">
      <formula>K25&lt;0</formula>
    </cfRule>
  </conditionalFormatting>
  <conditionalFormatting sqref="F89:F110">
    <cfRule type="expression" dxfId="4092" priority="21">
      <formula>F89&gt;0</formula>
    </cfRule>
    <cfRule type="expression" dxfId="4091" priority="22">
      <formula>F89&lt;0</formula>
    </cfRule>
  </conditionalFormatting>
  <conditionalFormatting sqref="H89:H110">
    <cfRule type="expression" dxfId="4090" priority="19">
      <formula>H89&gt;0</formula>
    </cfRule>
    <cfRule type="expression" dxfId="4089" priority="20">
      <formula>H89&lt;0</formula>
    </cfRule>
  </conditionalFormatting>
  <conditionalFormatting sqref="J89:J102">
    <cfRule type="expression" dxfId="4088" priority="17">
      <formula>J89&gt;0</formula>
    </cfRule>
    <cfRule type="expression" dxfId="4087" priority="18">
      <formula>J89&lt;0</formula>
    </cfRule>
  </conditionalFormatting>
  <conditionalFormatting sqref="K89:K102">
    <cfRule type="expression" dxfId="4086" priority="15">
      <formula>K89&gt;0</formula>
    </cfRule>
    <cfRule type="expression" dxfId="4085" priority="16">
      <formula>K89&lt;0</formula>
    </cfRule>
  </conditionalFormatting>
  <conditionalFormatting sqref="L89:L102">
    <cfRule type="expression" dxfId="4084" priority="13">
      <formula>L89&gt;0</formula>
    </cfRule>
    <cfRule type="expression" dxfId="4083" priority="14">
      <formula>L89&lt;0</formula>
    </cfRule>
  </conditionalFormatting>
  <conditionalFormatting sqref="F25:F26 F30:F33">
    <cfRule type="expression" dxfId="4082" priority="11">
      <formula>F25&gt;0</formula>
    </cfRule>
    <cfRule type="expression" dxfId="4081" priority="12">
      <formula>F25&lt;0</formula>
    </cfRule>
  </conditionalFormatting>
  <conditionalFormatting sqref="H25:H33">
    <cfRule type="expression" dxfId="4080" priority="9">
      <formula>H25&gt;0</formula>
    </cfRule>
    <cfRule type="expression" dxfId="4079" priority="10">
      <formula>H25&lt;0</formula>
    </cfRule>
  </conditionalFormatting>
  <conditionalFormatting sqref="J54">
    <cfRule type="expression" dxfId="4078" priority="7">
      <formula>J54&gt;0</formula>
    </cfRule>
    <cfRule type="expression" dxfId="4077" priority="8">
      <formula>J54&lt;0</formula>
    </cfRule>
  </conditionalFormatting>
  <conditionalFormatting sqref="F55:F57">
    <cfRule type="expression" dxfId="4076" priority="5">
      <formula>F55&gt;0</formula>
    </cfRule>
    <cfRule type="expression" dxfId="4075" priority="6">
      <formula>F55&lt;0</formula>
    </cfRule>
  </conditionalFormatting>
  <conditionalFormatting sqref="H55:H57">
    <cfRule type="expression" dxfId="4074" priority="3">
      <formula>H55&gt;0</formula>
    </cfRule>
    <cfRule type="expression" dxfId="4073" priority="4">
      <formula>H55&lt;0</formula>
    </cfRule>
  </conditionalFormatting>
  <conditionalFormatting sqref="F27:F29">
    <cfRule type="expression" dxfId="4072" priority="1">
      <formula>F27&gt;0</formula>
    </cfRule>
    <cfRule type="expression" dxfId="407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0" priority="9">
      <formula>F36&gt;0</formula>
    </cfRule>
    <cfRule type="expression" dxfId="4069" priority="10">
      <formula>F36&lt;0</formula>
    </cfRule>
  </conditionalFormatting>
  <conditionalFormatting sqref="F25:F35">
    <cfRule type="expression" dxfId="4068" priority="7">
      <formula>F25&gt;0</formula>
    </cfRule>
    <cfRule type="expression" dxfId="4067" priority="8">
      <formula>F25&lt;0</formula>
    </cfRule>
  </conditionalFormatting>
  <conditionalFormatting sqref="H25:H35">
    <cfRule type="expression" dxfId="4066" priority="5">
      <formula>H25&gt;0</formula>
    </cfRule>
    <cfRule type="expression" dxfId="4065" priority="6">
      <formula>H25&lt;0</formula>
    </cfRule>
  </conditionalFormatting>
  <conditionalFormatting sqref="Q7">
    <cfRule type="expression" dxfId="4064" priority="3">
      <formula>Q7&gt;0</formula>
    </cfRule>
    <cfRule type="expression" dxfId="4063" priority="4">
      <formula>Q7&lt;0</formula>
    </cfRule>
  </conditionalFormatting>
  <conditionalFormatting sqref="Q8">
    <cfRule type="expression" dxfId="4062" priority="1">
      <formula>Q8&gt;0</formula>
    </cfRule>
    <cfRule type="expression" dxfId="406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0" priority="37">
      <formula>F25&gt;0</formula>
    </cfRule>
    <cfRule type="expression" dxfId="4059" priority="38">
      <formula>F25&lt;0</formula>
    </cfRule>
  </conditionalFormatting>
  <conditionalFormatting sqref="Q7">
    <cfRule type="expression" dxfId="4058" priority="35">
      <formula>Q7&gt;0</formula>
    </cfRule>
    <cfRule type="expression" dxfId="4057" priority="36">
      <formula>Q7&lt;0</formula>
    </cfRule>
  </conditionalFormatting>
  <conditionalFormatting sqref="Q8">
    <cfRule type="expression" dxfId="4056" priority="33">
      <formula>Q8&gt;0</formula>
    </cfRule>
    <cfRule type="expression" dxfId="4055" priority="34">
      <formula>Q8&lt;0</formula>
    </cfRule>
  </conditionalFormatting>
  <conditionalFormatting sqref="F44:F46">
    <cfRule type="expression" dxfId="4054" priority="31">
      <formula>F44&gt;0</formula>
    </cfRule>
    <cfRule type="expression" dxfId="4053" priority="32">
      <formula>F44&lt;0</formula>
    </cfRule>
  </conditionalFormatting>
  <conditionalFormatting sqref="H44:H46">
    <cfRule type="expression" dxfId="4052" priority="29">
      <formula>H44&gt;0</formula>
    </cfRule>
    <cfRule type="expression" dxfId="4051" priority="30">
      <formula>H44&lt;0</formula>
    </cfRule>
  </conditionalFormatting>
  <conditionalFormatting sqref="F89:F110">
    <cfRule type="expression" dxfId="4050" priority="27">
      <formula>F89&gt;0</formula>
    </cfRule>
    <cfRule type="expression" dxfId="4049" priority="28">
      <formula>F89&lt;0</formula>
    </cfRule>
  </conditionalFormatting>
  <conditionalFormatting sqref="H89:H110">
    <cfRule type="expression" dxfId="4048" priority="25">
      <formula>H89&gt;0</formula>
    </cfRule>
    <cfRule type="expression" dxfId="4047" priority="26">
      <formula>H89&lt;0</formula>
    </cfRule>
  </conditionalFormatting>
  <conditionalFormatting sqref="Q10">
    <cfRule type="expression" dxfId="4046" priority="23">
      <formula>Q10&gt;0</formula>
    </cfRule>
    <cfRule type="expression" dxfId="4045" priority="24">
      <formula>Q10&lt;0</formula>
    </cfRule>
  </conditionalFormatting>
  <conditionalFormatting sqref="J25:J38">
    <cfRule type="expression" dxfId="4044" priority="21">
      <formula>J25&gt;0</formula>
    </cfRule>
    <cfRule type="expression" dxfId="4043" priority="22">
      <formula>J25&lt;0</formula>
    </cfRule>
  </conditionalFormatting>
  <conditionalFormatting sqref="K25:K38">
    <cfRule type="expression" dxfId="4042" priority="19">
      <formula>K25&gt;0</formula>
    </cfRule>
    <cfRule type="expression" dxfId="4041" priority="20">
      <formula>K25&lt;0</formula>
    </cfRule>
  </conditionalFormatting>
  <conditionalFormatting sqref="L25:L38">
    <cfRule type="expression" dxfId="4040" priority="17">
      <formula>L25&gt;0</formula>
    </cfRule>
    <cfRule type="expression" dxfId="4039" priority="18">
      <formula>L25&lt;0</formula>
    </cfRule>
  </conditionalFormatting>
  <conditionalFormatting sqref="J40">
    <cfRule type="expression" dxfId="4038" priority="15">
      <formula>J40&gt;0</formula>
    </cfRule>
    <cfRule type="expression" dxfId="4037" priority="16">
      <formula>J40&lt;0</formula>
    </cfRule>
  </conditionalFormatting>
  <conditionalFormatting sqref="L39">
    <cfRule type="expression" dxfId="4036" priority="11">
      <formula>L39&gt;0</formula>
    </cfRule>
    <cfRule type="expression" dxfId="4035" priority="12">
      <formula>L39&lt;0</formula>
    </cfRule>
  </conditionalFormatting>
  <conditionalFormatting sqref="F39">
    <cfRule type="expression" dxfId="4034" priority="9">
      <formula>F39&gt;0</formula>
    </cfRule>
    <cfRule type="expression" dxfId="4033" priority="10">
      <formula>F39&lt;0</formula>
    </cfRule>
  </conditionalFormatting>
  <conditionalFormatting sqref="H39">
    <cfRule type="expression" dxfId="4032" priority="7">
      <formula>H39&gt;0</formula>
    </cfRule>
    <cfRule type="expression" dxfId="4031" priority="8">
      <formula>H39&lt;0</formula>
    </cfRule>
  </conditionalFormatting>
  <conditionalFormatting sqref="J41">
    <cfRule type="expression" dxfId="4030" priority="5">
      <formula>J41&gt;0</formula>
    </cfRule>
    <cfRule type="expression" dxfId="4029" priority="6">
      <formula>J41&lt;0</formula>
    </cfRule>
  </conditionalFormatting>
  <conditionalFormatting sqref="J43">
    <cfRule type="expression" dxfId="4028" priority="3">
      <formula>J43&gt;0</formula>
    </cfRule>
    <cfRule type="expression" dxfId="4027" priority="4">
      <formula>J43&lt;0</formula>
    </cfRule>
  </conditionalFormatting>
  <conditionalFormatting sqref="J44">
    <cfRule type="expression" dxfId="4026" priority="1">
      <formula>J44&gt;0</formula>
    </cfRule>
    <cfRule type="expression" dxfId="402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4" priority="31">
      <formula>F29&gt;0</formula>
    </cfRule>
    <cfRule type="expression" dxfId="4023" priority="32">
      <formula>F29&lt;0</formula>
    </cfRule>
  </conditionalFormatting>
  <conditionalFormatting sqref="F29 F31:F35">
    <cfRule type="expression" dxfId="4022" priority="33">
      <formula>F29&gt;0</formula>
    </cfRule>
    <cfRule type="expression" dxfId="4021" priority="34">
      <formula>F29&lt;0</formula>
    </cfRule>
  </conditionalFormatting>
  <conditionalFormatting sqref="H29 H31:H35">
    <cfRule type="expression" dxfId="4020" priority="29">
      <formula>H29&gt;0</formula>
    </cfRule>
    <cfRule type="expression" dxfId="4019" priority="30">
      <formula>H29&lt;0</formula>
    </cfRule>
  </conditionalFormatting>
  <conditionalFormatting sqref="F21:F28">
    <cfRule type="expression" dxfId="4018" priority="27">
      <formula>F21&gt;0</formula>
    </cfRule>
    <cfRule type="expression" dxfId="4017" priority="28">
      <formula>F21&lt;0</formula>
    </cfRule>
  </conditionalFormatting>
  <conditionalFormatting sqref="H21:H28">
    <cfRule type="expression" dxfId="4016" priority="25">
      <formula>H21&gt;0</formula>
    </cfRule>
    <cfRule type="expression" dxfId="4015" priority="26">
      <formula>H21&lt;0</formula>
    </cfRule>
  </conditionalFormatting>
  <conditionalFormatting sqref="Q8">
    <cfRule type="expression" dxfId="4014" priority="21">
      <formula>Q8&gt;0</formula>
    </cfRule>
    <cfRule type="expression" dxfId="4013" priority="22">
      <formula>Q8&lt;0</formula>
    </cfRule>
  </conditionalFormatting>
  <conditionalFormatting sqref="Q7">
    <cfRule type="expression" dxfId="4012" priority="23">
      <formula>Q7&gt;0</formula>
    </cfRule>
    <cfRule type="expression" dxfId="4011" priority="24">
      <formula>Q7&lt;0</formula>
    </cfRule>
  </conditionalFormatting>
  <conditionalFormatting sqref="F30">
    <cfRule type="expression" dxfId="4010" priority="19">
      <formula>F30&gt;0</formula>
    </cfRule>
    <cfRule type="expression" dxfId="4009" priority="20">
      <formula>F30&lt;0</formula>
    </cfRule>
  </conditionalFormatting>
  <conditionalFormatting sqref="H30">
    <cfRule type="expression" dxfId="4008" priority="17">
      <formula>H30&gt;0</formula>
    </cfRule>
    <cfRule type="expression" dxfId="4007" priority="18">
      <formula>H30&lt;0</formula>
    </cfRule>
  </conditionalFormatting>
  <conditionalFormatting sqref="F68 F70:F74">
    <cfRule type="expression" dxfId="4006" priority="13">
      <formula>F68&gt;0</formula>
    </cfRule>
    <cfRule type="expression" dxfId="4005" priority="14">
      <formula>F68&lt;0</formula>
    </cfRule>
  </conditionalFormatting>
  <conditionalFormatting sqref="F68 F70:F74">
    <cfRule type="expression" dxfId="4004" priority="15">
      <formula>F68&gt;0</formula>
    </cfRule>
    <cfRule type="expression" dxfId="4003" priority="16">
      <formula>F68&lt;0</formula>
    </cfRule>
  </conditionalFormatting>
  <conditionalFormatting sqref="H68 H70:H74">
    <cfRule type="expression" dxfId="4002" priority="11">
      <formula>H68&gt;0</formula>
    </cfRule>
    <cfRule type="expression" dxfId="4001" priority="12">
      <formula>H68&lt;0</formula>
    </cfRule>
  </conditionalFormatting>
  <conditionalFormatting sqref="F60:F67">
    <cfRule type="expression" dxfId="4000" priority="9">
      <formula>F60&gt;0</formula>
    </cfRule>
    <cfRule type="expression" dxfId="3999" priority="10">
      <formula>F60&lt;0</formula>
    </cfRule>
  </conditionalFormatting>
  <conditionalFormatting sqref="H60:H67">
    <cfRule type="expression" dxfId="3998" priority="7">
      <formula>H60&gt;0</formula>
    </cfRule>
    <cfRule type="expression" dxfId="3997" priority="8">
      <formula>H60&lt;0</formula>
    </cfRule>
  </conditionalFormatting>
  <conditionalFormatting sqref="F69">
    <cfRule type="expression" dxfId="3996" priority="5">
      <formula>F69&gt;0</formula>
    </cfRule>
    <cfRule type="expression" dxfId="3995" priority="6">
      <formula>F69&lt;0</formula>
    </cfRule>
  </conditionalFormatting>
  <conditionalFormatting sqref="H69">
    <cfRule type="expression" dxfId="3994" priority="3">
      <formula>H69&gt;0</formula>
    </cfRule>
    <cfRule type="expression" dxfId="3993" priority="4">
      <formula>H69&lt;0</formula>
    </cfRule>
  </conditionalFormatting>
  <conditionalFormatting sqref="Q10">
    <cfRule type="expression" dxfId="3992" priority="1">
      <formula>Q10&gt;0</formula>
    </cfRule>
    <cfRule type="expression" dxfId="399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0" priority="75">
      <formula>F32&gt;0</formula>
    </cfRule>
    <cfRule type="expression" dxfId="3989" priority="76">
      <formula>F32&lt;0</formula>
    </cfRule>
  </conditionalFormatting>
  <conditionalFormatting sqref="Q7">
    <cfRule type="expression" dxfId="3988" priority="73">
      <formula>Q7&gt;0</formula>
    </cfRule>
    <cfRule type="expression" dxfId="3987" priority="74">
      <formula>Q7&lt;0</formula>
    </cfRule>
  </conditionalFormatting>
  <conditionalFormatting sqref="Q8">
    <cfRule type="expression" dxfId="3986" priority="71">
      <formula>Q8&gt;0</formula>
    </cfRule>
    <cfRule type="expression" dxfId="398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4" priority="63">
      <formula>M58&gt;0</formula>
    </cfRule>
    <cfRule type="expression" dxfId="3983" priority="64">
      <formula>M58&lt;0</formula>
    </cfRule>
  </conditionalFormatting>
  <conditionalFormatting sqref="Q10">
    <cfRule type="expression" dxfId="3982" priority="61">
      <formula>Q10&gt;0</formula>
    </cfRule>
    <cfRule type="expression" dxfId="3981" priority="62">
      <formula>Q10&lt;0</formula>
    </cfRule>
  </conditionalFormatting>
  <conditionalFormatting sqref="F29:F31">
    <cfRule type="expression" dxfId="3980" priority="59">
      <formula>F29&gt;0</formula>
    </cfRule>
    <cfRule type="expression" dxfId="3979" priority="60">
      <formula>F29&lt;0</formula>
    </cfRule>
  </conditionalFormatting>
  <conditionalFormatting sqref="H29:H31">
    <cfRule type="expression" dxfId="3978" priority="57">
      <formula>H29&gt;0</formula>
    </cfRule>
    <cfRule type="expression" dxfId="3977" priority="58">
      <formula>H29&lt;0</formula>
    </cfRule>
  </conditionalFormatting>
  <conditionalFormatting sqref="F83:F94">
    <cfRule type="expression" dxfId="3976" priority="55">
      <formula>F83&gt;0</formula>
    </cfRule>
    <cfRule type="expression" dxfId="3975" priority="56">
      <formula>F83&lt;0</formula>
    </cfRule>
  </conditionalFormatting>
  <conditionalFormatting sqref="H83:H94">
    <cfRule type="expression" dxfId="3974" priority="53">
      <formula>H83&gt;0</formula>
    </cfRule>
    <cfRule type="expression" dxfId="3973" priority="54">
      <formula>H83&lt;0</formula>
    </cfRule>
  </conditionalFormatting>
  <conditionalFormatting sqref="J41">
    <cfRule type="expression" dxfId="3972" priority="51">
      <formula>J41&gt;0</formula>
    </cfRule>
    <cfRule type="expression" dxfId="3971" priority="52">
      <formula>J41&lt;0</formula>
    </cfRule>
  </conditionalFormatting>
  <conditionalFormatting sqref="J39:J47">
    <cfRule type="expression" dxfId="3970" priority="49">
      <formula>J39&gt;0</formula>
    </cfRule>
    <cfRule type="expression" dxfId="3969" priority="50">
      <formula>J39&lt;0</formula>
    </cfRule>
  </conditionalFormatting>
  <conditionalFormatting sqref="F48:F51 H48:H51">
    <cfRule type="expression" dxfId="3968" priority="47">
      <formula>F48&gt;0</formula>
    </cfRule>
    <cfRule type="expression" dxfId="3967" priority="48">
      <formula>F48&lt;0</formula>
    </cfRule>
  </conditionalFormatting>
  <conditionalFormatting sqref="J48:J57">
    <cfRule type="expression" dxfId="3966" priority="45">
      <formula>J48&gt;0</formula>
    </cfRule>
    <cfRule type="expression" dxfId="3965" priority="46">
      <formula>J48&lt;0</formula>
    </cfRule>
  </conditionalFormatting>
  <conditionalFormatting sqref="K45:K52">
    <cfRule type="expression" dxfId="3964" priority="43">
      <formula>K45&gt;0</formula>
    </cfRule>
    <cfRule type="expression" dxfId="3963" priority="44">
      <formula>K45&lt;0</formula>
    </cfRule>
  </conditionalFormatting>
  <conditionalFormatting sqref="K45:K52">
    <cfRule type="expression" dxfId="3962" priority="41">
      <formula>K45&gt;0</formula>
    </cfRule>
    <cfRule type="expression" dxfId="3961" priority="42">
      <formula>K45&lt;0</formula>
    </cfRule>
  </conditionalFormatting>
  <conditionalFormatting sqref="F102:F118 H102:H118 H120:H128 F120:F128">
    <cfRule type="expression" dxfId="3960" priority="37">
      <formula>F102&gt;0</formula>
    </cfRule>
    <cfRule type="expression" dxfId="3959" priority="38">
      <formula>F102&lt;0</formula>
    </cfRule>
  </conditionalFormatting>
  <conditionalFormatting sqref="F96:F101">
    <cfRule type="expression" dxfId="3958" priority="35">
      <formula>F96&gt;0</formula>
    </cfRule>
    <cfRule type="expression" dxfId="3957" priority="36">
      <formula>F96&lt;0</formula>
    </cfRule>
  </conditionalFormatting>
  <conditionalFormatting sqref="H96:H101">
    <cfRule type="expression" dxfId="3956" priority="33">
      <formula>H96&gt;0</formula>
    </cfRule>
    <cfRule type="expression" dxfId="3955" priority="34">
      <formula>H96&lt;0</formula>
    </cfRule>
  </conditionalFormatting>
  <conditionalFormatting sqref="J112">
    <cfRule type="expression" dxfId="3954" priority="31">
      <formula>J112&gt;0</formula>
    </cfRule>
    <cfRule type="expression" dxfId="3953" priority="32">
      <formula>J112&lt;0</formula>
    </cfRule>
  </conditionalFormatting>
  <conditionalFormatting sqref="J110:J118 J120">
    <cfRule type="expression" dxfId="3952" priority="29">
      <formula>J110&gt;0</formula>
    </cfRule>
    <cfRule type="expression" dxfId="3951" priority="30">
      <formula>J110&lt;0</formula>
    </cfRule>
  </conditionalFormatting>
  <conditionalFormatting sqref="F119 H119">
    <cfRule type="expression" dxfId="3950" priority="27">
      <formula>F119&gt;0</formula>
    </cfRule>
    <cfRule type="expression" dxfId="3949" priority="28">
      <formula>F119&lt;0</formula>
    </cfRule>
  </conditionalFormatting>
  <conditionalFormatting sqref="J119">
    <cfRule type="expression" dxfId="3948" priority="25">
      <formula>J119&gt;0</formula>
    </cfRule>
    <cfRule type="expression" dxfId="3947" priority="26">
      <formula>J119&lt;0</formula>
    </cfRule>
  </conditionalFormatting>
  <conditionalFormatting sqref="K112:K123">
    <cfRule type="expression" dxfId="3946" priority="23">
      <formula>K112&gt;0</formula>
    </cfRule>
    <cfRule type="expression" dxfId="3945" priority="24">
      <formula>K112&lt;0</formula>
    </cfRule>
  </conditionalFormatting>
  <conditionalFormatting sqref="K110:K123">
    <cfRule type="expression" dxfId="3944" priority="21">
      <formula>K110&gt;0</formula>
    </cfRule>
    <cfRule type="expression" dxfId="3943" priority="22">
      <formula>K110&lt;0</formula>
    </cfRule>
  </conditionalFormatting>
  <conditionalFormatting sqref="J121">
    <cfRule type="expression" dxfId="3942" priority="19">
      <formula>J121&gt;0</formula>
    </cfRule>
    <cfRule type="expression" dxfId="3941" priority="20">
      <formula>J121&lt;0</formula>
    </cfRule>
  </conditionalFormatting>
  <conditionalFormatting sqref="F25:F28">
    <cfRule type="expression" dxfId="3940" priority="17">
      <formula>F25&gt;0</formula>
    </cfRule>
    <cfRule type="expression" dxfId="3939" priority="18">
      <formula>F25&lt;0</formula>
    </cfRule>
  </conditionalFormatting>
  <conditionalFormatting sqref="H25:H28">
    <cfRule type="expression" dxfId="3938" priority="15">
      <formula>H25&gt;0</formula>
    </cfRule>
    <cfRule type="expression" dxfId="3937" priority="16">
      <formula>H25&lt;0</formula>
    </cfRule>
  </conditionalFormatting>
  <conditionalFormatting sqref="J27:J29">
    <cfRule type="expression" dxfId="3936" priority="13">
      <formula>J27&gt;0</formula>
    </cfRule>
    <cfRule type="expression" dxfId="3935" priority="14">
      <formula>J27&lt;0</formula>
    </cfRule>
  </conditionalFormatting>
  <conditionalFormatting sqref="J30:J31">
    <cfRule type="expression" dxfId="3934" priority="11">
      <formula>J30&gt;0</formula>
    </cfRule>
    <cfRule type="expression" dxfId="3933" priority="12">
      <formula>J30&lt;0</formula>
    </cfRule>
  </conditionalFormatting>
  <conditionalFormatting sqref="J33">
    <cfRule type="expression" dxfId="3932" priority="9">
      <formula>J33&gt;0</formula>
    </cfRule>
    <cfRule type="expression" dxfId="3931" priority="10">
      <formula>J33&lt;0</formula>
    </cfRule>
  </conditionalFormatting>
  <conditionalFormatting sqref="J34">
    <cfRule type="expression" dxfId="3930" priority="7">
      <formula>J34&gt;0</formula>
    </cfRule>
    <cfRule type="expression" dxfId="3929" priority="8">
      <formula>J34&lt;0</formula>
    </cfRule>
  </conditionalFormatting>
  <conditionalFormatting sqref="J35:J43">
    <cfRule type="expression" dxfId="3928" priority="5">
      <formula>J35&gt;0</formula>
    </cfRule>
    <cfRule type="expression" dxfId="392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6" priority="1">
      <formula>Q9&gt;0</formula>
    </cfRule>
    <cfRule type="expression" dxfId="392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4" priority="27">
      <formula>F27&gt;0</formula>
    </cfRule>
    <cfRule type="expression" dxfId="3923" priority="28">
      <formula>F27&lt;0</formula>
    </cfRule>
  </conditionalFormatting>
  <conditionalFormatting sqref="Q8">
    <cfRule type="expression" dxfId="3922" priority="15">
      <formula>Q8&gt;0</formula>
    </cfRule>
    <cfRule type="expression" dxfId="3921" priority="16">
      <formula>Q8&lt;0</formula>
    </cfRule>
  </conditionalFormatting>
  <conditionalFormatting sqref="Q7">
    <cfRule type="expression" dxfId="3920" priority="17">
      <formula>Q7&gt;0</formula>
    </cfRule>
    <cfRule type="expression" dxfId="3919" priority="18">
      <formula>Q7&lt;0</formula>
    </cfRule>
  </conditionalFormatting>
  <conditionalFormatting sqref="F37:F38">
    <cfRule type="expression" dxfId="3918" priority="13">
      <formula>F37&gt;0</formula>
    </cfRule>
    <cfRule type="expression" dxfId="3917" priority="14">
      <formula>F37&lt;0</formula>
    </cfRule>
  </conditionalFormatting>
  <conditionalFormatting sqref="H37:H38">
    <cfRule type="expression" dxfId="3916" priority="11">
      <formula>H37&gt;0</formula>
    </cfRule>
    <cfRule type="expression" dxfId="3915" priority="12">
      <formula>H37&lt;0</formula>
    </cfRule>
  </conditionalFormatting>
  <conditionalFormatting sqref="F23:F26 H23:H26">
    <cfRule type="expression" dxfId="3914" priority="9">
      <formula>F23&gt;0</formula>
    </cfRule>
    <cfRule type="expression" dxfId="3913" priority="10">
      <formula>F23&lt;0</formula>
    </cfRule>
  </conditionalFormatting>
  <conditionalFormatting sqref="Q10">
    <cfRule type="expression" dxfId="3912" priority="3">
      <formula>Q10&gt;0</formula>
    </cfRule>
    <cfRule type="expression" dxfId="3911" priority="4">
      <formula>Q10&lt;0</formula>
    </cfRule>
  </conditionalFormatting>
  <conditionalFormatting sqref="F22 H22">
    <cfRule type="expression" dxfId="3910" priority="1">
      <formula>F22&gt;0</formula>
    </cfRule>
    <cfRule type="expression" dxfId="3909" priority="2">
      <formula>F22&lt;0</formula>
    </cfRule>
  </conditionalFormatting>
  <conditionalFormatting sqref="M41">
    <cfRule type="expression" dxfId="3908" priority="5">
      <formula>M41&gt;0</formula>
    </cfRule>
    <cfRule type="expression" dxfId="390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6" priority="29">
      <formula>F25&gt;0</formula>
    </cfRule>
    <cfRule type="expression" dxfId="3905" priority="30">
      <formula>F25&lt;0</formula>
    </cfRule>
  </conditionalFormatting>
  <conditionalFormatting sqref="Q7">
    <cfRule type="expression" dxfId="3904" priority="27">
      <formula>Q7&gt;0</formula>
    </cfRule>
    <cfRule type="expression" dxfId="3903" priority="28">
      <formula>Q7&lt;0</formula>
    </cfRule>
  </conditionalFormatting>
  <conditionalFormatting sqref="Q8">
    <cfRule type="expression" dxfId="3902" priority="25">
      <formula>Q8&gt;0</formula>
    </cfRule>
    <cfRule type="expression" dxfId="3901" priority="26">
      <formula>Q8&lt;0</formula>
    </cfRule>
  </conditionalFormatting>
  <conditionalFormatting sqref="Q10">
    <cfRule type="expression" dxfId="3900" priority="13">
      <formula>Q10&gt;0</formula>
    </cfRule>
    <cfRule type="expression" dxfId="3899" priority="14">
      <formula>Q10&lt;0</formula>
    </cfRule>
  </conditionalFormatting>
  <conditionalFormatting sqref="M46">
    <cfRule type="expression" dxfId="3898" priority="11">
      <formula>M46&gt;0</formula>
    </cfRule>
    <cfRule type="expression" dxfId="3897" priority="12">
      <formula>M46&lt;0</formula>
    </cfRule>
  </conditionalFormatting>
  <conditionalFormatting sqref="F80:F88 H80:H88">
    <cfRule type="expression" dxfId="3896" priority="9">
      <formula>F80&gt;0</formula>
    </cfRule>
    <cfRule type="expression" dxfId="3895" priority="10">
      <formula>F80&lt;0</formula>
    </cfRule>
  </conditionalFormatting>
  <conditionalFormatting sqref="F75:F79">
    <cfRule type="expression" dxfId="3894" priority="7">
      <formula>F75&gt;0</formula>
    </cfRule>
    <cfRule type="expression" dxfId="3893" priority="8">
      <formula>F75&lt;0</formula>
    </cfRule>
  </conditionalFormatting>
  <conditionalFormatting sqref="H75:H79">
    <cfRule type="expression" dxfId="3892" priority="5">
      <formula>H75&gt;0</formula>
    </cfRule>
    <cfRule type="expression" dxfId="3891" priority="6">
      <formula>H75&lt;0</formula>
    </cfRule>
  </conditionalFormatting>
  <conditionalFormatting sqref="F71:F74">
    <cfRule type="expression" dxfId="3890" priority="3">
      <formula>F71&gt;0</formula>
    </cfRule>
    <cfRule type="expression" dxfId="3889" priority="4">
      <formula>F71&lt;0</formula>
    </cfRule>
  </conditionalFormatting>
  <conditionalFormatting sqref="H71:H74">
    <cfRule type="expression" dxfId="3888" priority="1">
      <formula>H71&gt;0</formula>
    </cfRule>
    <cfRule type="expression" dxfId="388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6" priority="21">
      <formula>F47&gt;0</formula>
    </cfRule>
    <cfRule type="expression" dxfId="3885" priority="22">
      <formula>F47&lt;0</formula>
    </cfRule>
  </conditionalFormatting>
  <conditionalFormatting sqref="Q7">
    <cfRule type="expression" dxfId="3884" priority="19">
      <formula>Q7&gt;0</formula>
    </cfRule>
    <cfRule type="expression" dxfId="3883" priority="20">
      <formula>Q7&lt;0</formula>
    </cfRule>
  </conditionalFormatting>
  <conditionalFormatting sqref="Q8">
    <cfRule type="expression" dxfId="3882" priority="17">
      <formula>Q8&gt;0</formula>
    </cfRule>
    <cfRule type="expression" dxfId="3881" priority="18">
      <formula>Q8&lt;0</formula>
    </cfRule>
  </conditionalFormatting>
  <conditionalFormatting sqref="F25:F46">
    <cfRule type="expression" dxfId="3880" priority="15">
      <formula>F25&gt;0</formula>
    </cfRule>
    <cfRule type="expression" dxfId="3879" priority="16">
      <formula>F25&lt;0</formula>
    </cfRule>
  </conditionalFormatting>
  <conditionalFormatting sqref="H25:H46">
    <cfRule type="expression" dxfId="3878" priority="13">
      <formula>H25&gt;0</formula>
    </cfRule>
    <cfRule type="expression" dxfId="3877" priority="14">
      <formula>H25&lt;0</formula>
    </cfRule>
  </conditionalFormatting>
  <conditionalFormatting sqref="F89:F110">
    <cfRule type="expression" dxfId="3876" priority="11">
      <formula>F89&gt;0</formula>
    </cfRule>
    <cfRule type="expression" dxfId="3875" priority="12">
      <formula>F89&lt;0</formula>
    </cfRule>
  </conditionalFormatting>
  <conditionalFormatting sqref="H89:H110">
    <cfRule type="expression" dxfId="3874" priority="9">
      <formula>H89&gt;0</formula>
    </cfRule>
    <cfRule type="expression" dxfId="3873" priority="10">
      <formula>H89&lt;0</formula>
    </cfRule>
  </conditionalFormatting>
  <conditionalFormatting sqref="Q10">
    <cfRule type="expression" dxfId="3872" priority="7">
      <formula>Q10&gt;0</formula>
    </cfRule>
    <cfRule type="expression" dxfId="3871" priority="8">
      <formula>Q10&lt;0</formula>
    </cfRule>
  </conditionalFormatting>
  <conditionalFormatting sqref="J25:J38">
    <cfRule type="expression" dxfId="3870" priority="5">
      <formula>J25&gt;0</formula>
    </cfRule>
    <cfRule type="expression" dxfId="3869" priority="6">
      <formula>J25&lt;0</formula>
    </cfRule>
  </conditionalFormatting>
  <conditionalFormatting sqref="K25:K38">
    <cfRule type="expression" dxfId="3868" priority="3">
      <formula>K25&gt;0</formula>
    </cfRule>
    <cfRule type="expression" dxfId="3867" priority="4">
      <formula>K25&lt;0</formula>
    </cfRule>
  </conditionalFormatting>
  <conditionalFormatting sqref="L25:L38">
    <cfRule type="expression" dxfId="3866" priority="1">
      <formula>L25&gt;0</formula>
    </cfRule>
    <cfRule type="expression" dxfId="386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4" priority="23">
      <formula>F34&gt;0</formula>
    </cfRule>
    <cfRule type="expression" dxfId="3863" priority="24">
      <formula>F34&lt;0</formula>
    </cfRule>
  </conditionalFormatting>
  <conditionalFormatting sqref="Q7">
    <cfRule type="expression" dxfId="3862" priority="21">
      <formula>Q7&gt;0</formula>
    </cfRule>
    <cfRule type="expression" dxfId="3861" priority="22">
      <formula>Q7&lt;0</formula>
    </cfRule>
  </conditionalFormatting>
  <conditionalFormatting sqref="Q8">
    <cfRule type="expression" dxfId="3860" priority="19">
      <formula>Q8&gt;0</formula>
    </cfRule>
    <cfRule type="expression" dxfId="3859" priority="20">
      <formula>Q8&lt;0</formula>
    </cfRule>
  </conditionalFormatting>
  <conditionalFormatting sqref="F25:F33">
    <cfRule type="expression" dxfId="3858" priority="17">
      <formula>F25&gt;0</formula>
    </cfRule>
    <cfRule type="expression" dxfId="3857" priority="18">
      <formula>F25&lt;0</formula>
    </cfRule>
  </conditionalFormatting>
  <conditionalFormatting sqref="H25:H33">
    <cfRule type="expression" dxfId="3856" priority="15">
      <formula>H25&gt;0</formula>
    </cfRule>
    <cfRule type="expression" dxfId="3855" priority="16">
      <formula>H25&lt;0</formula>
    </cfRule>
  </conditionalFormatting>
  <conditionalFormatting sqref="M46">
    <cfRule type="expression" dxfId="3854" priority="13">
      <formula>M46&gt;0</formula>
    </cfRule>
    <cfRule type="expression" dxfId="3853" priority="14">
      <formula>M46&lt;0</formula>
    </cfRule>
  </conditionalFormatting>
  <conditionalFormatting sqref="F79:F87 H79:H87">
    <cfRule type="expression" dxfId="3852" priority="11">
      <formula>F79&gt;0</formula>
    </cfRule>
    <cfRule type="expression" dxfId="3851" priority="12">
      <formula>F79&lt;0</formula>
    </cfRule>
  </conditionalFormatting>
  <conditionalFormatting sqref="F70:F78">
    <cfRule type="expression" dxfId="3850" priority="9">
      <formula>F70&gt;0</formula>
    </cfRule>
    <cfRule type="expression" dxfId="3849" priority="10">
      <formula>F70&lt;0</formula>
    </cfRule>
  </conditionalFormatting>
  <conditionalFormatting sqref="H70:H78">
    <cfRule type="expression" dxfId="3848" priority="7">
      <formula>H70&gt;0</formula>
    </cfRule>
    <cfRule type="expression" dxfId="3847" priority="8">
      <formula>H70&lt;0</formula>
    </cfRule>
  </conditionalFormatting>
  <conditionalFormatting sqref="J27:K27 J30:K30 J33:K33 J36:K36 J39:K39 J42:K42">
    <cfRule type="expression" dxfId="3846" priority="5">
      <formula>J27&gt;0</formula>
    </cfRule>
    <cfRule type="expression" dxfId="3845" priority="6">
      <formula>J27&lt;0</formula>
    </cfRule>
  </conditionalFormatting>
  <conditionalFormatting sqref="J28:K29 J31:K32 J34:K35 J37:K38 J40:K41">
    <cfRule type="expression" dxfId="3844" priority="3">
      <formula>J28&gt;0</formula>
    </cfRule>
    <cfRule type="expression" dxfId="3843" priority="4">
      <formula>J28&lt;0</formula>
    </cfRule>
  </conditionalFormatting>
  <conditionalFormatting sqref="L27:L42">
    <cfRule type="expression" dxfId="3842" priority="1">
      <formula>L27&gt;0</formula>
    </cfRule>
    <cfRule type="expression" dxfId="384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0" priority="9">
      <formula>F57&gt;0</formula>
    </cfRule>
    <cfRule type="expression" dxfId="3839" priority="10">
      <formula>F57&lt;0</formula>
    </cfRule>
  </conditionalFormatting>
  <conditionalFormatting sqref="Q7">
    <cfRule type="expression" dxfId="3838" priority="7">
      <formula>Q7&gt;0</formula>
    </cfRule>
    <cfRule type="expression" dxfId="3837" priority="8">
      <formula>Q7&lt;0</formula>
    </cfRule>
  </conditionalFormatting>
  <conditionalFormatting sqref="Q8">
    <cfRule type="expression" dxfId="3836" priority="5">
      <formula>Q8&gt;0</formula>
    </cfRule>
    <cfRule type="expression" dxfId="3835" priority="6">
      <formula>Q8&lt;0</formula>
    </cfRule>
  </conditionalFormatting>
  <conditionalFormatting sqref="F25:F56">
    <cfRule type="expression" dxfId="3834" priority="3">
      <formula>F25&gt;0</formula>
    </cfRule>
    <cfRule type="expression" dxfId="3833" priority="4">
      <formula>F25&lt;0</formula>
    </cfRule>
  </conditionalFormatting>
  <conditionalFormatting sqref="H25:H56">
    <cfRule type="expression" dxfId="3832" priority="1">
      <formula>H25&gt;0</formula>
    </cfRule>
    <cfRule type="expression" dxfId="383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128.18</v>
      </c>
      <c r="R4" s="416">
        <v>-2.9899999999999999E-2</v>
      </c>
      <c r="T4" s="680">
        <v>43193</v>
      </c>
      <c r="U4" s="30" t="s">
        <v>898</v>
      </c>
    </row>
    <row r="5" spans="1:21" x14ac:dyDescent="0.25">
      <c r="B5" s="69"/>
      <c r="C5" s="4"/>
      <c r="D5" s="3"/>
      <c r="E5" s="3"/>
      <c r="F5" s="3"/>
      <c r="G5" s="69"/>
      <c r="H5" s="158"/>
      <c r="I5" s="3"/>
      <c r="J5" s="3"/>
      <c r="K5" s="3"/>
      <c r="L5" s="69"/>
      <c r="M5" s="3"/>
      <c r="O5" s="11" t="s">
        <v>67</v>
      </c>
      <c r="Q5" s="3">
        <f>Q4*Q2</f>
        <v>3845.4</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2720.449999999983</v>
      </c>
      <c r="R7">
        <v>30</v>
      </c>
      <c r="T7" s="1">
        <v>43221</v>
      </c>
      <c r="U7" s="728" t="s">
        <v>967</v>
      </c>
    </row>
    <row r="8" spans="1:21" x14ac:dyDescent="0.25">
      <c r="B8" s="69"/>
      <c r="C8" s="4"/>
      <c r="D8" s="3"/>
      <c r="E8" s="3"/>
      <c r="F8" s="3"/>
      <c r="G8" s="69"/>
      <c r="H8" s="158"/>
      <c r="I8" s="3"/>
      <c r="J8" s="3"/>
      <c r="K8" s="3"/>
      <c r="L8" s="4"/>
      <c r="M8" s="4"/>
      <c r="O8" s="11" t="s">
        <v>177</v>
      </c>
      <c r="P8" s="33"/>
      <c r="Q8" s="2">
        <f>K29+M29-F29+Q2*Q4</f>
        <v>318.75000000000045</v>
      </c>
      <c r="U8" t="s">
        <v>968</v>
      </c>
    </row>
    <row r="9" spans="1:21" x14ac:dyDescent="0.25">
      <c r="B9" s="69"/>
      <c r="C9" s="4"/>
      <c r="D9" s="3"/>
      <c r="E9" s="3"/>
      <c r="F9" s="3"/>
      <c r="G9" s="69"/>
      <c r="H9" s="158"/>
      <c r="I9" s="3"/>
      <c r="J9" s="3"/>
      <c r="K9" s="3"/>
      <c r="L9" s="4"/>
      <c r="M9" s="4"/>
      <c r="O9" s="11" t="s">
        <v>202</v>
      </c>
      <c r="Q9" s="131">
        <f>IF(Q2=0, 0, Q8/Q6)</f>
        <v>9.0383224873463619E-2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4.0567951318458417E-3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14.870069605568448</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140.99800000000002</v>
      </c>
    </row>
    <row r="20" spans="1:21" x14ac:dyDescent="0.25">
      <c r="B20" s="69"/>
      <c r="C20" s="4"/>
      <c r="D20" s="3"/>
      <c r="E20" s="3"/>
      <c r="F20" s="3"/>
      <c r="G20" s="69"/>
      <c r="H20" s="158"/>
      <c r="I20" s="3"/>
      <c r="J20" s="3"/>
      <c r="K20" s="3"/>
      <c r="L20" s="4"/>
      <c r="M20" s="4"/>
      <c r="O20" s="78">
        <v>1.0900000000000001</v>
      </c>
      <c r="P20" s="78">
        <f t="shared" ref="P20:P39" si="2">O20*$Q$4</f>
        <v>139.71620000000001</v>
      </c>
      <c r="T20" s="1">
        <v>43279</v>
      </c>
      <c r="U20" t="s">
        <v>1070</v>
      </c>
    </row>
    <row r="21" spans="1:21" x14ac:dyDescent="0.25">
      <c r="B21" s="69"/>
      <c r="C21" s="4"/>
      <c r="D21" s="3"/>
      <c r="E21" s="3"/>
      <c r="F21" s="3"/>
      <c r="G21" s="4"/>
      <c r="H21" s="4"/>
      <c r="I21" s="3"/>
      <c r="J21" s="3"/>
      <c r="K21" s="3"/>
      <c r="L21" s="4"/>
      <c r="M21" s="4"/>
      <c r="O21" s="78">
        <v>1.08</v>
      </c>
      <c r="P21" s="78">
        <f t="shared" si="2"/>
        <v>138.43440000000001</v>
      </c>
    </row>
    <row r="22" spans="1:21" x14ac:dyDescent="0.25">
      <c r="B22" s="69"/>
      <c r="C22" s="4"/>
      <c r="D22" s="3"/>
      <c r="E22" s="3"/>
      <c r="F22" s="3"/>
      <c r="G22" s="4"/>
      <c r="H22" s="4"/>
      <c r="I22" s="3"/>
      <c r="J22" s="3"/>
      <c r="K22" s="3"/>
      <c r="L22" s="4"/>
      <c r="M22" s="4"/>
      <c r="O22" s="78">
        <v>1.07</v>
      </c>
      <c r="P22" s="78">
        <f t="shared" si="2"/>
        <v>137.15260000000001</v>
      </c>
    </row>
    <row r="23" spans="1:21" x14ac:dyDescent="0.25">
      <c r="B23" s="69"/>
      <c r="C23" s="4"/>
      <c r="D23" s="3"/>
      <c r="E23" s="3"/>
      <c r="F23" s="3"/>
      <c r="G23" s="4"/>
      <c r="H23" s="4"/>
      <c r="I23" s="3"/>
      <c r="J23" s="3"/>
      <c r="K23" s="3"/>
      <c r="L23" s="4"/>
      <c r="M23" s="4"/>
      <c r="O23" s="78">
        <v>1.06</v>
      </c>
      <c r="P23" s="78">
        <f t="shared" si="2"/>
        <v>135.8708</v>
      </c>
    </row>
    <row r="24" spans="1:21" x14ac:dyDescent="0.25">
      <c r="B24" s="69"/>
      <c r="C24" s="4"/>
      <c r="D24" s="3"/>
      <c r="E24" s="3"/>
      <c r="F24" s="3"/>
      <c r="G24" s="4"/>
      <c r="H24" s="4"/>
      <c r="I24" s="3"/>
      <c r="J24" s="3"/>
      <c r="K24" s="3"/>
      <c r="L24" s="4"/>
      <c r="M24" s="4"/>
      <c r="O24" s="78">
        <v>1.05</v>
      </c>
      <c r="P24" s="78">
        <f t="shared" si="2"/>
        <v>134.58900000000003</v>
      </c>
    </row>
    <row r="25" spans="1:21" x14ac:dyDescent="0.25">
      <c r="O25" s="78">
        <v>1.04</v>
      </c>
      <c r="P25" s="78">
        <f t="shared" si="2"/>
        <v>133.30720000000002</v>
      </c>
      <c r="T25" s="153">
        <v>43305</v>
      </c>
      <c r="U25" t="s">
        <v>1101</v>
      </c>
    </row>
    <row r="26" spans="1:21" x14ac:dyDescent="0.25">
      <c r="O26" s="78">
        <v>1.03</v>
      </c>
      <c r="P26" s="78">
        <f t="shared" si="2"/>
        <v>132.02540000000002</v>
      </c>
      <c r="T26" s="64"/>
    </row>
    <row r="27" spans="1:21" x14ac:dyDescent="0.25">
      <c r="O27" s="78">
        <v>1.02</v>
      </c>
      <c r="P27" s="78">
        <f t="shared" si="2"/>
        <v>130.74360000000001</v>
      </c>
      <c r="T27" s="153">
        <v>43313</v>
      </c>
      <c r="U27" t="s">
        <v>1100</v>
      </c>
    </row>
    <row r="28" spans="1:21" x14ac:dyDescent="0.25">
      <c r="O28" s="78">
        <v>1.01</v>
      </c>
      <c r="P28" s="78">
        <f t="shared" si="2"/>
        <v>129.46180000000001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128.18</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126.8982</v>
      </c>
    </row>
    <row r="31" spans="1:21" x14ac:dyDescent="0.25">
      <c r="O31" s="78">
        <v>0.98</v>
      </c>
      <c r="P31" s="78">
        <f t="shared" si="2"/>
        <v>125.6164</v>
      </c>
      <c r="T31" s="1">
        <v>43474</v>
      </c>
      <c r="U31" t="s">
        <v>1302</v>
      </c>
    </row>
    <row r="32" spans="1:21" x14ac:dyDescent="0.25">
      <c r="O32" s="78">
        <v>0.97</v>
      </c>
      <c r="P32" s="78">
        <f t="shared" si="2"/>
        <v>124.33460000000001</v>
      </c>
    </row>
    <row r="33" spans="1:17" x14ac:dyDescent="0.25">
      <c r="O33" s="78">
        <v>0.96</v>
      </c>
      <c r="P33" s="78">
        <f t="shared" si="2"/>
        <v>123.0528</v>
      </c>
    </row>
    <row r="34" spans="1:17" x14ac:dyDescent="0.25">
      <c r="O34" s="78">
        <v>0.95</v>
      </c>
      <c r="P34" s="78">
        <f t="shared" si="2"/>
        <v>121.771</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120.4892</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119.20740000000001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117.92560000000002</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116.64380000000001</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115.36200000000001</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30" priority="175">
      <formula>F7&gt;0</formula>
    </cfRule>
    <cfRule type="expression" dxfId="3829" priority="176">
      <formula>F7&lt;0</formula>
    </cfRule>
  </conditionalFormatting>
  <conditionalFormatting sqref="Q8">
    <cfRule type="expression" dxfId="3828" priority="173">
      <formula>Q8&gt;0</formula>
    </cfRule>
    <cfRule type="expression" dxfId="3827" priority="174">
      <formula>Q8&lt;0</formula>
    </cfRule>
  </conditionalFormatting>
  <conditionalFormatting sqref="Q10">
    <cfRule type="expression" dxfId="3826" priority="167">
      <formula>Q10&gt;0</formula>
    </cfRule>
    <cfRule type="expression" dxfId="3825" priority="168">
      <formula>Q10&lt;0</formula>
    </cfRule>
  </conditionalFormatting>
  <conditionalFormatting sqref="F75:F76">
    <cfRule type="expression" dxfId="3824" priority="159">
      <formula>F75&gt;0</formula>
    </cfRule>
    <cfRule type="expression" dxfId="3823" priority="160">
      <formula>F75&lt;0</formula>
    </cfRule>
  </conditionalFormatting>
  <conditionalFormatting sqref="H75:H76">
    <cfRule type="expression" dxfId="3822" priority="157">
      <formula>H75&gt;0</formula>
    </cfRule>
    <cfRule type="expression" dxfId="3821" priority="158">
      <formula>H75&lt;0</formula>
    </cfRule>
  </conditionalFormatting>
  <conditionalFormatting sqref="J75:J76">
    <cfRule type="expression" dxfId="3820" priority="155">
      <formula>J75&gt;0</formula>
    </cfRule>
    <cfRule type="expression" dxfId="3819" priority="156">
      <formula>J75&lt;0</formula>
    </cfRule>
  </conditionalFormatting>
  <conditionalFormatting sqref="K75:K76">
    <cfRule type="expression" dxfId="3818" priority="153">
      <formula>K75&gt;0</formula>
    </cfRule>
    <cfRule type="expression" dxfId="3817" priority="154">
      <formula>K75&lt;0</formula>
    </cfRule>
  </conditionalFormatting>
  <conditionalFormatting sqref="L75:L76">
    <cfRule type="expression" dxfId="3816" priority="151">
      <formula>L75&gt;0</formula>
    </cfRule>
    <cfRule type="expression" dxfId="3815" priority="152">
      <formula>L75&lt;0</formula>
    </cfRule>
  </conditionalFormatting>
  <conditionalFormatting sqref="H36:H39">
    <cfRule type="expression" dxfId="3814" priority="109">
      <formula>H36&gt;0</formula>
    </cfRule>
    <cfRule type="expression" dxfId="3813" priority="110">
      <formula>H36&lt;0</formula>
    </cfRule>
  </conditionalFormatting>
  <conditionalFormatting sqref="M44">
    <cfRule type="expression" dxfId="3812" priority="107">
      <formula>M44&gt;0</formula>
    </cfRule>
    <cfRule type="expression" dxfId="3811" priority="108">
      <formula>M44&lt;0</formula>
    </cfRule>
  </conditionalFormatting>
  <conditionalFormatting sqref="J36:J39">
    <cfRule type="expression" dxfId="3810" priority="77">
      <formula>J36&gt;0</formula>
    </cfRule>
    <cfRule type="expression" dxfId="3809" priority="78">
      <formula>J36&lt;0</formula>
    </cfRule>
  </conditionalFormatting>
  <conditionalFormatting sqref="F111:F113 H111:H113 H120 F120 F146:F148 H146:H148">
    <cfRule type="expression" dxfId="3808" priority="75">
      <formula>F111&gt;0</formula>
    </cfRule>
    <cfRule type="expression" dxfId="3807" priority="76">
      <formula>F111&lt;0</formula>
    </cfRule>
  </conditionalFormatting>
  <conditionalFormatting sqref="F87:F107">
    <cfRule type="expression" dxfId="3806" priority="73">
      <formula>F87&gt;0</formula>
    </cfRule>
    <cfRule type="expression" dxfId="3805" priority="74">
      <formula>F87&lt;0</formula>
    </cfRule>
  </conditionalFormatting>
  <conditionalFormatting sqref="H87:H107">
    <cfRule type="expression" dxfId="3804" priority="71">
      <formula>H87&gt;0</formula>
    </cfRule>
    <cfRule type="expression" dxfId="3803" priority="72">
      <formula>H87&lt;0</formula>
    </cfRule>
  </conditionalFormatting>
  <conditionalFormatting sqref="K78:K88 K90:K91">
    <cfRule type="expression" dxfId="3802" priority="69">
      <formula>K78&gt;0</formula>
    </cfRule>
    <cfRule type="expression" dxfId="3801" priority="70">
      <formula>K78&lt;0</formula>
    </cfRule>
  </conditionalFormatting>
  <conditionalFormatting sqref="L78">
    <cfRule type="expression" dxfId="3800" priority="67">
      <formula>L78&gt;0</formula>
    </cfRule>
    <cfRule type="expression" dxfId="3799" priority="68">
      <formula>L78&lt;0</formula>
    </cfRule>
  </conditionalFormatting>
  <conditionalFormatting sqref="F78:F86">
    <cfRule type="expression" dxfId="3798" priority="65">
      <formula>F78&gt;0</formula>
    </cfRule>
    <cfRule type="expression" dxfId="3797" priority="66">
      <formula>F78&lt;0</formula>
    </cfRule>
  </conditionalFormatting>
  <conditionalFormatting sqref="H78:H86">
    <cfRule type="expression" dxfId="3796" priority="63">
      <formula>H78&gt;0</formula>
    </cfRule>
    <cfRule type="expression" dxfId="3795" priority="64">
      <formula>H78&lt;0</formula>
    </cfRule>
  </conditionalFormatting>
  <conditionalFormatting sqref="F108:F110">
    <cfRule type="expression" dxfId="3794" priority="61">
      <formula>F108&gt;0</formula>
    </cfRule>
    <cfRule type="expression" dxfId="3793" priority="62">
      <formula>F108&lt;0</formula>
    </cfRule>
  </conditionalFormatting>
  <conditionalFormatting sqref="H108:H110">
    <cfRule type="expression" dxfId="3792" priority="59">
      <formula>H108&gt;0</formula>
    </cfRule>
    <cfRule type="expression" dxfId="3791" priority="60">
      <formula>H108&lt;0</formula>
    </cfRule>
  </conditionalFormatting>
  <conditionalFormatting sqref="H114:H116 F114:F116">
    <cfRule type="expression" dxfId="3790" priority="57">
      <formula>F114&gt;0</formula>
    </cfRule>
    <cfRule type="expression" dxfId="3789" priority="58">
      <formula>F114&lt;0</formula>
    </cfRule>
  </conditionalFormatting>
  <conditionalFormatting sqref="H117:H119 F117:F119">
    <cfRule type="expression" dxfId="3788" priority="55">
      <formula>F117&gt;0</formula>
    </cfRule>
    <cfRule type="expression" dxfId="3787" priority="56">
      <formula>F117&lt;0</formula>
    </cfRule>
  </conditionalFormatting>
  <conditionalFormatting sqref="F125:F127 H125:H127">
    <cfRule type="expression" dxfId="3786" priority="53">
      <formula>F125&gt;0</formula>
    </cfRule>
    <cfRule type="expression" dxfId="3785" priority="54">
      <formula>F125&lt;0</formula>
    </cfRule>
  </conditionalFormatting>
  <conditionalFormatting sqref="F124 H124">
    <cfRule type="expression" dxfId="3784" priority="51">
      <formula>F124&gt;0</formula>
    </cfRule>
    <cfRule type="expression" dxfId="3783" priority="52">
      <formula>F124&lt;0</formula>
    </cfRule>
  </conditionalFormatting>
  <conditionalFormatting sqref="F121:F123 H121:H123">
    <cfRule type="expression" dxfId="3782" priority="49">
      <formula>F121&gt;0</formula>
    </cfRule>
    <cfRule type="expression" dxfId="3781" priority="50">
      <formula>F121&lt;0</formula>
    </cfRule>
  </conditionalFormatting>
  <conditionalFormatting sqref="F134:F136 H134:H136">
    <cfRule type="expression" dxfId="3780" priority="47">
      <formula>F134&gt;0</formula>
    </cfRule>
    <cfRule type="expression" dxfId="3779" priority="48">
      <formula>F134&lt;0</formula>
    </cfRule>
  </conditionalFormatting>
  <conditionalFormatting sqref="H129:H131 F129:F133">
    <cfRule type="expression" dxfId="3778" priority="45">
      <formula>F129&gt;0</formula>
    </cfRule>
    <cfRule type="expression" dxfId="3777" priority="46">
      <formula>F129&lt;0</formula>
    </cfRule>
  </conditionalFormatting>
  <conditionalFormatting sqref="F128 H128">
    <cfRule type="expression" dxfId="3776" priority="43">
      <formula>F128&gt;0</formula>
    </cfRule>
    <cfRule type="expression" dxfId="3775" priority="44">
      <formula>F128&lt;0</formula>
    </cfRule>
  </conditionalFormatting>
  <conditionalFormatting sqref="H132:H133">
    <cfRule type="expression" dxfId="3774" priority="41">
      <formula>H132&gt;0</formula>
    </cfRule>
    <cfRule type="expression" dxfId="3773" priority="42">
      <formula>H132&lt;0</formula>
    </cfRule>
  </conditionalFormatting>
  <conditionalFormatting sqref="H139:H141 F139:F142">
    <cfRule type="expression" dxfId="3772" priority="39">
      <formula>F139&gt;0</formula>
    </cfRule>
    <cfRule type="expression" dxfId="3771" priority="40">
      <formula>F139&lt;0</formula>
    </cfRule>
  </conditionalFormatting>
  <conditionalFormatting sqref="F137:F138 H137:H138">
    <cfRule type="expression" dxfId="3770" priority="37">
      <formula>F137&gt;0</formula>
    </cfRule>
    <cfRule type="expression" dxfId="3769" priority="38">
      <formula>F137&lt;0</formula>
    </cfRule>
  </conditionalFormatting>
  <conditionalFormatting sqref="F145 H145">
    <cfRule type="expression" dxfId="3768" priority="35">
      <formula>F145&gt;0</formula>
    </cfRule>
    <cfRule type="expression" dxfId="3767" priority="36">
      <formula>F145&lt;0</formula>
    </cfRule>
  </conditionalFormatting>
  <conditionalFormatting sqref="F143:F144 H143:H144">
    <cfRule type="expression" dxfId="3766" priority="33">
      <formula>F143&gt;0</formula>
    </cfRule>
    <cfRule type="expression" dxfId="3765" priority="34">
      <formula>F143&lt;0</formula>
    </cfRule>
  </conditionalFormatting>
  <conditionalFormatting sqref="H142">
    <cfRule type="expression" dxfId="3764" priority="31">
      <formula>H142&gt;0</formula>
    </cfRule>
    <cfRule type="expression" dxfId="3763" priority="32">
      <formula>H142&lt;0</formula>
    </cfRule>
  </conditionalFormatting>
  <conditionalFormatting sqref="J111:J113 J120">
    <cfRule type="expression" dxfId="3762" priority="29">
      <formula>J111&gt;0</formula>
    </cfRule>
    <cfRule type="expression" dxfId="3761" priority="30">
      <formula>J111&lt;0</formula>
    </cfRule>
  </conditionalFormatting>
  <conditionalFormatting sqref="J87:J107">
    <cfRule type="expression" dxfId="3760" priority="27">
      <formula>J87&gt;0</formula>
    </cfRule>
    <cfRule type="expression" dxfId="3759" priority="28">
      <formula>J87&lt;0</formula>
    </cfRule>
  </conditionalFormatting>
  <conditionalFormatting sqref="J78:J86">
    <cfRule type="expression" dxfId="3758" priority="25">
      <formula>J78&gt;0</formula>
    </cfRule>
    <cfRule type="expression" dxfId="3757" priority="26">
      <formula>J78&lt;0</formula>
    </cfRule>
  </conditionalFormatting>
  <conditionalFormatting sqref="J108:J110">
    <cfRule type="expression" dxfId="3756" priority="23">
      <formula>J108&gt;0</formula>
    </cfRule>
    <cfRule type="expression" dxfId="3755" priority="24">
      <formula>J108&lt;0</formula>
    </cfRule>
  </conditionalFormatting>
  <conditionalFormatting sqref="J114:J116">
    <cfRule type="expression" dxfId="3754" priority="21">
      <formula>J114&gt;0</formula>
    </cfRule>
    <cfRule type="expression" dxfId="3753" priority="22">
      <formula>J114&lt;0</formula>
    </cfRule>
  </conditionalFormatting>
  <conditionalFormatting sqref="J117:J119">
    <cfRule type="expression" dxfId="3752" priority="19">
      <formula>J117&gt;0</formula>
    </cfRule>
    <cfRule type="expression" dxfId="3751" priority="20">
      <formula>J117&lt;0</formula>
    </cfRule>
  </conditionalFormatting>
  <conditionalFormatting sqref="J125:J127">
    <cfRule type="expression" dxfId="3750" priority="17">
      <formula>J125&gt;0</formula>
    </cfRule>
    <cfRule type="expression" dxfId="3749" priority="18">
      <formula>J125&lt;0</formula>
    </cfRule>
  </conditionalFormatting>
  <conditionalFormatting sqref="J124">
    <cfRule type="expression" dxfId="3748" priority="15">
      <formula>J124&gt;0</formula>
    </cfRule>
    <cfRule type="expression" dxfId="3747" priority="16">
      <formula>J124&lt;0</formula>
    </cfRule>
  </conditionalFormatting>
  <conditionalFormatting sqref="J121:J123">
    <cfRule type="expression" dxfId="3746" priority="13">
      <formula>J121&gt;0</formula>
    </cfRule>
    <cfRule type="expression" dxfId="3745" priority="14">
      <formula>J121&lt;0</formula>
    </cfRule>
  </conditionalFormatting>
  <conditionalFormatting sqref="J134:J136">
    <cfRule type="expression" dxfId="3744" priority="11">
      <formula>J134&gt;0</formula>
    </cfRule>
    <cfRule type="expression" dxfId="3743" priority="12">
      <formula>J134&lt;0</formula>
    </cfRule>
  </conditionalFormatting>
  <conditionalFormatting sqref="J129:J133">
    <cfRule type="expression" dxfId="3742" priority="9">
      <formula>J129&gt;0</formula>
    </cfRule>
    <cfRule type="expression" dxfId="3741" priority="10">
      <formula>J129&lt;0</formula>
    </cfRule>
  </conditionalFormatting>
  <conditionalFormatting sqref="J128">
    <cfRule type="expression" dxfId="3740" priority="7">
      <formula>J128&gt;0</formula>
    </cfRule>
    <cfRule type="expression" dxfId="3739" priority="8">
      <formula>J128&lt;0</formula>
    </cfRule>
  </conditionalFormatting>
  <conditionalFormatting sqref="J139:J141">
    <cfRule type="expression" dxfId="3738" priority="5">
      <formula>J139&gt;0</formula>
    </cfRule>
    <cfRule type="expression" dxfId="3737" priority="6">
      <formula>J139&lt;0</formula>
    </cfRule>
  </conditionalFormatting>
  <conditionalFormatting sqref="J137:J138">
    <cfRule type="expression" dxfId="3736" priority="3">
      <formula>J137&gt;0</formula>
    </cfRule>
    <cfRule type="expression" dxfId="3735" priority="4">
      <formula>J137&lt;0</formula>
    </cfRule>
  </conditionalFormatting>
  <conditionalFormatting sqref="J142">
    <cfRule type="expression" dxfId="3734" priority="1">
      <formula>J142&gt;0</formula>
    </cfRule>
    <cfRule type="expression" dxfId="373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32" priority="58">
      <formula>F19&gt;0</formula>
    </cfRule>
    <cfRule type="expression" dxfId="373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0" priority="47">
      <formula>H25&gt;0</formula>
    </cfRule>
    <cfRule type="expression" dxfId="3729" priority="48">
      <formula>H25&lt;0</formula>
    </cfRule>
  </conditionalFormatting>
  <conditionalFormatting sqref="M39">
    <cfRule type="expression" dxfId="3728" priority="45">
      <formula>M39&gt;0</formula>
    </cfRule>
    <cfRule type="expression" dxfId="3727" priority="46">
      <formula>M39&lt;0</formula>
    </cfRule>
  </conditionalFormatting>
  <conditionalFormatting sqref="F61:F67">
    <cfRule type="expression" dxfId="3726" priority="43">
      <formula>F61&gt;0</formula>
    </cfRule>
    <cfRule type="expression" dxfId="3725" priority="44">
      <formula>F61&lt;0</formula>
    </cfRule>
  </conditionalFormatting>
  <conditionalFormatting sqref="H61:H67">
    <cfRule type="expression" dxfId="3724" priority="41">
      <formula>H61&gt;0</formula>
    </cfRule>
    <cfRule type="expression" dxfId="3723" priority="42">
      <formula>H61&lt;0</formula>
    </cfRule>
  </conditionalFormatting>
  <conditionalFormatting sqref="F21:F24">
    <cfRule type="expression" dxfId="3722" priority="39">
      <formula>F21&gt;0</formula>
    </cfRule>
    <cfRule type="expression" dxfId="3721" priority="40">
      <formula>F21&lt;0</formula>
    </cfRule>
  </conditionalFormatting>
  <conditionalFormatting sqref="H21:H24">
    <cfRule type="expression" dxfId="3720" priority="37">
      <formula>H21&gt;0</formula>
    </cfRule>
    <cfRule type="expression" dxfId="3719" priority="38">
      <formula>H21&lt;0</formula>
    </cfRule>
  </conditionalFormatting>
  <conditionalFormatting sqref="I25:I28">
    <cfRule type="expression" dxfId="3718" priority="31">
      <formula>I25&gt;0</formula>
    </cfRule>
    <cfRule type="expression" dxfId="3717" priority="32">
      <formula>I25&lt;0</formula>
    </cfRule>
  </conditionalFormatting>
  <conditionalFormatting sqref="I21:I24">
    <cfRule type="expression" dxfId="3716" priority="29">
      <formula>I21&gt;0</formula>
    </cfRule>
    <cfRule type="expression" dxfId="3715" priority="30">
      <formula>I21&lt;0</formula>
    </cfRule>
  </conditionalFormatting>
  <conditionalFormatting sqref="H29">
    <cfRule type="expression" dxfId="3714" priority="27">
      <formula>H29&gt;0</formula>
    </cfRule>
    <cfRule type="expression" dxfId="3713" priority="28">
      <formula>H29&lt;0</formula>
    </cfRule>
  </conditionalFormatting>
  <conditionalFormatting sqref="H30">
    <cfRule type="expression" dxfId="3712" priority="25">
      <formula>H30&gt;0</formula>
    </cfRule>
    <cfRule type="expression" dxfId="3711" priority="26">
      <formula>H30&lt;0</formula>
    </cfRule>
  </conditionalFormatting>
  <conditionalFormatting sqref="H31">
    <cfRule type="expression" dxfId="3710" priority="23">
      <formula>H31&gt;0</formula>
    </cfRule>
    <cfRule type="expression" dxfId="3709" priority="24">
      <formula>H31&lt;0</formula>
    </cfRule>
  </conditionalFormatting>
  <conditionalFormatting sqref="Q7">
    <cfRule type="expression" dxfId="3708" priority="21">
      <formula>Q7&gt;0</formula>
    </cfRule>
    <cfRule type="expression" dxfId="3707" priority="22">
      <formula>Q7&lt;0</formula>
    </cfRule>
  </conditionalFormatting>
  <conditionalFormatting sqref="Q8">
    <cfRule type="expression" dxfId="3706" priority="19">
      <formula>Q8&gt;0</formula>
    </cfRule>
    <cfRule type="expression" dxfId="3705" priority="20">
      <formula>Q8&lt;0</formula>
    </cfRule>
  </conditionalFormatting>
  <conditionalFormatting sqref="F73:F82">
    <cfRule type="expression" dxfId="3704" priority="17">
      <formula>F73&gt;0</formula>
    </cfRule>
    <cfRule type="expression" dxfId="3703" priority="18">
      <formula>F73&lt;0</formula>
    </cfRule>
  </conditionalFormatting>
  <conditionalFormatting sqref="H73:H76">
    <cfRule type="expression" dxfId="3702" priority="15">
      <formula>H73&gt;0</formula>
    </cfRule>
    <cfRule type="expression" dxfId="3701" priority="16">
      <formula>H73&lt;0</formula>
    </cfRule>
  </conditionalFormatting>
  <conditionalFormatting sqref="F69:F72">
    <cfRule type="expression" dxfId="3700" priority="13">
      <formula>F69&gt;0</formula>
    </cfRule>
    <cfRule type="expression" dxfId="3699" priority="14">
      <formula>F69&lt;0</formula>
    </cfRule>
  </conditionalFormatting>
  <conditionalFormatting sqref="H69:H72">
    <cfRule type="expression" dxfId="3698" priority="11">
      <formula>H69&gt;0</formula>
    </cfRule>
    <cfRule type="expression" dxfId="3697" priority="12">
      <formula>H69&lt;0</formula>
    </cfRule>
  </conditionalFormatting>
  <conditionalFormatting sqref="I73:I76">
    <cfRule type="expression" dxfId="3696" priority="9">
      <formula>I73&gt;0</formula>
    </cfRule>
    <cfRule type="expression" dxfId="3695" priority="10">
      <formula>I73&lt;0</formula>
    </cfRule>
  </conditionalFormatting>
  <conditionalFormatting sqref="I69:I72">
    <cfRule type="expression" dxfId="3694" priority="7">
      <formula>I69&gt;0</formula>
    </cfRule>
    <cfRule type="expression" dxfId="3693" priority="8">
      <formula>I69&lt;0</formula>
    </cfRule>
  </conditionalFormatting>
  <conditionalFormatting sqref="H77">
    <cfRule type="expression" dxfId="3692" priority="5">
      <formula>H77&gt;0</formula>
    </cfRule>
    <cfRule type="expression" dxfId="3691" priority="6">
      <formula>H77&lt;0</formula>
    </cfRule>
  </conditionalFormatting>
  <conditionalFormatting sqref="H78">
    <cfRule type="expression" dxfId="3690" priority="3">
      <formula>H78&gt;0</formula>
    </cfRule>
    <cfRule type="expression" dxfId="3689" priority="4">
      <formula>H78&lt;0</formula>
    </cfRule>
  </conditionalFormatting>
  <conditionalFormatting sqref="H79">
    <cfRule type="expression" dxfId="3688" priority="1">
      <formula>H79&gt;0</formula>
    </cfRule>
    <cfRule type="expression" dxfId="368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250</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26.931000000000001</v>
      </c>
      <c r="T3" s="1"/>
    </row>
    <row r="4" spans="1:21" x14ac:dyDescent="0.25">
      <c r="B4" s="69">
        <v>43742</v>
      </c>
      <c r="C4" s="4">
        <v>68</v>
      </c>
      <c r="D4" s="3">
        <v>25.92</v>
      </c>
      <c r="E4" s="3">
        <v>0</v>
      </c>
      <c r="F4" s="3">
        <f>D4*C4+E4</f>
        <v>1762.5600000000002</v>
      </c>
      <c r="G4" s="69"/>
      <c r="H4" s="158"/>
      <c r="I4" s="3"/>
      <c r="J4" s="3"/>
      <c r="K4" s="3"/>
      <c r="L4" s="69"/>
      <c r="M4" s="4"/>
      <c r="O4" s="11" t="s">
        <v>66</v>
      </c>
      <c r="Q4" s="53">
        <v>24.65</v>
      </c>
      <c r="R4" s="416">
        <v>-0.04</v>
      </c>
      <c r="T4" s="1"/>
    </row>
    <row r="5" spans="1:21" x14ac:dyDescent="0.25">
      <c r="B5" s="395">
        <v>43802</v>
      </c>
      <c r="C5" s="4">
        <v>116</v>
      </c>
      <c r="D5" s="3">
        <v>24.4</v>
      </c>
      <c r="E5" s="3">
        <v>0</v>
      </c>
      <c r="F5" s="3">
        <f>D5*C5+E5</f>
        <v>2830.3999999999996</v>
      </c>
      <c r="G5" s="69"/>
      <c r="H5" s="158"/>
      <c r="I5" s="3"/>
      <c r="J5" s="3"/>
      <c r="K5" s="3"/>
      <c r="L5" s="69"/>
      <c r="M5" s="4"/>
      <c r="O5" s="11" t="s">
        <v>67</v>
      </c>
      <c r="Q5" s="3">
        <f>Q4*Q2</f>
        <v>6162.5</v>
      </c>
      <c r="T5" s="680"/>
      <c r="U5" s="30"/>
    </row>
    <row r="6" spans="1:21" x14ac:dyDescent="0.25">
      <c r="B6" s="69"/>
      <c r="C6" s="4"/>
      <c r="D6" s="3"/>
      <c r="E6" s="3"/>
      <c r="F6" s="3"/>
      <c r="G6" s="69"/>
      <c r="H6" s="158"/>
      <c r="I6" s="3"/>
      <c r="J6" s="3"/>
      <c r="K6" s="3"/>
      <c r="L6" s="69"/>
      <c r="M6" s="3"/>
      <c r="O6" s="11" t="s">
        <v>64</v>
      </c>
      <c r="Q6" s="2">
        <f>Q3*Q2</f>
        <v>6732.75</v>
      </c>
      <c r="U6" s="396"/>
    </row>
    <row r="7" spans="1:21" x14ac:dyDescent="0.25">
      <c r="B7" s="69"/>
      <c r="C7" s="4"/>
      <c r="D7" s="3"/>
      <c r="E7" s="3"/>
      <c r="F7" s="3"/>
      <c r="G7" s="69"/>
      <c r="H7" s="158"/>
      <c r="I7" s="3"/>
      <c r="J7" s="3"/>
      <c r="K7" s="3"/>
      <c r="L7" s="4"/>
      <c r="M7" s="4"/>
      <c r="O7" s="11" t="s">
        <v>175</v>
      </c>
      <c r="Q7" s="2">
        <f>Q10+Q8</f>
        <v>-570.25</v>
      </c>
      <c r="R7">
        <v>134</v>
      </c>
    </row>
    <row r="8" spans="1:21" x14ac:dyDescent="0.25">
      <c r="B8" s="69"/>
      <c r="C8" s="4"/>
      <c r="D8" s="3"/>
      <c r="E8" s="3"/>
      <c r="F8" s="3"/>
      <c r="G8" s="69"/>
      <c r="H8" s="158"/>
      <c r="I8" s="3"/>
      <c r="J8" s="3"/>
      <c r="K8" s="3"/>
      <c r="L8" s="4"/>
      <c r="M8" s="4"/>
      <c r="O8" s="11" t="s">
        <v>177</v>
      </c>
      <c r="P8" s="33"/>
      <c r="Q8" s="2">
        <f>K18+M18-F18+Q2*Q4</f>
        <v>-570.25</v>
      </c>
      <c r="T8" s="1"/>
      <c r="U8" s="728"/>
    </row>
    <row r="9" spans="1:21" x14ac:dyDescent="0.25">
      <c r="B9" s="69"/>
      <c r="C9" s="4"/>
      <c r="D9" s="3"/>
      <c r="E9" s="3"/>
      <c r="F9" s="3"/>
      <c r="G9" s="4"/>
      <c r="H9" s="158"/>
      <c r="I9" s="3"/>
      <c r="J9" s="3"/>
      <c r="K9" s="3"/>
      <c r="L9" s="4"/>
      <c r="M9" s="4"/>
      <c r="O9" s="11" t="s">
        <v>202</v>
      </c>
      <c r="Q9" s="131">
        <f>IF(Q2=0, 0, Q8/Q6)</f>
        <v>-8.469793175151312E-2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2.109533468559838E-2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27.115000000000002</v>
      </c>
    </row>
    <row r="20" spans="1:20" x14ac:dyDescent="0.25">
      <c r="O20" s="78">
        <v>1.0900000000000001</v>
      </c>
      <c r="P20" s="78">
        <f t="shared" ref="P20:P39" si="0">O20*$Q$4</f>
        <v>26.868500000000001</v>
      </c>
    </row>
    <row r="21" spans="1:20" x14ac:dyDescent="0.25">
      <c r="O21" s="78">
        <v>1.08</v>
      </c>
      <c r="P21" s="78">
        <f t="shared" si="0"/>
        <v>26.622</v>
      </c>
      <c r="T21" s="1"/>
    </row>
    <row r="22" spans="1:20" x14ac:dyDescent="0.25">
      <c r="O22" s="78">
        <v>1.07</v>
      </c>
      <c r="P22" s="78">
        <f t="shared" si="0"/>
        <v>26.375499999999999</v>
      </c>
    </row>
    <row r="23" spans="1:20" x14ac:dyDescent="0.25">
      <c r="O23" s="78">
        <v>1.06</v>
      </c>
      <c r="P23" s="78">
        <f t="shared" si="0"/>
        <v>26.129000000000001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25.8825</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25.635999999999999</v>
      </c>
    </row>
    <row r="26" spans="1:20" x14ac:dyDescent="0.25">
      <c r="B26" s="161">
        <v>43676</v>
      </c>
      <c r="C26" s="10">
        <v>66</v>
      </c>
      <c r="D26" s="39">
        <v>31.63</v>
      </c>
      <c r="E26" s="39">
        <v>29.13</v>
      </c>
      <c r="F26" s="39">
        <f t="shared" ref="F26:F32" si="4">C26*(E26-D26)</f>
        <v>-165</v>
      </c>
      <c r="G26" s="39">
        <f t="shared" ref="G26:G32" si="5">D26*C26</f>
        <v>2087.58</v>
      </c>
      <c r="H26" s="175">
        <f t="shared" ref="H26:H32" si="6">(E26-D26)/D26</f>
        <v>-7.9038887132469177E-2</v>
      </c>
      <c r="I26" s="39"/>
      <c r="J26" s="39"/>
      <c r="K26" s="39"/>
      <c r="L26" s="39"/>
      <c r="O26" s="78">
        <v>1.03</v>
      </c>
      <c r="P26" s="78">
        <f t="shared" si="0"/>
        <v>25.389499999999998</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25.143000000000001</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24.8965</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24.65</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24.403499999999998</v>
      </c>
      <c r="T30" s="153"/>
    </row>
    <row r="31" spans="1:20" x14ac:dyDescent="0.25">
      <c r="B31" s="161">
        <v>43797</v>
      </c>
      <c r="C31" s="10">
        <v>134</v>
      </c>
      <c r="D31" s="39">
        <v>29.122</v>
      </c>
      <c r="E31" s="39">
        <v>26.05</v>
      </c>
      <c r="F31" s="39">
        <f t="shared" si="4"/>
        <v>-411.64799999999991</v>
      </c>
      <c r="G31" s="39">
        <f t="shared" si="5"/>
        <v>3902.348</v>
      </c>
      <c r="H31" s="175">
        <f t="shared" si="6"/>
        <v>-0.10548726049035091</v>
      </c>
      <c r="I31" s="39"/>
      <c r="J31" s="39"/>
      <c r="K31" s="39"/>
      <c r="L31" s="39"/>
      <c r="O31" s="78">
        <v>0.98</v>
      </c>
      <c r="P31" s="78">
        <f t="shared" si="0"/>
        <v>24.156999999999996</v>
      </c>
    </row>
    <row r="32" spans="1:20" x14ac:dyDescent="0.25">
      <c r="A32">
        <v>134</v>
      </c>
      <c r="B32" s="161">
        <v>43802</v>
      </c>
      <c r="C32" s="7">
        <v>250</v>
      </c>
      <c r="D32" s="43">
        <v>26.931000000000001</v>
      </c>
      <c r="E32" s="39">
        <v>24.65</v>
      </c>
      <c r="F32" s="39">
        <f t="shared" si="4"/>
        <v>-570.25000000000057</v>
      </c>
      <c r="G32" s="39">
        <f t="shared" si="5"/>
        <v>6732.75</v>
      </c>
      <c r="H32" s="175">
        <f t="shared" si="6"/>
        <v>-8.4697931751513217E-2</v>
      </c>
      <c r="I32" s="39"/>
      <c r="J32" s="39"/>
      <c r="K32" s="39"/>
      <c r="L32" s="39"/>
      <c r="O32" s="78">
        <v>0.97</v>
      </c>
      <c r="P32" s="78">
        <f t="shared" si="0"/>
        <v>23.910499999999999</v>
      </c>
    </row>
    <row r="33" spans="2:17" x14ac:dyDescent="0.25">
      <c r="B33" s="161"/>
      <c r="C33" s="10"/>
      <c r="D33" s="39"/>
      <c r="E33" s="39"/>
      <c r="F33" s="39"/>
      <c r="G33" s="39"/>
      <c r="H33" s="175"/>
      <c r="I33" s="39"/>
      <c r="J33" s="39"/>
      <c r="K33" s="39"/>
      <c r="L33" s="39"/>
      <c r="O33" s="78">
        <v>0.96</v>
      </c>
      <c r="P33" s="78">
        <f t="shared" si="0"/>
        <v>23.663999999999998</v>
      </c>
    </row>
    <row r="34" spans="2:17" x14ac:dyDescent="0.25">
      <c r="B34" s="161"/>
      <c r="C34" s="10"/>
      <c r="D34" s="39"/>
      <c r="E34" s="39"/>
      <c r="F34" s="39"/>
      <c r="G34" s="39"/>
      <c r="H34" s="175"/>
      <c r="I34" s="39"/>
      <c r="J34" s="39"/>
      <c r="K34" s="39"/>
      <c r="L34" s="39"/>
      <c r="O34" s="78">
        <v>0.95</v>
      </c>
      <c r="P34" s="78">
        <f t="shared" si="0"/>
        <v>23.417499999999997</v>
      </c>
    </row>
    <row r="35" spans="2:17" x14ac:dyDescent="0.25">
      <c r="B35" s="161"/>
      <c r="C35" s="10"/>
      <c r="D35" s="39"/>
      <c r="E35" s="39"/>
      <c r="F35" s="39"/>
      <c r="G35" s="39"/>
      <c r="H35" s="175"/>
      <c r="I35" s="39"/>
      <c r="J35" s="39"/>
      <c r="K35" s="39"/>
      <c r="L35" s="39"/>
      <c r="O35" s="78">
        <v>0.94</v>
      </c>
      <c r="P35" s="78">
        <f t="shared" si="0"/>
        <v>23.170999999999996</v>
      </c>
    </row>
    <row r="36" spans="2:17" x14ac:dyDescent="0.25">
      <c r="B36" s="161"/>
      <c r="C36" s="10"/>
      <c r="D36" s="39"/>
      <c r="E36" s="39"/>
      <c r="F36" s="39"/>
      <c r="G36" s="39"/>
      <c r="H36" s="175"/>
      <c r="I36" s="39"/>
      <c r="J36" s="39"/>
      <c r="K36" s="39"/>
      <c r="L36" s="39"/>
      <c r="O36" s="78">
        <v>0.93</v>
      </c>
      <c r="P36" s="78">
        <f t="shared" si="0"/>
        <v>22.924499999999998</v>
      </c>
    </row>
    <row r="37" spans="2:17" x14ac:dyDescent="0.25">
      <c r="B37" s="161"/>
      <c r="C37" s="10"/>
      <c r="D37" s="39"/>
      <c r="E37" s="39"/>
      <c r="F37" s="39"/>
      <c r="G37" s="39"/>
      <c r="H37" s="175"/>
      <c r="I37" s="39"/>
      <c r="J37" s="39"/>
      <c r="K37" s="39"/>
      <c r="L37" s="39"/>
      <c r="O37" s="78">
        <v>0.92</v>
      </c>
      <c r="P37" s="78">
        <f t="shared" si="0"/>
        <v>22.678000000000001</v>
      </c>
    </row>
    <row r="38" spans="2:17" x14ac:dyDescent="0.25">
      <c r="B38" s="161"/>
      <c r="C38" s="10"/>
      <c r="D38" s="39"/>
      <c r="E38" s="39"/>
      <c r="F38" s="39"/>
      <c r="G38" s="39"/>
      <c r="H38" s="175"/>
      <c r="I38" s="39"/>
      <c r="J38" s="39"/>
      <c r="K38" s="39"/>
      <c r="L38" s="39"/>
      <c r="O38" s="78">
        <v>0.91</v>
      </c>
      <c r="P38" s="78">
        <f t="shared" si="0"/>
        <v>22.4315</v>
      </c>
    </row>
    <row r="39" spans="2:17" x14ac:dyDescent="0.25">
      <c r="B39" s="161"/>
      <c r="C39" s="10"/>
      <c r="D39" s="39"/>
      <c r="E39" s="39"/>
      <c r="F39" s="39"/>
      <c r="G39" s="39"/>
      <c r="H39" s="175"/>
      <c r="I39" s="39"/>
      <c r="J39" s="39"/>
      <c r="K39" s="39"/>
      <c r="L39" s="39"/>
      <c r="O39" s="78">
        <v>0.9</v>
      </c>
      <c r="P39" s="78">
        <f t="shared" si="0"/>
        <v>22.184999999999999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86" priority="37">
      <formula>Q7&gt;0</formula>
    </cfRule>
    <cfRule type="expression" dxfId="3685" priority="38">
      <formula>Q7&lt;0</formula>
    </cfRule>
  </conditionalFormatting>
  <conditionalFormatting sqref="Q8">
    <cfRule type="expression" dxfId="3684" priority="35">
      <formula>Q8&gt;0</formula>
    </cfRule>
    <cfRule type="expression" dxfId="3683" priority="36">
      <formula>Q8&lt;0</formula>
    </cfRule>
  </conditionalFormatting>
  <conditionalFormatting sqref="F34:F54 F58:F63">
    <cfRule type="expression" dxfId="3682" priority="33">
      <formula>F34&gt;0</formula>
    </cfRule>
    <cfRule type="expression" dxfId="3681" priority="34">
      <formula>F34&lt;0</formula>
    </cfRule>
  </conditionalFormatting>
  <conditionalFormatting sqref="H34:H54 H58:H63">
    <cfRule type="expression" dxfId="3680" priority="31">
      <formula>H34&gt;0</formula>
    </cfRule>
    <cfRule type="expression" dxfId="3679" priority="32">
      <formula>H34&lt;0</formula>
    </cfRule>
  </conditionalFormatting>
  <conditionalFormatting sqref="Q10">
    <cfRule type="expression" dxfId="3678" priority="29">
      <formula>Q10&gt;0</formula>
    </cfRule>
    <cfRule type="expression" dxfId="3677" priority="30">
      <formula>Q10&lt;0</formula>
    </cfRule>
  </conditionalFormatting>
  <conditionalFormatting sqref="J25:J38">
    <cfRule type="expression" dxfId="3676" priority="27">
      <formula>J25&gt;0</formula>
    </cfRule>
    <cfRule type="expression" dxfId="3675" priority="28">
      <formula>J25&lt;0</formula>
    </cfRule>
  </conditionalFormatting>
  <conditionalFormatting sqref="K25:K35 K37:K38">
    <cfRule type="expression" dxfId="3674" priority="25">
      <formula>K25&gt;0</formula>
    </cfRule>
    <cfRule type="expression" dxfId="3673" priority="26">
      <formula>K25&lt;0</formula>
    </cfRule>
  </conditionalFormatting>
  <conditionalFormatting sqref="F89:F110">
    <cfRule type="expression" dxfId="3672" priority="23">
      <formula>F89&gt;0</formula>
    </cfRule>
    <cfRule type="expression" dxfId="3671" priority="24">
      <formula>F89&lt;0</formula>
    </cfRule>
  </conditionalFormatting>
  <conditionalFormatting sqref="H89:H110">
    <cfRule type="expression" dxfId="3670" priority="21">
      <formula>H89&gt;0</formula>
    </cfRule>
    <cfRule type="expression" dxfId="3669" priority="22">
      <formula>H89&lt;0</formula>
    </cfRule>
  </conditionalFormatting>
  <conditionalFormatting sqref="J89:J102">
    <cfRule type="expression" dxfId="3668" priority="19">
      <formula>J89&gt;0</formula>
    </cfRule>
    <cfRule type="expression" dxfId="3667" priority="20">
      <formula>J89&lt;0</formula>
    </cfRule>
  </conditionalFormatting>
  <conditionalFormatting sqref="K89:K102">
    <cfRule type="expression" dxfId="3666" priority="17">
      <formula>K89&gt;0</formula>
    </cfRule>
    <cfRule type="expression" dxfId="3665" priority="18">
      <formula>K89&lt;0</formula>
    </cfRule>
  </conditionalFormatting>
  <conditionalFormatting sqref="L89:L102">
    <cfRule type="expression" dxfId="3664" priority="15">
      <formula>L89&gt;0</formula>
    </cfRule>
    <cfRule type="expression" dxfId="3663" priority="16">
      <formula>L89&lt;0</formula>
    </cfRule>
  </conditionalFormatting>
  <conditionalFormatting sqref="F30:F33">
    <cfRule type="expression" dxfId="3662" priority="13">
      <formula>F30&gt;0</formula>
    </cfRule>
    <cfRule type="expression" dxfId="3661" priority="14">
      <formula>F30&lt;0</formula>
    </cfRule>
  </conditionalFormatting>
  <conditionalFormatting sqref="H30:H33">
    <cfRule type="expression" dxfId="3660" priority="11">
      <formula>H30&gt;0</formula>
    </cfRule>
    <cfRule type="expression" dxfId="3659" priority="12">
      <formula>H30&lt;0</formula>
    </cfRule>
  </conditionalFormatting>
  <conditionalFormatting sqref="J54">
    <cfRule type="expression" dxfId="3658" priority="9">
      <formula>J54&gt;0</formula>
    </cfRule>
    <cfRule type="expression" dxfId="3657" priority="10">
      <formula>J54&lt;0</formula>
    </cfRule>
  </conditionalFormatting>
  <conditionalFormatting sqref="F55:F57">
    <cfRule type="expression" dxfId="3656" priority="7">
      <formula>F55&gt;0</formula>
    </cfRule>
    <cfRule type="expression" dxfId="3655" priority="8">
      <formula>F55&lt;0</formula>
    </cfRule>
  </conditionalFormatting>
  <conditionalFormatting sqref="H55:H57">
    <cfRule type="expression" dxfId="3654" priority="5">
      <formula>H55&gt;0</formula>
    </cfRule>
    <cfRule type="expression" dxfId="3653" priority="6">
      <formula>H55&lt;0</formula>
    </cfRule>
  </conditionalFormatting>
  <conditionalFormatting sqref="F25:F29">
    <cfRule type="expression" dxfId="3652" priority="3">
      <formula>F25&gt;0</formula>
    </cfRule>
    <cfRule type="expression" dxfId="3651" priority="4">
      <formula>F25&lt;0</formula>
    </cfRule>
  </conditionalFormatting>
  <conditionalFormatting sqref="H25:H29">
    <cfRule type="expression" dxfId="3650" priority="1">
      <formula>H25&gt;0</formula>
    </cfRule>
    <cfRule type="expression" dxfId="364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8" priority="11">
      <formula>Q8&gt;0</formula>
    </cfRule>
    <cfRule type="expression" dxfId="3647" priority="12">
      <formula>Q8&lt;0</formula>
    </cfRule>
  </conditionalFormatting>
  <conditionalFormatting sqref="Q7">
    <cfRule type="expression" dxfId="3646" priority="13">
      <formula>Q7&gt;0</formula>
    </cfRule>
    <cfRule type="expression" dxfId="3645" priority="14">
      <formula>Q7&lt;0</formula>
    </cfRule>
  </conditionalFormatting>
  <conditionalFormatting sqref="F22">
    <cfRule type="expression" dxfId="3644" priority="9">
      <formula>F22&gt;0</formula>
    </cfRule>
    <cfRule type="expression" dxfId="3643" priority="10">
      <formula>F22&lt;0</formula>
    </cfRule>
  </conditionalFormatting>
  <conditionalFormatting sqref="H22">
    <cfRule type="expression" dxfId="3642" priority="7">
      <formula>H22&gt;0</formula>
    </cfRule>
    <cfRule type="expression" dxfId="3641" priority="8">
      <formula>H22&lt;0</formula>
    </cfRule>
  </conditionalFormatting>
  <conditionalFormatting sqref="F59">
    <cfRule type="expression" dxfId="3640" priority="5">
      <formula>F59&gt;0</formula>
    </cfRule>
    <cfRule type="expression" dxfId="3639" priority="6">
      <formula>F59&lt;0</formula>
    </cfRule>
  </conditionalFormatting>
  <conditionalFormatting sqref="H59">
    <cfRule type="expression" dxfId="3638" priority="3">
      <formula>H59&gt;0</formula>
    </cfRule>
    <cfRule type="expression" dxfId="3637" priority="4">
      <formula>H59&lt;0</formula>
    </cfRule>
  </conditionalFormatting>
  <conditionalFormatting sqref="M30">
    <cfRule type="expression" dxfId="3636" priority="1">
      <formula>M30&gt;0</formula>
    </cfRule>
    <cfRule type="expression" dxfId="363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4" priority="32">
      <formula>F51&gt;0</formula>
    </cfRule>
    <cfRule type="expression" dxfId="3633" priority="33">
      <formula>F51&lt;0</formula>
    </cfRule>
  </conditionalFormatting>
  <conditionalFormatting sqref="Q7">
    <cfRule type="expression" dxfId="3632" priority="30">
      <formula>Q7&gt;0</formula>
    </cfRule>
    <cfRule type="expression" dxfId="3631" priority="31">
      <formula>Q7&lt;0</formula>
    </cfRule>
  </conditionalFormatting>
  <conditionalFormatting sqref="Q8">
    <cfRule type="expression" dxfId="3630" priority="28">
      <formula>Q8&gt;0</formula>
    </cfRule>
    <cfRule type="expression" dxfId="3629" priority="29">
      <formula>Q8&lt;0</formula>
    </cfRule>
  </conditionalFormatting>
  <conditionalFormatting sqref="F25:F44 F46:F50">
    <cfRule type="expression" dxfId="3628" priority="26">
      <formula>F25&gt;0</formula>
    </cfRule>
    <cfRule type="expression" dxfId="3627" priority="27">
      <formula>F25&lt;0</formula>
    </cfRule>
  </conditionalFormatting>
  <conditionalFormatting sqref="H25:H44 H46:H50">
    <cfRule type="expression" dxfId="3626" priority="24">
      <formula>H25&gt;0</formula>
    </cfRule>
    <cfRule type="expression" dxfId="3625" priority="25">
      <formula>H25&lt;0</formula>
    </cfRule>
  </conditionalFormatting>
  <conditionalFormatting sqref="F89:F110">
    <cfRule type="expression" dxfId="3624" priority="22">
      <formula>F89&gt;0</formula>
    </cfRule>
    <cfRule type="expression" dxfId="3623" priority="23">
      <formula>F89&lt;0</formula>
    </cfRule>
  </conditionalFormatting>
  <conditionalFormatting sqref="H89:H110">
    <cfRule type="expression" dxfId="3622" priority="20">
      <formula>H89&gt;0</formula>
    </cfRule>
    <cfRule type="expression" dxfId="3621" priority="21">
      <formula>H89&lt;0</formula>
    </cfRule>
  </conditionalFormatting>
  <conditionalFormatting sqref="Q10">
    <cfRule type="expression" dxfId="3620" priority="18">
      <formula>Q10&gt;0</formula>
    </cfRule>
    <cfRule type="expression" dxfId="3619" priority="19">
      <formula>Q10&lt;0</formula>
    </cfRule>
  </conditionalFormatting>
  <conditionalFormatting sqref="J25:J39">
    <cfRule type="expression" dxfId="3618" priority="16">
      <formula>J25&gt;0</formula>
    </cfRule>
    <cfRule type="expression" dxfId="3617" priority="17">
      <formula>J25&lt;0</formula>
    </cfRule>
  </conditionalFormatting>
  <conditionalFormatting sqref="K25:K38">
    <cfRule type="expression" dxfId="3616" priority="14">
      <formula>K25&gt;0</formula>
    </cfRule>
    <cfRule type="expression" dxfId="3615" priority="15">
      <formula>K25&lt;0</formula>
    </cfRule>
  </conditionalFormatting>
  <conditionalFormatting sqref="L25:L38">
    <cfRule type="expression" dxfId="3614" priority="12">
      <formula>L25&gt;0</formula>
    </cfRule>
    <cfRule type="expression" dxfId="361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2" priority="9">
      <formula>J40&gt;0</formula>
    </cfRule>
    <cfRule type="expression" dxfId="361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0" priority="7">
      <formula>F45&gt;0</formula>
    </cfRule>
    <cfRule type="expression" dxfId="3609" priority="8">
      <formula>F45&lt;0</formula>
    </cfRule>
  </conditionalFormatting>
  <conditionalFormatting sqref="H45">
    <cfRule type="expression" dxfId="3608" priority="5">
      <formula>H45&gt;0</formula>
    </cfRule>
    <cfRule type="expression" dxfId="3607" priority="6">
      <formula>H45&lt;0</formula>
    </cfRule>
  </conditionalFormatting>
  <conditionalFormatting sqref="J45">
    <cfRule type="expression" dxfId="3606" priority="3">
      <formula>J45&gt;0</formula>
    </cfRule>
    <cfRule type="expression" dxfId="3605" priority="4">
      <formula>J45&lt;0</formula>
    </cfRule>
  </conditionalFormatting>
  <conditionalFormatting sqref="J46">
    <cfRule type="expression" dxfId="3604" priority="1">
      <formula>J46&gt;0</formula>
    </cfRule>
    <cfRule type="expression" dxfId="360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02" priority="66">
      <formula>F22&gt;0</formula>
    </cfRule>
    <cfRule type="expression" dxfId="360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0" priority="53">
      <formula>F41&gt;0</formula>
    </cfRule>
    <cfRule type="expression" dxfId="3599" priority="54">
      <formula>F41&lt;0</formula>
    </cfRule>
  </conditionalFormatting>
  <conditionalFormatting sqref="F41">
    <cfRule type="expression" dxfId="3598" priority="57">
      <formula>F41&gt;0</formula>
    </cfRule>
    <cfRule type="expression" dxfId="3597" priority="58">
      <formula>F41&lt;0</formula>
    </cfRule>
  </conditionalFormatting>
  <conditionalFormatting sqref="H41">
    <cfRule type="expression" dxfId="3596" priority="35">
      <formula>H41&gt;0</formula>
    </cfRule>
    <cfRule type="expression" dxfId="3595" priority="36">
      <formula>H41&lt;0</formula>
    </cfRule>
  </conditionalFormatting>
  <conditionalFormatting sqref="F89:F95">
    <cfRule type="expression" dxfId="3594" priority="29">
      <formula>F89&gt;0</formula>
    </cfRule>
    <cfRule type="expression" dxfId="3593" priority="30">
      <formula>F89&lt;0</formula>
    </cfRule>
  </conditionalFormatting>
  <conditionalFormatting sqref="F96:F110">
    <cfRule type="expression" dxfId="3592" priority="25">
      <formula>F96&gt;0</formula>
    </cfRule>
    <cfRule type="expression" dxfId="3591" priority="26">
      <formula>F96&lt;0</formula>
    </cfRule>
  </conditionalFormatting>
  <conditionalFormatting sqref="F96:F110">
    <cfRule type="expression" dxfId="3590" priority="27">
      <formula>F96&gt;0</formula>
    </cfRule>
    <cfRule type="expression" dxfId="3589" priority="28">
      <formula>F96&lt;0</formula>
    </cfRule>
  </conditionalFormatting>
  <conditionalFormatting sqref="H89:H100">
    <cfRule type="expression" dxfId="3588" priority="23">
      <formula>H89&gt;0</formula>
    </cfRule>
    <cfRule type="expression" dxfId="3587" priority="24">
      <formula>H89&lt;0</formula>
    </cfRule>
  </conditionalFormatting>
  <conditionalFormatting sqref="H101">
    <cfRule type="expression" dxfId="3586" priority="21">
      <formula>H101&gt;0</formula>
    </cfRule>
    <cfRule type="expression" dxfId="3585" priority="22">
      <formula>H101&lt;0</formula>
    </cfRule>
  </conditionalFormatting>
  <conditionalFormatting sqref="F111:F116">
    <cfRule type="expression" dxfId="3584" priority="19">
      <formula>F111&gt;0</formula>
    </cfRule>
    <cfRule type="expression" dxfId="3583" priority="20">
      <formula>F111&lt;0</formula>
    </cfRule>
  </conditionalFormatting>
  <conditionalFormatting sqref="H103:H116">
    <cfRule type="expression" dxfId="3582" priority="17">
      <formula>H103&gt;0</formula>
    </cfRule>
    <cfRule type="expression" dxfId="3581" priority="18">
      <formula>H103&lt;0</formula>
    </cfRule>
  </conditionalFormatting>
  <conditionalFormatting sqref="H102">
    <cfRule type="expression" dxfId="3580" priority="15">
      <formula>H102&gt;0</formula>
    </cfRule>
    <cfRule type="expression" dxfId="3579" priority="16">
      <formula>H102&lt;0</formula>
    </cfRule>
  </conditionalFormatting>
  <conditionalFormatting sqref="M42">
    <cfRule type="expression" dxfId="3578" priority="13">
      <formula>M42&gt;0</formula>
    </cfRule>
    <cfRule type="expression" dxfId="3577" priority="14">
      <formula>M42&lt;0</formula>
    </cfRule>
  </conditionalFormatting>
  <conditionalFormatting sqref="Q7">
    <cfRule type="expression" dxfId="3576" priority="9">
      <formula>Q7&gt;0</formula>
    </cfRule>
    <cfRule type="expression" dxfId="3575" priority="10">
      <formula>Q7&lt;0</formula>
    </cfRule>
  </conditionalFormatting>
  <conditionalFormatting sqref="Q8">
    <cfRule type="expression" dxfId="3574" priority="7">
      <formula>Q8&gt;0</formula>
    </cfRule>
    <cfRule type="expression" dxfId="3573" priority="8">
      <formula>Q8&lt;0</formula>
    </cfRule>
  </conditionalFormatting>
  <conditionalFormatting sqref="F117:F130 H117:H130">
    <cfRule type="expression" dxfId="3572" priority="1">
      <formula>F117&gt;0</formula>
    </cfRule>
    <cfRule type="expression" dxfId="357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0" priority="21">
      <formula>F47&gt;0</formula>
    </cfRule>
    <cfRule type="expression" dxfId="3569" priority="22">
      <formula>F47&lt;0</formula>
    </cfRule>
  </conditionalFormatting>
  <conditionalFormatting sqref="Q7">
    <cfRule type="expression" dxfId="3568" priority="19">
      <formula>Q7&gt;0</formula>
    </cfRule>
    <cfRule type="expression" dxfId="3567" priority="20">
      <formula>Q7&lt;0</formula>
    </cfRule>
  </conditionalFormatting>
  <conditionalFormatting sqref="Q8">
    <cfRule type="expression" dxfId="3566" priority="17">
      <formula>Q8&gt;0</formula>
    </cfRule>
    <cfRule type="expression" dxfId="3565" priority="18">
      <formula>Q8&lt;0</formula>
    </cfRule>
  </conditionalFormatting>
  <conditionalFormatting sqref="F25:F46">
    <cfRule type="expression" dxfId="3564" priority="15">
      <formula>F25&gt;0</formula>
    </cfRule>
    <cfRule type="expression" dxfId="3563" priority="16">
      <formula>F25&lt;0</formula>
    </cfRule>
  </conditionalFormatting>
  <conditionalFormatting sqref="H25:H46">
    <cfRule type="expression" dxfId="3562" priority="13">
      <formula>H25&gt;0</formula>
    </cfRule>
    <cfRule type="expression" dxfId="3561" priority="14">
      <formula>H25&lt;0</formula>
    </cfRule>
  </conditionalFormatting>
  <conditionalFormatting sqref="F89:F110">
    <cfRule type="expression" dxfId="3560" priority="11">
      <formula>F89&gt;0</formula>
    </cfRule>
    <cfRule type="expression" dxfId="3559" priority="12">
      <formula>F89&lt;0</formula>
    </cfRule>
  </conditionalFormatting>
  <conditionalFormatting sqref="H89:H110">
    <cfRule type="expression" dxfId="3558" priority="9">
      <formula>H89&gt;0</formula>
    </cfRule>
    <cfRule type="expression" dxfId="3557" priority="10">
      <formula>H89&lt;0</formula>
    </cfRule>
  </conditionalFormatting>
  <conditionalFormatting sqref="Q10">
    <cfRule type="expression" dxfId="3556" priority="7">
      <formula>Q10&gt;0</formula>
    </cfRule>
    <cfRule type="expression" dxfId="3555" priority="8">
      <formula>Q10&lt;0</formula>
    </cfRule>
  </conditionalFormatting>
  <conditionalFormatting sqref="J25:J38">
    <cfRule type="expression" dxfId="3554" priority="5">
      <formula>J25&gt;0</formula>
    </cfRule>
    <cfRule type="expression" dxfId="3553" priority="6">
      <formula>J25&lt;0</formula>
    </cfRule>
  </conditionalFormatting>
  <conditionalFormatting sqref="K25:K38">
    <cfRule type="expression" dxfId="3552" priority="3">
      <formula>K25&gt;0</formula>
    </cfRule>
    <cfRule type="expression" dxfId="3551" priority="4">
      <formula>K25&lt;0</formula>
    </cfRule>
  </conditionalFormatting>
  <conditionalFormatting sqref="L25:L38">
    <cfRule type="expression" dxfId="3550" priority="1">
      <formula>L25&gt;0</formula>
    </cfRule>
    <cfRule type="expression" dxfId="354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8" priority="35">
      <formula>F47&gt;0</formula>
    </cfRule>
    <cfRule type="expression" dxfId="3547" priority="36">
      <formula>F47&lt;0</formula>
    </cfRule>
  </conditionalFormatting>
  <conditionalFormatting sqref="Q7">
    <cfRule type="expression" dxfId="3546" priority="33">
      <formula>Q7&gt;0</formula>
    </cfRule>
    <cfRule type="expression" dxfId="3545" priority="34">
      <formula>Q7&lt;0</formula>
    </cfRule>
  </conditionalFormatting>
  <conditionalFormatting sqref="Q8">
    <cfRule type="expression" dxfId="3544" priority="31">
      <formula>Q8&gt;0</formula>
    </cfRule>
    <cfRule type="expression" dxfId="3543" priority="32">
      <formula>Q8&lt;0</formula>
    </cfRule>
  </conditionalFormatting>
  <conditionalFormatting sqref="F30:F46">
    <cfRule type="expression" dxfId="3542" priority="29">
      <formula>F30&gt;0</formula>
    </cfRule>
    <cfRule type="expression" dxfId="3541" priority="30">
      <formula>F30&lt;0</formula>
    </cfRule>
  </conditionalFormatting>
  <conditionalFormatting sqref="H30:H46">
    <cfRule type="expression" dxfId="3540" priority="27">
      <formula>H30&gt;0</formula>
    </cfRule>
    <cfRule type="expression" dxfId="3539" priority="28">
      <formula>H30&lt;0</formula>
    </cfRule>
  </conditionalFormatting>
  <conditionalFormatting sqref="Q10">
    <cfRule type="expression" dxfId="3538" priority="25">
      <formula>Q10&gt;0</formula>
    </cfRule>
    <cfRule type="expression" dxfId="3537" priority="26">
      <formula>Q10&lt;0</formula>
    </cfRule>
  </conditionalFormatting>
  <conditionalFormatting sqref="J25:J38">
    <cfRule type="expression" dxfId="3536" priority="23">
      <formula>J25&gt;0</formula>
    </cfRule>
    <cfRule type="expression" dxfId="3535" priority="24">
      <formula>J25&lt;0</formula>
    </cfRule>
  </conditionalFormatting>
  <conditionalFormatting sqref="K25:K38">
    <cfRule type="expression" dxfId="3534" priority="21">
      <formula>K25&gt;0</formula>
    </cfRule>
    <cfRule type="expression" dxfId="3533" priority="22">
      <formula>K25&lt;0</formula>
    </cfRule>
  </conditionalFormatting>
  <conditionalFormatting sqref="L25 L38">
    <cfRule type="expression" dxfId="3532" priority="19">
      <formula>L25&gt;0</formula>
    </cfRule>
    <cfRule type="expression" dxfId="3531" priority="20">
      <formula>L25&lt;0</formula>
    </cfRule>
  </conditionalFormatting>
  <conditionalFormatting sqref="F89:F110">
    <cfRule type="expression" dxfId="3530" priority="17">
      <formula>F89&gt;0</formula>
    </cfRule>
    <cfRule type="expression" dxfId="3529" priority="18">
      <formula>F89&lt;0</formula>
    </cfRule>
  </conditionalFormatting>
  <conditionalFormatting sqref="H89:H110">
    <cfRule type="expression" dxfId="3528" priority="15">
      <formula>H89&gt;0</formula>
    </cfRule>
    <cfRule type="expression" dxfId="3527" priority="16">
      <formula>H89&lt;0</formula>
    </cfRule>
  </conditionalFormatting>
  <conditionalFormatting sqref="J89:J102">
    <cfRule type="expression" dxfId="3526" priority="13">
      <formula>J89&gt;0</formula>
    </cfRule>
    <cfRule type="expression" dxfId="3525" priority="14">
      <formula>J89&lt;0</formula>
    </cfRule>
  </conditionalFormatting>
  <conditionalFormatting sqref="K89:K102">
    <cfRule type="expression" dxfId="3524" priority="11">
      <formula>K89&gt;0</formula>
    </cfRule>
    <cfRule type="expression" dxfId="3523" priority="12">
      <formula>K89&lt;0</formula>
    </cfRule>
  </conditionalFormatting>
  <conditionalFormatting sqref="L89:L102">
    <cfRule type="expression" dxfId="3522" priority="9">
      <formula>L89&gt;0</formula>
    </cfRule>
    <cfRule type="expression" dxfId="3521" priority="10">
      <formula>L89&lt;0</formula>
    </cfRule>
  </conditionalFormatting>
  <conditionalFormatting sqref="F29 F25:F26">
    <cfRule type="expression" dxfId="3520" priority="7">
      <formula>F25&gt;0</formula>
    </cfRule>
    <cfRule type="expression" dxfId="3519" priority="8">
      <formula>F25&lt;0</formula>
    </cfRule>
  </conditionalFormatting>
  <conditionalFormatting sqref="H29 H25:H27">
    <cfRule type="expression" dxfId="3518" priority="5">
      <formula>H25&gt;0</formula>
    </cfRule>
    <cfRule type="expression" dxfId="3517" priority="6">
      <formula>H25&lt;0</formula>
    </cfRule>
  </conditionalFormatting>
  <conditionalFormatting sqref="F27:F28">
    <cfRule type="expression" dxfId="3516" priority="3">
      <formula>F27&gt;0</formula>
    </cfRule>
    <cfRule type="expression" dxfId="3515" priority="4">
      <formula>F27&lt;0</formula>
    </cfRule>
  </conditionalFormatting>
  <conditionalFormatting sqref="H28">
    <cfRule type="expression" dxfId="3514" priority="1">
      <formula>H28&gt;0</formula>
    </cfRule>
    <cfRule type="expression" dxfId="351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2" priority="25">
      <formula>F7&gt;0</formula>
    </cfRule>
    <cfRule type="expression" dxfId="3511" priority="26">
      <formula>F7&lt;0</formula>
    </cfRule>
  </conditionalFormatting>
  <conditionalFormatting sqref="Q8">
    <cfRule type="expression" dxfId="3510" priority="23">
      <formula>Q8&gt;0</formula>
    </cfRule>
    <cfRule type="expression" dxfId="3509" priority="24">
      <formula>Q8&lt;0</formula>
    </cfRule>
  </conditionalFormatting>
  <conditionalFormatting sqref="F93:F114">
    <cfRule type="expression" dxfId="3508" priority="17">
      <formula>F93&gt;0</formula>
    </cfRule>
    <cfRule type="expression" dxfId="3507" priority="18">
      <formula>F93&lt;0</formula>
    </cfRule>
  </conditionalFormatting>
  <conditionalFormatting sqref="H93:H114">
    <cfRule type="expression" dxfId="3506" priority="15">
      <formula>H93&gt;0</formula>
    </cfRule>
    <cfRule type="expression" dxfId="3505" priority="16">
      <formula>H93&lt;0</formula>
    </cfRule>
  </conditionalFormatting>
  <conditionalFormatting sqref="Q10">
    <cfRule type="expression" dxfId="3504" priority="13">
      <formula>Q10&gt;0</formula>
    </cfRule>
    <cfRule type="expression" dxfId="3503" priority="14">
      <formula>Q10&lt;0</formula>
    </cfRule>
  </conditionalFormatting>
  <conditionalFormatting sqref="J25:J38">
    <cfRule type="expression" dxfId="3502" priority="11">
      <formula>J25&gt;0</formula>
    </cfRule>
    <cfRule type="expression" dxfId="3501" priority="12">
      <formula>J25&lt;0</formula>
    </cfRule>
  </conditionalFormatting>
  <conditionalFormatting sqref="K25:K38">
    <cfRule type="expression" dxfId="3500" priority="9">
      <formula>K25&gt;0</formula>
    </cfRule>
    <cfRule type="expression" dxfId="3499" priority="10">
      <formula>K25&lt;0</formula>
    </cfRule>
  </conditionalFormatting>
  <conditionalFormatting sqref="L25:L34">
    <cfRule type="expression" dxfId="3498" priority="7">
      <formula>L25&gt;0</formula>
    </cfRule>
    <cfRule type="expression" dxfId="3497" priority="8">
      <formula>L25&lt;0</formula>
    </cfRule>
  </conditionalFormatting>
  <conditionalFormatting sqref="J43">
    <cfRule type="expression" dxfId="3496" priority="5">
      <formula>J43&gt;0</formula>
    </cfRule>
    <cfRule type="expression" dxfId="3495" priority="6">
      <formula>J43&lt;0</formula>
    </cfRule>
  </conditionalFormatting>
  <conditionalFormatting sqref="M25:M34">
    <cfRule type="expression" dxfId="3494" priority="3">
      <formula>M25&gt;0</formula>
    </cfRule>
    <cfRule type="expression" dxfId="3493" priority="4">
      <formula>M25&lt;0</formula>
    </cfRule>
  </conditionalFormatting>
  <conditionalFormatting sqref="H61:H64 F61:F64">
    <cfRule type="expression" dxfId="3492" priority="1">
      <formula>F61&gt;0</formula>
    </cfRule>
    <cfRule type="expression" dxfId="349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0" priority="21">
      <formula>F47&gt;0</formula>
    </cfRule>
    <cfRule type="expression" dxfId="3489" priority="22">
      <formula>F47&lt;0</formula>
    </cfRule>
  </conditionalFormatting>
  <conditionalFormatting sqref="Q7">
    <cfRule type="expression" dxfId="3488" priority="19">
      <formula>Q7&gt;0</formula>
    </cfRule>
    <cfRule type="expression" dxfId="3487" priority="20">
      <formula>Q7&lt;0</formula>
    </cfRule>
  </conditionalFormatting>
  <conditionalFormatting sqref="Q8">
    <cfRule type="expression" dxfId="3486" priority="17">
      <formula>Q8&gt;0</formula>
    </cfRule>
    <cfRule type="expression" dxfId="3485" priority="18">
      <formula>Q8&lt;0</formula>
    </cfRule>
  </conditionalFormatting>
  <conditionalFormatting sqref="F25:F46">
    <cfRule type="expression" dxfId="3484" priority="15">
      <formula>F25&gt;0</formula>
    </cfRule>
    <cfRule type="expression" dxfId="3483" priority="16">
      <formula>F25&lt;0</formula>
    </cfRule>
  </conditionalFormatting>
  <conditionalFormatting sqref="H25:H46">
    <cfRule type="expression" dxfId="3482" priority="13">
      <formula>H25&gt;0</formula>
    </cfRule>
    <cfRule type="expression" dxfId="3481" priority="14">
      <formula>H25&lt;0</formula>
    </cfRule>
  </conditionalFormatting>
  <conditionalFormatting sqref="F89:F110">
    <cfRule type="expression" dxfId="3480" priority="11">
      <formula>F89&gt;0</formula>
    </cfRule>
    <cfRule type="expression" dxfId="3479" priority="12">
      <formula>F89&lt;0</formula>
    </cfRule>
  </conditionalFormatting>
  <conditionalFormatting sqref="H89:H110">
    <cfRule type="expression" dxfId="3478" priority="9">
      <formula>H89&gt;0</formula>
    </cfRule>
    <cfRule type="expression" dxfId="3477" priority="10">
      <formula>H89&lt;0</formula>
    </cfRule>
  </conditionalFormatting>
  <conditionalFormatting sqref="Q10">
    <cfRule type="expression" dxfId="3476" priority="7">
      <formula>Q10&gt;0</formula>
    </cfRule>
    <cfRule type="expression" dxfId="3475" priority="8">
      <formula>Q10&lt;0</formula>
    </cfRule>
  </conditionalFormatting>
  <conditionalFormatting sqref="J25:J38">
    <cfRule type="expression" dxfId="3474" priority="5">
      <formula>J25&gt;0</formula>
    </cfRule>
    <cfRule type="expression" dxfId="3473" priority="6">
      <formula>J25&lt;0</formula>
    </cfRule>
  </conditionalFormatting>
  <conditionalFormatting sqref="K25:K38">
    <cfRule type="expression" dxfId="3472" priority="3">
      <formula>K25&gt;0</formula>
    </cfRule>
    <cfRule type="expression" dxfId="3471" priority="4">
      <formula>K25&lt;0</formula>
    </cfRule>
  </conditionalFormatting>
  <conditionalFormatting sqref="L25:L38">
    <cfRule type="expression" dxfId="3470" priority="1">
      <formula>L25&gt;0</formula>
    </cfRule>
    <cfRule type="expression" dxfId="346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8" priority="29">
      <formula>F29&gt;0</formula>
    </cfRule>
    <cfRule type="expression" dxfId="3467" priority="30">
      <formula>F29&lt;0</formula>
    </cfRule>
  </conditionalFormatting>
  <conditionalFormatting sqref="Q7">
    <cfRule type="expression" dxfId="3466" priority="27">
      <formula>Q7&gt;0</formula>
    </cfRule>
    <cfRule type="expression" dxfId="3465" priority="28">
      <formula>Q7&lt;0</formula>
    </cfRule>
  </conditionalFormatting>
  <conditionalFormatting sqref="Q8">
    <cfRule type="expression" dxfId="3464" priority="25">
      <formula>Q8&gt;0</formula>
    </cfRule>
    <cfRule type="expression" dxfId="3463" priority="26">
      <formula>Q8&lt;0</formula>
    </cfRule>
  </conditionalFormatting>
  <conditionalFormatting sqref="F96:F110">
    <cfRule type="expression" dxfId="3462" priority="19">
      <formula>F96&gt;0</formula>
    </cfRule>
    <cfRule type="expression" dxfId="3461" priority="20">
      <formula>F96&lt;0</formula>
    </cfRule>
  </conditionalFormatting>
  <conditionalFormatting sqref="H96:H110">
    <cfRule type="expression" dxfId="3460" priority="17">
      <formula>H96&gt;0</formula>
    </cfRule>
    <cfRule type="expression" dxfId="3459" priority="18">
      <formula>H96&lt;0</formula>
    </cfRule>
  </conditionalFormatting>
  <conditionalFormatting sqref="Q10">
    <cfRule type="expression" dxfId="3458" priority="15">
      <formula>Q10&gt;0</formula>
    </cfRule>
    <cfRule type="expression" dxfId="3457" priority="16">
      <formula>Q10&lt;0</formula>
    </cfRule>
  </conditionalFormatting>
  <conditionalFormatting sqref="L29:L38">
    <cfRule type="expression" dxfId="3456" priority="9">
      <formula>L29&gt;0</formula>
    </cfRule>
    <cfRule type="expression" dxfId="3455" priority="10">
      <formula>L29&lt;0</formula>
    </cfRule>
  </conditionalFormatting>
  <conditionalFormatting sqref="F27:F29 H27:H29 J25:K29">
    <cfRule type="expression" dxfId="3454" priority="7">
      <formula>F25&gt;0</formula>
    </cfRule>
    <cfRule type="expression" dxfId="3453" priority="8">
      <formula>F25&lt;0</formula>
    </cfRule>
  </conditionalFormatting>
  <conditionalFormatting sqref="L25:L29">
    <cfRule type="expression" dxfId="3452" priority="5">
      <formula>L25&gt;0</formula>
    </cfRule>
    <cfRule type="expression" dxfId="3451" priority="6">
      <formula>L25&lt;0</formula>
    </cfRule>
  </conditionalFormatting>
  <conditionalFormatting sqref="F25:F26">
    <cfRule type="expression" dxfId="3450" priority="3">
      <formula>F25&gt;0</formula>
    </cfRule>
    <cfRule type="expression" dxfId="3449" priority="4">
      <formula>F25&lt;0</formula>
    </cfRule>
  </conditionalFormatting>
  <conditionalFormatting sqref="H25:H26">
    <cfRule type="expression" dxfId="3448" priority="1">
      <formula>H25&gt;0</formula>
    </cfRule>
    <cfRule type="expression" dxfId="344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46" priority="55">
      <formula>F25&gt;0</formula>
    </cfRule>
    <cfRule type="expression" dxfId="3445" priority="56">
      <formula>F25&lt;0</formula>
    </cfRule>
  </conditionalFormatting>
  <conditionalFormatting sqref="Q7">
    <cfRule type="expression" dxfId="3444" priority="53">
      <formula>Q7&gt;0</formula>
    </cfRule>
    <cfRule type="expression" dxfId="3443" priority="54">
      <formula>Q7&lt;0</formula>
    </cfRule>
  </conditionalFormatting>
  <conditionalFormatting sqref="Q8">
    <cfRule type="expression" dxfId="3442" priority="51">
      <formula>Q8&gt;0</formula>
    </cfRule>
    <cfRule type="expression" dxfId="3441" priority="52">
      <formula>Q8&lt;0</formula>
    </cfRule>
  </conditionalFormatting>
  <conditionalFormatting sqref="M68">
    <cfRule type="expression" dxfId="3440" priority="45">
      <formula>M68&gt;0</formula>
    </cfRule>
    <cfRule type="expression" dxfId="3439" priority="46">
      <formula>M68&lt;0</formula>
    </cfRule>
  </conditionalFormatting>
  <conditionalFormatting sqref="F94:F125">
    <cfRule type="expression" dxfId="3438" priority="43">
      <formula>F94&gt;0</formula>
    </cfRule>
    <cfRule type="expression" dxfId="3437" priority="44">
      <formula>F94&lt;0</formula>
    </cfRule>
  </conditionalFormatting>
  <conditionalFormatting sqref="H94:H125">
    <cfRule type="expression" dxfId="3436" priority="41">
      <formula>H94&gt;0</formula>
    </cfRule>
    <cfRule type="expression" dxfId="3435" priority="42">
      <formula>H94&lt;0</formula>
    </cfRule>
  </conditionalFormatting>
  <conditionalFormatting sqref="J28:J30 K25:K30 J31:K38">
    <cfRule type="expression" dxfId="3434" priority="35">
      <formula>J25&gt;0</formula>
    </cfRule>
    <cfRule type="expression" dxfId="3433" priority="36">
      <formula>J25&lt;0</formula>
    </cfRule>
  </conditionalFormatting>
  <conditionalFormatting sqref="K39:K42">
    <cfRule type="expression" dxfId="3432" priority="33">
      <formula>K39&gt;0</formula>
    </cfRule>
    <cfRule type="expression" dxfId="3431" priority="34">
      <formula>K39&lt;0</formula>
    </cfRule>
  </conditionalFormatting>
  <conditionalFormatting sqref="K43">
    <cfRule type="expression" dxfId="3430" priority="31">
      <formula>K43&gt;0</formula>
    </cfRule>
    <cfRule type="expression" dxfId="3429" priority="32">
      <formula>K43&lt;0</formula>
    </cfRule>
  </conditionalFormatting>
  <conditionalFormatting sqref="K44">
    <cfRule type="expression" dxfId="3428" priority="29">
      <formula>K44&gt;0</formula>
    </cfRule>
    <cfRule type="expression" dxfId="3427" priority="30">
      <formula>K44&lt;0</formula>
    </cfRule>
  </conditionalFormatting>
  <conditionalFormatting sqref="K45">
    <cfRule type="expression" dxfId="3426" priority="27">
      <formula>K45&gt;0</formula>
    </cfRule>
    <cfRule type="expression" dxfId="3425" priority="28">
      <formula>K45&lt;0</formula>
    </cfRule>
  </conditionalFormatting>
  <conditionalFormatting sqref="K46:K51">
    <cfRule type="expression" dxfId="3424" priority="15">
      <formula>K46&gt;0</formula>
    </cfRule>
    <cfRule type="expression" dxfId="3423" priority="16">
      <formula>K46&lt;0</formula>
    </cfRule>
  </conditionalFormatting>
  <conditionalFormatting sqref="K52:K60">
    <cfRule type="expression" dxfId="3422" priority="13">
      <formula>K52&gt;0</formula>
    </cfRule>
    <cfRule type="expression" dxfId="3421" priority="14">
      <formula>K52&lt;0</formula>
    </cfRule>
  </conditionalFormatting>
  <conditionalFormatting sqref="H55:H57 F54:F57">
    <cfRule type="expression" dxfId="3420" priority="11">
      <formula>F54&gt;0</formula>
    </cfRule>
    <cfRule type="expression" dxfId="3419" priority="12">
      <formula>F54&lt;0</formula>
    </cfRule>
  </conditionalFormatting>
  <conditionalFormatting sqref="F63:F64 H63:H64">
    <cfRule type="expression" dxfId="3418" priority="9">
      <formula>F63&gt;0</formula>
    </cfRule>
    <cfRule type="expression" dxfId="3417" priority="10">
      <formula>F63&lt;0</formula>
    </cfRule>
  </conditionalFormatting>
  <conditionalFormatting sqref="F62 H62">
    <cfRule type="expression" dxfId="3416" priority="7">
      <formula>F62&gt;0</formula>
    </cfRule>
    <cfRule type="expression" dxfId="3415" priority="8">
      <formula>F62&lt;0</formula>
    </cfRule>
  </conditionalFormatting>
  <conditionalFormatting sqref="F59:F61 H59:H61">
    <cfRule type="expression" dxfId="3414" priority="5">
      <formula>F59&gt;0</formula>
    </cfRule>
    <cfRule type="expression" dxfId="3413" priority="6">
      <formula>F59&lt;0</formula>
    </cfRule>
  </conditionalFormatting>
  <conditionalFormatting sqref="K61">
    <cfRule type="expression" dxfId="3412" priority="3">
      <formula>K61&gt;0</formula>
    </cfRule>
    <cfRule type="expression" dxfId="3411" priority="4">
      <formula>K61&lt;0</formula>
    </cfRule>
  </conditionalFormatting>
  <conditionalFormatting sqref="K62">
    <cfRule type="expression" dxfId="3410" priority="1">
      <formula>K62&gt;0</formula>
    </cfRule>
    <cfRule type="expression" dxfId="340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8" priority="35">
      <formula>F47&gt;0</formula>
    </cfRule>
    <cfRule type="expression" dxfId="3407" priority="36">
      <formula>F47&lt;0</formula>
    </cfRule>
  </conditionalFormatting>
  <conditionalFormatting sqref="Q7">
    <cfRule type="expression" dxfId="3406" priority="33">
      <formula>Q7&gt;0</formula>
    </cfRule>
    <cfRule type="expression" dxfId="3405" priority="34">
      <formula>Q7&lt;0</formula>
    </cfRule>
  </conditionalFormatting>
  <conditionalFormatting sqref="Q8">
    <cfRule type="expression" dxfId="3404" priority="31">
      <formula>Q8&gt;0</formula>
    </cfRule>
    <cfRule type="expression" dxfId="3403" priority="32">
      <formula>Q8&lt;0</formula>
    </cfRule>
  </conditionalFormatting>
  <conditionalFormatting sqref="F30:F46">
    <cfRule type="expression" dxfId="3402" priority="29">
      <formula>F30&gt;0</formula>
    </cfRule>
    <cfRule type="expression" dxfId="3401" priority="30">
      <formula>F30&lt;0</formula>
    </cfRule>
  </conditionalFormatting>
  <conditionalFormatting sqref="H30:H46">
    <cfRule type="expression" dxfId="3400" priority="27">
      <formula>H30&gt;0</formula>
    </cfRule>
    <cfRule type="expression" dxfId="3399" priority="28">
      <formula>H30&lt;0</formula>
    </cfRule>
  </conditionalFormatting>
  <conditionalFormatting sqref="Q10">
    <cfRule type="expression" dxfId="3398" priority="25">
      <formula>Q10&gt;0</formula>
    </cfRule>
    <cfRule type="expression" dxfId="3397" priority="26">
      <formula>Q10&lt;0</formula>
    </cfRule>
  </conditionalFormatting>
  <conditionalFormatting sqref="J25:J38">
    <cfRule type="expression" dxfId="3396" priority="23">
      <formula>J25&gt;0</formula>
    </cfRule>
    <cfRule type="expression" dxfId="3395" priority="24">
      <formula>J25&lt;0</formula>
    </cfRule>
  </conditionalFormatting>
  <conditionalFormatting sqref="K25:K38">
    <cfRule type="expression" dxfId="3394" priority="21">
      <formula>K25&gt;0</formula>
    </cfRule>
    <cfRule type="expression" dxfId="3393" priority="22">
      <formula>K25&lt;0</formula>
    </cfRule>
  </conditionalFormatting>
  <conditionalFormatting sqref="L25 L38">
    <cfRule type="expression" dxfId="3392" priority="19">
      <formula>L25&gt;0</formula>
    </cfRule>
    <cfRule type="expression" dxfId="3391" priority="20">
      <formula>L25&lt;0</formula>
    </cfRule>
  </conditionalFormatting>
  <conditionalFormatting sqref="F89:F110">
    <cfRule type="expression" dxfId="3390" priority="17">
      <formula>F89&gt;0</formula>
    </cfRule>
    <cfRule type="expression" dxfId="3389" priority="18">
      <formula>F89&lt;0</formula>
    </cfRule>
  </conditionalFormatting>
  <conditionalFormatting sqref="H89:H110">
    <cfRule type="expression" dxfId="3388" priority="15">
      <formula>H89&gt;0</formula>
    </cfRule>
    <cfRule type="expression" dxfId="3387" priority="16">
      <formula>H89&lt;0</formula>
    </cfRule>
  </conditionalFormatting>
  <conditionalFormatting sqref="J89:J102">
    <cfRule type="expression" dxfId="3386" priority="13">
      <formula>J89&gt;0</formula>
    </cfRule>
    <cfRule type="expression" dxfId="3385" priority="14">
      <formula>J89&lt;0</formula>
    </cfRule>
  </conditionalFormatting>
  <conditionalFormatting sqref="K89:K102">
    <cfRule type="expression" dxfId="3384" priority="11">
      <formula>K89&gt;0</formula>
    </cfRule>
    <cfRule type="expression" dxfId="3383" priority="12">
      <formula>K89&lt;0</formula>
    </cfRule>
  </conditionalFormatting>
  <conditionalFormatting sqref="L89:L102">
    <cfRule type="expression" dxfId="3382" priority="9">
      <formula>L89&gt;0</formula>
    </cfRule>
    <cfRule type="expression" dxfId="3381" priority="10">
      <formula>L89&lt;0</formula>
    </cfRule>
  </conditionalFormatting>
  <conditionalFormatting sqref="F29 F25:F26">
    <cfRule type="expression" dxfId="3380" priority="7">
      <formula>F25&gt;0</formula>
    </cfRule>
    <cfRule type="expression" dxfId="3379" priority="8">
      <formula>F25&lt;0</formula>
    </cfRule>
  </conditionalFormatting>
  <conditionalFormatting sqref="H29 H25:H27">
    <cfRule type="expression" dxfId="3378" priority="5">
      <formula>H25&gt;0</formula>
    </cfRule>
    <cfRule type="expression" dxfId="3377" priority="6">
      <formula>H25&lt;0</formula>
    </cfRule>
  </conditionalFormatting>
  <conditionalFormatting sqref="F27:F28">
    <cfRule type="expression" dxfId="3376" priority="3">
      <formula>F27&gt;0</formula>
    </cfRule>
    <cfRule type="expression" dxfId="3375" priority="4">
      <formula>F27&lt;0</formula>
    </cfRule>
  </conditionalFormatting>
  <conditionalFormatting sqref="H28">
    <cfRule type="expression" dxfId="3374" priority="1">
      <formula>H28&gt;0</formula>
    </cfRule>
    <cfRule type="expression" dxfId="337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2" priority="43">
      <formula>F54&gt;0</formula>
    </cfRule>
    <cfRule type="expression" dxfId="3371" priority="44">
      <formula>F54&lt;0</formula>
    </cfRule>
  </conditionalFormatting>
  <conditionalFormatting sqref="Q7">
    <cfRule type="expression" dxfId="3370" priority="41">
      <formula>Q7&gt;0</formula>
    </cfRule>
    <cfRule type="expression" dxfId="3369" priority="42">
      <formula>Q7&lt;0</formula>
    </cfRule>
  </conditionalFormatting>
  <conditionalFormatting sqref="Q8">
    <cfRule type="expression" dxfId="3368" priority="39">
      <formula>Q8&gt;0</formula>
    </cfRule>
    <cfRule type="expression" dxfId="3367" priority="40">
      <formula>Q8&lt;0</formula>
    </cfRule>
  </conditionalFormatting>
  <conditionalFormatting sqref="F33:F36 F38:F53">
    <cfRule type="expression" dxfId="3366" priority="37">
      <formula>F33&gt;0</formula>
    </cfRule>
    <cfRule type="expression" dxfId="3365" priority="38">
      <formula>F33&lt;0</formula>
    </cfRule>
  </conditionalFormatting>
  <conditionalFormatting sqref="H33:H36 H38:H53">
    <cfRule type="expression" dxfId="3364" priority="35">
      <formula>H33&gt;0</formula>
    </cfRule>
    <cfRule type="expression" dxfId="3363" priority="36">
      <formula>H33&lt;0</formula>
    </cfRule>
  </conditionalFormatting>
  <conditionalFormatting sqref="Q10">
    <cfRule type="expression" dxfId="3362" priority="33">
      <formula>Q10&gt;0</formula>
    </cfRule>
    <cfRule type="expression" dxfId="3361" priority="34">
      <formula>Q10&lt;0</formula>
    </cfRule>
  </conditionalFormatting>
  <conditionalFormatting sqref="J25:J37">
    <cfRule type="expression" dxfId="3360" priority="31">
      <formula>J25&gt;0</formula>
    </cfRule>
    <cfRule type="expression" dxfId="3359" priority="32">
      <formula>J25&lt;0</formula>
    </cfRule>
  </conditionalFormatting>
  <conditionalFormatting sqref="K25:K38">
    <cfRule type="expression" dxfId="3358" priority="29">
      <formula>K25&gt;0</formula>
    </cfRule>
    <cfRule type="expression" dxfId="3357" priority="30">
      <formula>K25&lt;0</formula>
    </cfRule>
  </conditionalFormatting>
  <conditionalFormatting sqref="L25">
    <cfRule type="expression" dxfId="3356" priority="27">
      <formula>L25&gt;0</formula>
    </cfRule>
    <cfRule type="expression" dxfId="3355" priority="28">
      <formula>L25&lt;0</formula>
    </cfRule>
  </conditionalFormatting>
  <conditionalFormatting sqref="F89:F110">
    <cfRule type="expression" dxfId="3354" priority="25">
      <formula>F89&gt;0</formula>
    </cfRule>
    <cfRule type="expression" dxfId="3353" priority="26">
      <formula>F89&lt;0</formula>
    </cfRule>
  </conditionalFormatting>
  <conditionalFormatting sqref="H89:H110">
    <cfRule type="expression" dxfId="3352" priority="23">
      <formula>H89&gt;0</formula>
    </cfRule>
    <cfRule type="expression" dxfId="3351" priority="24">
      <formula>H89&lt;0</formula>
    </cfRule>
  </conditionalFormatting>
  <conditionalFormatting sqref="J89:J102">
    <cfRule type="expression" dxfId="3350" priority="21">
      <formula>J89&gt;0</formula>
    </cfRule>
    <cfRule type="expression" dxfId="3349" priority="22">
      <formula>J89&lt;0</formula>
    </cfRule>
  </conditionalFormatting>
  <conditionalFormatting sqref="K89:K102">
    <cfRule type="expression" dxfId="3348" priority="19">
      <formula>K89&gt;0</formula>
    </cfRule>
    <cfRule type="expression" dxfId="3347" priority="20">
      <formula>K89&lt;0</formula>
    </cfRule>
  </conditionalFormatting>
  <conditionalFormatting sqref="L89:L102">
    <cfRule type="expression" dxfId="3346" priority="17">
      <formula>L89&gt;0</formula>
    </cfRule>
    <cfRule type="expression" dxfId="3345" priority="18">
      <formula>L89&lt;0</formula>
    </cfRule>
  </conditionalFormatting>
  <conditionalFormatting sqref="F29:F32">
    <cfRule type="expression" dxfId="3344" priority="15">
      <formula>F29&gt;0</formula>
    </cfRule>
    <cfRule type="expression" dxfId="3343" priority="16">
      <formula>F29&lt;0</formula>
    </cfRule>
  </conditionalFormatting>
  <conditionalFormatting sqref="H29:H32">
    <cfRule type="expression" dxfId="3342" priority="13">
      <formula>H29&gt;0</formula>
    </cfRule>
    <cfRule type="expression" dxfId="3341" priority="14">
      <formula>H29&lt;0</formula>
    </cfRule>
  </conditionalFormatting>
  <conditionalFormatting sqref="F25:F28">
    <cfRule type="expression" dxfId="3340" priority="11">
      <formula>F25&gt;0</formula>
    </cfRule>
    <cfRule type="expression" dxfId="3339" priority="12">
      <formula>F25&lt;0</formula>
    </cfRule>
  </conditionalFormatting>
  <conditionalFormatting sqref="H25:H28">
    <cfRule type="expression" dxfId="3338" priority="9">
      <formula>H25&gt;0</formula>
    </cfRule>
    <cfRule type="expression" dxfId="3337" priority="10">
      <formula>H25&lt;0</formula>
    </cfRule>
  </conditionalFormatting>
  <conditionalFormatting sqref="F37">
    <cfRule type="expression" dxfId="3336" priority="7">
      <formula>F37&gt;0</formula>
    </cfRule>
    <cfRule type="expression" dxfId="3335" priority="8">
      <formula>F37&lt;0</formula>
    </cfRule>
  </conditionalFormatting>
  <conditionalFormatting sqref="H37">
    <cfRule type="expression" dxfId="3334" priority="5">
      <formula>H37&gt;0</formula>
    </cfRule>
    <cfRule type="expression" dxfId="3333" priority="6">
      <formula>H37&lt;0</formula>
    </cfRule>
  </conditionalFormatting>
  <conditionalFormatting sqref="J49">
    <cfRule type="expression" dxfId="3332" priority="3">
      <formula>J49&gt;0</formula>
    </cfRule>
    <cfRule type="expression" dxfId="3331" priority="4">
      <formula>J49&lt;0</formula>
    </cfRule>
  </conditionalFormatting>
  <conditionalFormatting sqref="J38:J48">
    <cfRule type="expression" dxfId="3330" priority="1">
      <formula>J38&gt;0</formula>
    </cfRule>
    <cfRule type="expression" dxfId="332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62.57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6257</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-1531.2700000000004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-1531.2700000000004</v>
      </c>
      <c r="T8" s="1"/>
      <c r="U8" s="728"/>
    </row>
    <row r="9" spans="1:21" x14ac:dyDescent="0.25">
      <c r="B9" s="398"/>
      <c r="C9" s="4"/>
      <c r="D9" s="3"/>
      <c r="E9" s="3"/>
      <c r="F9" s="3"/>
      <c r="G9" s="398"/>
      <c r="H9" s="158"/>
      <c r="I9" s="3"/>
      <c r="J9" s="3"/>
      <c r="K9" s="3"/>
      <c r="L9" s="4"/>
      <c r="M9" s="4"/>
      <c r="O9" s="11" t="s">
        <v>202</v>
      </c>
      <c r="Q9" s="131">
        <f>IF(Q2=0, 0, Q8/Q6)</f>
        <v>-0.19661234138004977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68.827000000000012</v>
      </c>
    </row>
    <row r="20" spans="1:20" x14ac:dyDescent="0.25">
      <c r="O20" s="78">
        <v>1.0900000000000001</v>
      </c>
      <c r="P20" s="78">
        <f t="shared" ref="P20:P39" si="1">O20*$Q$4</f>
        <v>68.201300000000003</v>
      </c>
    </row>
    <row r="21" spans="1:20" x14ac:dyDescent="0.25">
      <c r="O21" s="78">
        <v>1.08</v>
      </c>
      <c r="P21" s="78">
        <f t="shared" si="1"/>
        <v>67.575600000000009</v>
      </c>
      <c r="T21" s="1"/>
    </row>
    <row r="22" spans="1:20" x14ac:dyDescent="0.25">
      <c r="O22" s="78">
        <v>1.07</v>
      </c>
      <c r="P22" s="78">
        <f t="shared" si="1"/>
        <v>66.9499</v>
      </c>
    </row>
    <row r="23" spans="1:20" x14ac:dyDescent="0.25">
      <c r="O23" s="78">
        <v>1.06</v>
      </c>
      <c r="P23" s="78">
        <f t="shared" si="1"/>
        <v>66.324200000000005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65.69850000000001</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65.072800000000001</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64.447100000000006</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63.821400000000004</v>
      </c>
      <c r="T27" s="64"/>
    </row>
    <row r="28" spans="1:20" x14ac:dyDescent="0.25">
      <c r="B28" s="161">
        <v>43679</v>
      </c>
      <c r="C28" s="7">
        <v>100</v>
      </c>
      <c r="D28" s="43">
        <v>79.746200000000002</v>
      </c>
      <c r="E28" s="39">
        <v>69.05</v>
      </c>
      <c r="F28" s="39">
        <f t="shared" ref="F28:F32" si="11">C28*(E28-D28)</f>
        <v>-1069.6200000000003</v>
      </c>
      <c r="G28" s="39">
        <f t="shared" ref="G28:G32" si="12">D28*C28</f>
        <v>7974.62</v>
      </c>
      <c r="H28" s="175">
        <f t="shared" ref="H28:H32" si="13">(E28-D28)/D28</f>
        <v>-0.13412802114708919</v>
      </c>
      <c r="I28" s="39"/>
      <c r="J28" s="39"/>
      <c r="K28" s="39"/>
      <c r="L28" s="39"/>
      <c r="O28" s="78">
        <v>1.01</v>
      </c>
      <c r="P28" s="78">
        <f t="shared" si="1"/>
        <v>63.195700000000002</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62.57</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61.944299999999998</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61.318599999999996</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60.692900000000002</v>
      </c>
    </row>
    <row r="33" spans="1:17" x14ac:dyDescent="0.25">
      <c r="B33" s="161"/>
      <c r="C33" s="10"/>
      <c r="D33" s="39"/>
      <c r="E33" s="39"/>
      <c r="F33" s="39"/>
      <c r="G33" s="39"/>
      <c r="H33" s="175"/>
      <c r="I33" s="39"/>
      <c r="J33" s="39"/>
      <c r="K33" s="39"/>
      <c r="L33" s="39"/>
      <c r="O33" s="78">
        <v>0.96</v>
      </c>
      <c r="P33" s="78">
        <f t="shared" si="1"/>
        <v>60.0672</v>
      </c>
    </row>
    <row r="34" spans="1:17" x14ac:dyDescent="0.25">
      <c r="B34" s="161"/>
      <c r="C34" s="10"/>
      <c r="D34" s="39"/>
      <c r="E34" s="39"/>
      <c r="F34" s="39"/>
      <c r="G34" s="39"/>
      <c r="H34" s="175"/>
      <c r="I34" s="39"/>
      <c r="J34" s="39"/>
      <c r="K34" s="39"/>
      <c r="L34" s="39"/>
      <c r="O34" s="78">
        <v>0.95</v>
      </c>
      <c r="P34" s="78">
        <f t="shared" si="1"/>
        <v>59.441499999999998</v>
      </c>
    </row>
    <row r="35" spans="1:17" x14ac:dyDescent="0.25">
      <c r="B35" s="161"/>
      <c r="C35" s="10"/>
      <c r="D35" s="39"/>
      <c r="E35" s="39"/>
      <c r="F35" s="39"/>
      <c r="G35" s="39"/>
      <c r="H35" s="175"/>
      <c r="I35" s="39"/>
      <c r="J35" s="39"/>
      <c r="K35" s="39"/>
      <c r="L35" s="39"/>
      <c r="O35" s="78">
        <v>0.94</v>
      </c>
      <c r="P35" s="78">
        <f t="shared" si="1"/>
        <v>58.815799999999996</v>
      </c>
    </row>
    <row r="36" spans="1:17" x14ac:dyDescent="0.25">
      <c r="B36" s="161"/>
      <c r="C36" s="10"/>
      <c r="D36" s="39"/>
      <c r="E36" s="39"/>
      <c r="F36" s="39"/>
      <c r="G36" s="39"/>
      <c r="H36" s="175"/>
      <c r="I36" s="39"/>
      <c r="J36" s="39"/>
      <c r="K36" s="39"/>
      <c r="L36" s="39"/>
      <c r="O36" s="78">
        <v>0.93</v>
      </c>
      <c r="P36" s="78">
        <f t="shared" si="1"/>
        <v>58.190100000000001</v>
      </c>
    </row>
    <row r="37" spans="1:17" x14ac:dyDescent="0.25">
      <c r="B37" s="161"/>
      <c r="C37" s="10"/>
      <c r="D37" s="39"/>
      <c r="E37" s="39"/>
      <c r="F37" s="39"/>
      <c r="G37" s="39"/>
      <c r="H37" s="175"/>
      <c r="I37" s="39"/>
      <c r="J37" s="39"/>
      <c r="K37" s="39"/>
      <c r="L37" s="39"/>
      <c r="O37" s="78">
        <v>0.92</v>
      </c>
      <c r="P37" s="78">
        <f t="shared" si="1"/>
        <v>57.564400000000006</v>
      </c>
    </row>
    <row r="38" spans="1:17" x14ac:dyDescent="0.25">
      <c r="B38" s="161"/>
      <c r="C38" s="10"/>
      <c r="D38" s="39"/>
      <c r="E38" s="39"/>
      <c r="F38" s="39"/>
      <c r="G38" s="39"/>
      <c r="H38" s="175"/>
      <c r="I38" s="39"/>
      <c r="J38" s="39"/>
      <c r="K38" s="39"/>
      <c r="L38" s="39"/>
      <c r="O38" s="78">
        <v>0.91</v>
      </c>
      <c r="P38" s="78">
        <f t="shared" si="1"/>
        <v>56.938700000000004</v>
      </c>
    </row>
    <row r="39" spans="1:17" x14ac:dyDescent="0.25">
      <c r="B39" s="161"/>
      <c r="C39" s="10"/>
      <c r="D39" s="39"/>
      <c r="E39" s="39"/>
      <c r="F39" s="39"/>
      <c r="G39" s="39"/>
      <c r="H39" s="175"/>
      <c r="I39" s="39"/>
      <c r="J39" s="39"/>
      <c r="K39" s="39"/>
      <c r="L39" s="39"/>
      <c r="O39" s="78">
        <v>0.9</v>
      </c>
      <c r="P39" s="78">
        <f t="shared" si="1"/>
        <v>56.313000000000002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8" priority="37">
      <formula>F7&gt;0</formula>
    </cfRule>
    <cfRule type="expression" dxfId="3327" priority="38">
      <formula>F7&lt;0</formula>
    </cfRule>
  </conditionalFormatting>
  <conditionalFormatting sqref="Q8">
    <cfRule type="expression" dxfId="3326" priority="35">
      <formula>Q8&gt;0</formula>
    </cfRule>
    <cfRule type="expression" dxfId="3325" priority="36">
      <formula>Q8&lt;0</formula>
    </cfRule>
  </conditionalFormatting>
  <conditionalFormatting sqref="F46:F51">
    <cfRule type="expression" dxfId="3324" priority="33">
      <formula>F46&gt;0</formula>
    </cfRule>
    <cfRule type="expression" dxfId="3323" priority="34">
      <formula>F46&lt;0</formula>
    </cfRule>
  </conditionalFormatting>
  <conditionalFormatting sqref="H46:H51">
    <cfRule type="expression" dxfId="3322" priority="31">
      <formula>H46&gt;0</formula>
    </cfRule>
    <cfRule type="expression" dxfId="3321" priority="32">
      <formula>H46&lt;0</formula>
    </cfRule>
  </conditionalFormatting>
  <conditionalFormatting sqref="Q10">
    <cfRule type="expression" dxfId="3320" priority="29">
      <formula>Q10&gt;0</formula>
    </cfRule>
    <cfRule type="expression" dxfId="3319" priority="30">
      <formula>Q10&lt;0</formula>
    </cfRule>
  </conditionalFormatting>
  <conditionalFormatting sqref="K25:K26">
    <cfRule type="expression" dxfId="3318" priority="25">
      <formula>K25&gt;0</formula>
    </cfRule>
    <cfRule type="expression" dxfId="3317" priority="26">
      <formula>K25&lt;0</formula>
    </cfRule>
  </conditionalFormatting>
  <conditionalFormatting sqref="F77:F98">
    <cfRule type="expression" dxfId="3316" priority="21">
      <formula>F77&gt;0</formula>
    </cfRule>
    <cfRule type="expression" dxfId="3315" priority="22">
      <formula>F77&lt;0</formula>
    </cfRule>
  </conditionalFormatting>
  <conditionalFormatting sqref="H77:H98">
    <cfRule type="expression" dxfId="3314" priority="19">
      <formula>H77&gt;0</formula>
    </cfRule>
    <cfRule type="expression" dxfId="3313" priority="20">
      <formula>H77&lt;0</formula>
    </cfRule>
  </conditionalFormatting>
  <conditionalFormatting sqref="J77:J90">
    <cfRule type="expression" dxfId="3312" priority="17">
      <formula>J77&gt;0</formula>
    </cfRule>
    <cfRule type="expression" dxfId="3311" priority="18">
      <formula>J77&lt;0</formula>
    </cfRule>
  </conditionalFormatting>
  <conditionalFormatting sqref="K77:K90">
    <cfRule type="expression" dxfId="3310" priority="15">
      <formula>K77&gt;0</formula>
    </cfRule>
    <cfRule type="expression" dxfId="3309" priority="16">
      <formula>K77&lt;0</formula>
    </cfRule>
  </conditionalFormatting>
  <conditionalFormatting sqref="L77:L90">
    <cfRule type="expression" dxfId="3308" priority="13">
      <formula>L77&gt;0</formula>
    </cfRule>
    <cfRule type="expression" dxfId="3307" priority="14">
      <formula>L77&lt;0</formula>
    </cfRule>
  </conditionalFormatting>
  <conditionalFormatting sqref="J42">
    <cfRule type="expression" dxfId="3306" priority="7">
      <formula>J42&gt;0</formula>
    </cfRule>
    <cfRule type="expression" dxfId="3305" priority="8">
      <formula>J42&lt;0</formula>
    </cfRule>
  </conditionalFormatting>
  <conditionalFormatting sqref="F43:F45">
    <cfRule type="expression" dxfId="3304" priority="5">
      <formula>F43&gt;0</formula>
    </cfRule>
    <cfRule type="expression" dxfId="3303" priority="6">
      <formula>F43&lt;0</formula>
    </cfRule>
  </conditionalFormatting>
  <conditionalFormatting sqref="H43:H45">
    <cfRule type="expression" dxfId="3302" priority="3">
      <formula>H43&gt;0</formula>
    </cfRule>
    <cfRule type="expression" dxfId="3301" priority="4">
      <formula>H43&lt;0</formula>
    </cfRule>
  </conditionalFormatting>
  <conditionalFormatting sqref="F26:F28 H26:H28">
    <cfRule type="expression" dxfId="3300" priority="1">
      <formula>F26&gt;0</formula>
    </cfRule>
    <cfRule type="expression" dxfId="329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8" priority="43">
      <formula>F54&gt;0</formula>
    </cfRule>
    <cfRule type="expression" dxfId="3297" priority="44">
      <formula>F54&lt;0</formula>
    </cfRule>
  </conditionalFormatting>
  <conditionalFormatting sqref="Q7">
    <cfRule type="expression" dxfId="3296" priority="41">
      <formula>Q7&gt;0</formula>
    </cfRule>
    <cfRule type="expression" dxfId="3295" priority="42">
      <formula>Q7&lt;0</formula>
    </cfRule>
  </conditionalFormatting>
  <conditionalFormatting sqref="Q8">
    <cfRule type="expression" dxfId="3294" priority="39">
      <formula>Q8&gt;0</formula>
    </cfRule>
    <cfRule type="expression" dxfId="3293" priority="40">
      <formula>Q8&lt;0</formula>
    </cfRule>
  </conditionalFormatting>
  <conditionalFormatting sqref="F33:F36 F38:F53">
    <cfRule type="expression" dxfId="3292" priority="37">
      <formula>F33&gt;0</formula>
    </cfRule>
    <cfRule type="expression" dxfId="3291" priority="38">
      <formula>F33&lt;0</formula>
    </cfRule>
  </conditionalFormatting>
  <conditionalFormatting sqref="H33:H36 H38:H53">
    <cfRule type="expression" dxfId="3290" priority="35">
      <formula>H33&gt;0</formula>
    </cfRule>
    <cfRule type="expression" dxfId="3289" priority="36">
      <formula>H33&lt;0</formula>
    </cfRule>
  </conditionalFormatting>
  <conditionalFormatting sqref="Q10">
    <cfRule type="expression" dxfId="3288" priority="33">
      <formula>Q10&gt;0</formula>
    </cfRule>
    <cfRule type="expression" dxfId="3287" priority="34">
      <formula>Q10&lt;0</formula>
    </cfRule>
  </conditionalFormatting>
  <conditionalFormatting sqref="J25:J37">
    <cfRule type="expression" dxfId="3286" priority="31">
      <formula>J25&gt;0</formula>
    </cfRule>
    <cfRule type="expression" dxfId="3285" priority="32">
      <formula>J25&lt;0</formula>
    </cfRule>
  </conditionalFormatting>
  <conditionalFormatting sqref="K25:K38">
    <cfRule type="expression" dxfId="3284" priority="29">
      <formula>K25&gt;0</formula>
    </cfRule>
    <cfRule type="expression" dxfId="3283" priority="30">
      <formula>K25&lt;0</formula>
    </cfRule>
  </conditionalFormatting>
  <conditionalFormatting sqref="L25">
    <cfRule type="expression" dxfId="3282" priority="27">
      <formula>L25&gt;0</formula>
    </cfRule>
    <cfRule type="expression" dxfId="3281" priority="28">
      <formula>L25&lt;0</formula>
    </cfRule>
  </conditionalFormatting>
  <conditionalFormatting sqref="F89:F110">
    <cfRule type="expression" dxfId="3280" priority="25">
      <formula>F89&gt;0</formula>
    </cfRule>
    <cfRule type="expression" dxfId="3279" priority="26">
      <formula>F89&lt;0</formula>
    </cfRule>
  </conditionalFormatting>
  <conditionalFormatting sqref="H89:H110">
    <cfRule type="expression" dxfId="3278" priority="23">
      <formula>H89&gt;0</formula>
    </cfRule>
    <cfRule type="expression" dxfId="3277" priority="24">
      <formula>H89&lt;0</formula>
    </cfRule>
  </conditionalFormatting>
  <conditionalFormatting sqref="J89:J102">
    <cfRule type="expression" dxfId="3276" priority="21">
      <formula>J89&gt;0</formula>
    </cfRule>
    <cfRule type="expression" dxfId="3275" priority="22">
      <formula>J89&lt;0</formula>
    </cfRule>
  </conditionalFormatting>
  <conditionalFormatting sqref="K89:K102">
    <cfRule type="expression" dxfId="3274" priority="19">
      <formula>K89&gt;0</formula>
    </cfRule>
    <cfRule type="expression" dxfId="3273" priority="20">
      <formula>K89&lt;0</formula>
    </cfRule>
  </conditionalFormatting>
  <conditionalFormatting sqref="L89:L102">
    <cfRule type="expression" dxfId="3272" priority="17">
      <formula>L89&gt;0</formula>
    </cfRule>
    <cfRule type="expression" dxfId="3271" priority="18">
      <formula>L89&lt;0</formula>
    </cfRule>
  </conditionalFormatting>
  <conditionalFormatting sqref="F29:F32">
    <cfRule type="expression" dxfId="3270" priority="15">
      <formula>F29&gt;0</formula>
    </cfRule>
    <cfRule type="expression" dxfId="3269" priority="16">
      <formula>F29&lt;0</formula>
    </cfRule>
  </conditionalFormatting>
  <conditionalFormatting sqref="H29:H32">
    <cfRule type="expression" dxfId="3268" priority="13">
      <formula>H29&gt;0</formula>
    </cfRule>
    <cfRule type="expression" dxfId="3267" priority="14">
      <formula>H29&lt;0</formula>
    </cfRule>
  </conditionalFormatting>
  <conditionalFormatting sqref="F25:F28">
    <cfRule type="expression" dxfId="3266" priority="11">
      <formula>F25&gt;0</formula>
    </cfRule>
    <cfRule type="expression" dxfId="3265" priority="12">
      <formula>F25&lt;0</formula>
    </cfRule>
  </conditionalFormatting>
  <conditionalFormatting sqref="H25:H28">
    <cfRule type="expression" dxfId="3264" priority="9">
      <formula>H25&gt;0</formula>
    </cfRule>
    <cfRule type="expression" dxfId="3263" priority="10">
      <formula>H25&lt;0</formula>
    </cfRule>
  </conditionalFormatting>
  <conditionalFormatting sqref="F37">
    <cfRule type="expression" dxfId="3262" priority="7">
      <formula>F37&gt;0</formula>
    </cfRule>
    <cfRule type="expression" dxfId="3261" priority="8">
      <formula>F37&lt;0</formula>
    </cfRule>
  </conditionalFormatting>
  <conditionalFormatting sqref="H37">
    <cfRule type="expression" dxfId="3260" priority="5">
      <formula>H37&gt;0</formula>
    </cfRule>
    <cfRule type="expression" dxfId="3259" priority="6">
      <formula>H37&lt;0</formula>
    </cfRule>
  </conditionalFormatting>
  <conditionalFormatting sqref="J49">
    <cfRule type="expression" dxfId="3258" priority="3">
      <formula>J49&gt;0</formula>
    </cfRule>
    <cfRule type="expression" dxfId="3257" priority="4">
      <formula>J49&lt;0</formula>
    </cfRule>
  </conditionalFormatting>
  <conditionalFormatting sqref="J38:J48">
    <cfRule type="expression" dxfId="3256" priority="1">
      <formula>J38&gt;0</formula>
    </cfRule>
    <cfRule type="expression" dxfId="325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4" priority="11">
      <formula>F33&gt;0</formula>
    </cfRule>
    <cfRule type="expression" dxfId="3253" priority="12">
      <formula>F33&lt;0</formula>
    </cfRule>
  </conditionalFormatting>
  <conditionalFormatting sqref="Q7">
    <cfRule type="expression" dxfId="3252" priority="9">
      <formula>Q7&gt;0</formula>
    </cfRule>
    <cfRule type="expression" dxfId="3251" priority="10">
      <formula>Q7&lt;0</formula>
    </cfRule>
  </conditionalFormatting>
  <conditionalFormatting sqref="Q8">
    <cfRule type="expression" dxfId="3250" priority="7">
      <formula>Q8&gt;0</formula>
    </cfRule>
    <cfRule type="expression" dxfId="3249" priority="8">
      <formula>Q8&lt;0</formula>
    </cfRule>
  </conditionalFormatting>
  <conditionalFormatting sqref="F25:F32">
    <cfRule type="expression" dxfId="3248" priority="5">
      <formula>F25&gt;0</formula>
    </cfRule>
    <cfRule type="expression" dxfId="3247" priority="6">
      <formula>F25&lt;0</formula>
    </cfRule>
  </conditionalFormatting>
  <conditionalFormatting sqref="H25:H32">
    <cfRule type="expression" dxfId="3246" priority="3">
      <formula>H25&gt;0</formula>
    </cfRule>
    <cfRule type="expression" dxfId="3245" priority="4">
      <formula>H25&lt;0</formula>
    </cfRule>
  </conditionalFormatting>
  <conditionalFormatting sqref="Q10">
    <cfRule type="expression" dxfId="3244" priority="1">
      <formula>Q10&gt;0</formula>
    </cfRule>
    <cfRule type="expression" dxfId="324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2" priority="39">
      <formula>F47&gt;0</formula>
    </cfRule>
    <cfRule type="expression" dxfId="3241" priority="40">
      <formula>F47&lt;0</formula>
    </cfRule>
  </conditionalFormatting>
  <conditionalFormatting sqref="Q7">
    <cfRule type="expression" dxfId="3240" priority="37">
      <formula>Q7&gt;0</formula>
    </cfRule>
    <cfRule type="expression" dxfId="3239" priority="38">
      <formula>Q7&lt;0</formula>
    </cfRule>
  </conditionalFormatting>
  <conditionalFormatting sqref="Q8">
    <cfRule type="expression" dxfId="3238" priority="35">
      <formula>Q8&gt;0</formula>
    </cfRule>
    <cfRule type="expression" dxfId="3237" priority="36">
      <formula>Q8&lt;0</formula>
    </cfRule>
  </conditionalFormatting>
  <conditionalFormatting sqref="F30:F46">
    <cfRule type="expression" dxfId="3236" priority="33">
      <formula>F30&gt;0</formula>
    </cfRule>
    <cfRule type="expression" dxfId="3235" priority="34">
      <formula>F30&lt;0</formula>
    </cfRule>
  </conditionalFormatting>
  <conditionalFormatting sqref="H30:H46">
    <cfRule type="expression" dxfId="3234" priority="31">
      <formula>H30&gt;0</formula>
    </cfRule>
    <cfRule type="expression" dxfId="3233" priority="32">
      <formula>H30&lt;0</formula>
    </cfRule>
  </conditionalFormatting>
  <conditionalFormatting sqref="Q10">
    <cfRule type="expression" dxfId="3232" priority="29">
      <formula>Q10&gt;0</formula>
    </cfRule>
    <cfRule type="expression" dxfId="3231" priority="30">
      <formula>Q10&lt;0</formula>
    </cfRule>
  </conditionalFormatting>
  <conditionalFormatting sqref="J25:J38">
    <cfRule type="expression" dxfId="3230" priority="27">
      <formula>J25&gt;0</formula>
    </cfRule>
    <cfRule type="expression" dxfId="3229" priority="28">
      <formula>J25&lt;0</formula>
    </cfRule>
  </conditionalFormatting>
  <conditionalFormatting sqref="K25:K38">
    <cfRule type="expression" dxfId="3228" priority="25">
      <formula>K25&gt;0</formula>
    </cfRule>
    <cfRule type="expression" dxfId="3227" priority="26">
      <formula>K25&lt;0</formula>
    </cfRule>
  </conditionalFormatting>
  <conditionalFormatting sqref="L25 L38">
    <cfRule type="expression" dxfId="3226" priority="23">
      <formula>L25&gt;0</formula>
    </cfRule>
    <cfRule type="expression" dxfId="3225" priority="24">
      <formula>L25&lt;0</formula>
    </cfRule>
  </conditionalFormatting>
  <conditionalFormatting sqref="F89:F110">
    <cfRule type="expression" dxfId="3224" priority="21">
      <formula>F89&gt;0</formula>
    </cfRule>
    <cfRule type="expression" dxfId="3223" priority="22">
      <formula>F89&lt;0</formula>
    </cfRule>
  </conditionalFormatting>
  <conditionalFormatting sqref="H89:H110">
    <cfRule type="expression" dxfId="3222" priority="19">
      <formula>H89&gt;0</formula>
    </cfRule>
    <cfRule type="expression" dxfId="3221" priority="20">
      <formula>H89&lt;0</formula>
    </cfRule>
  </conditionalFormatting>
  <conditionalFormatting sqref="J89:J102">
    <cfRule type="expression" dxfId="3220" priority="17">
      <formula>J89&gt;0</formula>
    </cfRule>
    <cfRule type="expression" dxfId="3219" priority="18">
      <formula>J89&lt;0</formula>
    </cfRule>
  </conditionalFormatting>
  <conditionalFormatting sqref="K89:K102">
    <cfRule type="expression" dxfId="3218" priority="15">
      <formula>K89&gt;0</formula>
    </cfRule>
    <cfRule type="expression" dxfId="3217" priority="16">
      <formula>K89&lt;0</formula>
    </cfRule>
  </conditionalFormatting>
  <conditionalFormatting sqref="L89:L102">
    <cfRule type="expression" dxfId="3216" priority="13">
      <formula>L89&gt;0</formula>
    </cfRule>
    <cfRule type="expression" dxfId="3215" priority="14">
      <formula>L89&lt;0</formula>
    </cfRule>
  </conditionalFormatting>
  <conditionalFormatting sqref="F25">
    <cfRule type="expression" dxfId="3214" priority="11">
      <formula>F25&gt;0</formula>
    </cfRule>
    <cfRule type="expression" dxfId="3213" priority="12">
      <formula>F25&lt;0</formula>
    </cfRule>
  </conditionalFormatting>
  <conditionalFormatting sqref="H25:H26">
    <cfRule type="expression" dxfId="3212" priority="9">
      <formula>H25&gt;0</formula>
    </cfRule>
    <cfRule type="expression" dxfId="3211" priority="10">
      <formula>H25&lt;0</formula>
    </cfRule>
  </conditionalFormatting>
  <conditionalFormatting sqref="F26">
    <cfRule type="expression" dxfId="3210" priority="7">
      <formula>F26&gt;0</formula>
    </cfRule>
    <cfRule type="expression" dxfId="3209" priority="8">
      <formula>F26&lt;0</formula>
    </cfRule>
  </conditionalFormatting>
  <conditionalFormatting sqref="F27:F29">
    <cfRule type="expression" dxfId="3208" priority="3">
      <formula>F27&gt;0</formula>
    </cfRule>
    <cfRule type="expression" dxfId="3207" priority="4">
      <formula>F27&lt;0</formula>
    </cfRule>
  </conditionalFormatting>
  <conditionalFormatting sqref="H27:H29">
    <cfRule type="expression" dxfId="3206" priority="1">
      <formula>H27&gt;0</formula>
    </cfRule>
    <cfRule type="expression" dxfId="320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4" priority="43">
      <formula>F54&gt;0</formula>
    </cfRule>
    <cfRule type="expression" dxfId="3203" priority="44">
      <formula>F54&lt;0</formula>
    </cfRule>
  </conditionalFormatting>
  <conditionalFormatting sqref="Q7">
    <cfRule type="expression" dxfId="3202" priority="41">
      <formula>Q7&gt;0</formula>
    </cfRule>
    <cfRule type="expression" dxfId="3201" priority="42">
      <formula>Q7&lt;0</formula>
    </cfRule>
  </conditionalFormatting>
  <conditionalFormatting sqref="Q8">
    <cfRule type="expression" dxfId="3200" priority="39">
      <formula>Q8&gt;0</formula>
    </cfRule>
    <cfRule type="expression" dxfId="3199" priority="40">
      <formula>Q8&lt;0</formula>
    </cfRule>
  </conditionalFormatting>
  <conditionalFormatting sqref="F33:F36 F38:F53">
    <cfRule type="expression" dxfId="3198" priority="37">
      <formula>F33&gt;0</formula>
    </cfRule>
    <cfRule type="expression" dxfId="3197" priority="38">
      <formula>F33&lt;0</formula>
    </cfRule>
  </conditionalFormatting>
  <conditionalFormatting sqref="H33:H36 H38:H53">
    <cfRule type="expression" dxfId="3196" priority="35">
      <formula>H33&gt;0</formula>
    </cfRule>
    <cfRule type="expression" dxfId="3195" priority="36">
      <formula>H33&lt;0</formula>
    </cfRule>
  </conditionalFormatting>
  <conditionalFormatting sqref="Q10">
    <cfRule type="expression" dxfId="3194" priority="33">
      <formula>Q10&gt;0</formula>
    </cfRule>
    <cfRule type="expression" dxfId="3193" priority="34">
      <formula>Q10&lt;0</formula>
    </cfRule>
  </conditionalFormatting>
  <conditionalFormatting sqref="J25:J37">
    <cfRule type="expression" dxfId="3192" priority="31">
      <formula>J25&gt;0</formula>
    </cfRule>
    <cfRule type="expression" dxfId="3191" priority="32">
      <formula>J25&lt;0</formula>
    </cfRule>
  </conditionalFormatting>
  <conditionalFormatting sqref="K25:K38">
    <cfRule type="expression" dxfId="3190" priority="29">
      <formula>K25&gt;0</formula>
    </cfRule>
    <cfRule type="expression" dxfId="3189" priority="30">
      <formula>K25&lt;0</formula>
    </cfRule>
  </conditionalFormatting>
  <conditionalFormatting sqref="L25">
    <cfRule type="expression" dxfId="3188" priority="27">
      <formula>L25&gt;0</formula>
    </cfRule>
    <cfRule type="expression" dxfId="3187" priority="28">
      <formula>L25&lt;0</formula>
    </cfRule>
  </conditionalFormatting>
  <conditionalFormatting sqref="F89:F110">
    <cfRule type="expression" dxfId="3186" priority="25">
      <formula>F89&gt;0</formula>
    </cfRule>
    <cfRule type="expression" dxfId="3185" priority="26">
      <formula>F89&lt;0</formula>
    </cfRule>
  </conditionalFormatting>
  <conditionalFormatting sqref="H89:H110">
    <cfRule type="expression" dxfId="3184" priority="23">
      <formula>H89&gt;0</formula>
    </cfRule>
    <cfRule type="expression" dxfId="3183" priority="24">
      <formula>H89&lt;0</formula>
    </cfRule>
  </conditionalFormatting>
  <conditionalFormatting sqref="J89:J102">
    <cfRule type="expression" dxfId="3182" priority="21">
      <formula>J89&gt;0</formula>
    </cfRule>
    <cfRule type="expression" dxfId="3181" priority="22">
      <formula>J89&lt;0</formula>
    </cfRule>
  </conditionalFormatting>
  <conditionalFormatting sqref="K89:K102">
    <cfRule type="expression" dxfId="3180" priority="19">
      <formula>K89&gt;0</formula>
    </cfRule>
    <cfRule type="expression" dxfId="3179" priority="20">
      <formula>K89&lt;0</formula>
    </cfRule>
  </conditionalFormatting>
  <conditionalFormatting sqref="L89:L102">
    <cfRule type="expression" dxfId="3178" priority="17">
      <formula>L89&gt;0</formula>
    </cfRule>
    <cfRule type="expression" dxfId="3177" priority="18">
      <formula>L89&lt;0</formula>
    </cfRule>
  </conditionalFormatting>
  <conditionalFormatting sqref="F29:F32">
    <cfRule type="expression" dxfId="3176" priority="15">
      <formula>F29&gt;0</formula>
    </cfRule>
    <cfRule type="expression" dxfId="3175" priority="16">
      <formula>F29&lt;0</formula>
    </cfRule>
  </conditionalFormatting>
  <conditionalFormatting sqref="H29:H32">
    <cfRule type="expression" dxfId="3174" priority="13">
      <formula>H29&gt;0</formula>
    </cfRule>
    <cfRule type="expression" dxfId="3173" priority="14">
      <formula>H29&lt;0</formula>
    </cfRule>
  </conditionalFormatting>
  <conditionalFormatting sqref="F25:F28">
    <cfRule type="expression" dxfId="3172" priority="11">
      <formula>F25&gt;0</formula>
    </cfRule>
    <cfRule type="expression" dxfId="3171" priority="12">
      <formula>F25&lt;0</formula>
    </cfRule>
  </conditionalFormatting>
  <conditionalFormatting sqref="H25:H28">
    <cfRule type="expression" dxfId="3170" priority="9">
      <formula>H25&gt;0</formula>
    </cfRule>
    <cfRule type="expression" dxfId="3169" priority="10">
      <formula>H25&lt;0</formula>
    </cfRule>
  </conditionalFormatting>
  <conditionalFormatting sqref="F37">
    <cfRule type="expression" dxfId="3168" priority="7">
      <formula>F37&gt;0</formula>
    </cfRule>
    <cfRule type="expression" dxfId="3167" priority="8">
      <formula>F37&lt;0</formula>
    </cfRule>
  </conditionalFormatting>
  <conditionalFormatting sqref="H37">
    <cfRule type="expression" dxfId="3166" priority="5">
      <formula>H37&gt;0</formula>
    </cfRule>
    <cfRule type="expression" dxfId="3165" priority="6">
      <formula>H37&lt;0</formula>
    </cfRule>
  </conditionalFormatting>
  <conditionalFormatting sqref="J49">
    <cfRule type="expression" dxfId="3164" priority="3">
      <formula>J49&gt;0</formula>
    </cfRule>
    <cfRule type="expression" dxfId="3163" priority="4">
      <formula>J49&lt;0</formula>
    </cfRule>
  </conditionalFormatting>
  <conditionalFormatting sqref="J38:J48">
    <cfRule type="expression" dxfId="3162" priority="1">
      <formula>J38&gt;0</formula>
    </cfRule>
    <cfRule type="expression" dxfId="316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51.82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2591</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-1.0700000000006185</v>
      </c>
      <c r="R7">
        <v>50</v>
      </c>
    </row>
    <row r="8" spans="1:21" x14ac:dyDescent="0.25">
      <c r="B8" s="398"/>
      <c r="C8" s="4"/>
      <c r="D8" s="3"/>
      <c r="E8" s="3"/>
      <c r="F8" s="3"/>
      <c r="G8" s="398"/>
      <c r="H8" s="158"/>
      <c r="I8" s="3"/>
      <c r="J8" s="3"/>
      <c r="K8" s="3"/>
      <c r="L8" s="4"/>
      <c r="M8" s="4"/>
      <c r="O8" s="11" t="s">
        <v>177</v>
      </c>
      <c r="P8" s="33"/>
      <c r="Q8" s="2">
        <f>K18+M18-F18+Q2*Q4</f>
        <v>-1.0700000000006185</v>
      </c>
      <c r="T8" s="1"/>
      <c r="U8" s="728"/>
    </row>
    <row r="9" spans="1:21" x14ac:dyDescent="0.25">
      <c r="B9" s="398"/>
      <c r="C9" s="4"/>
      <c r="D9" s="3"/>
      <c r="E9" s="3"/>
      <c r="F9" s="3"/>
      <c r="G9" s="398"/>
      <c r="H9" s="158"/>
      <c r="I9" s="3"/>
      <c r="J9" s="3"/>
      <c r="K9" s="3"/>
      <c r="L9" s="4"/>
      <c r="M9" s="4"/>
      <c r="O9" s="11" t="s">
        <v>202</v>
      </c>
      <c r="Q9" s="175">
        <f>IF(Q2=0, 0, Q8/Q6)</f>
        <v>-4.1279749389507931E-4</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57.002000000000002</v>
      </c>
    </row>
    <row r="20" spans="1:20" x14ac:dyDescent="0.25">
      <c r="O20" s="78">
        <v>1.0900000000000001</v>
      </c>
      <c r="P20" s="78">
        <f t="shared" ref="P20:P39" si="0">O20*$Q$4</f>
        <v>56.483800000000002</v>
      </c>
    </row>
    <row r="21" spans="1:20" x14ac:dyDescent="0.25">
      <c r="O21" s="78">
        <v>1.08</v>
      </c>
      <c r="P21" s="78">
        <f t="shared" si="0"/>
        <v>55.965600000000002</v>
      </c>
      <c r="T21" s="1"/>
    </row>
    <row r="22" spans="1:20" x14ac:dyDescent="0.25">
      <c r="O22" s="78">
        <v>1.07</v>
      </c>
      <c r="P22" s="78">
        <f t="shared" si="0"/>
        <v>55.447400000000002</v>
      </c>
    </row>
    <row r="23" spans="1:20" x14ac:dyDescent="0.25">
      <c r="O23" s="78">
        <v>1.06</v>
      </c>
      <c r="P23" s="78">
        <f t="shared" si="0"/>
        <v>54.929200000000002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54.411000000000001</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53.892800000000001</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53.374600000000001</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52.856400000000001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52.338200000000001</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51.82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51.3018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50.7836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50.2654</v>
      </c>
    </row>
    <row r="33" spans="2:17" x14ac:dyDescent="0.25">
      <c r="B33" s="161"/>
      <c r="C33" s="10"/>
      <c r="D33" s="39"/>
      <c r="E33" s="39"/>
      <c r="F33" s="39"/>
      <c r="G33" s="39"/>
      <c r="H33" s="175"/>
      <c r="I33" s="39"/>
      <c r="J33" s="39"/>
      <c r="K33" s="39"/>
      <c r="L33" s="39"/>
      <c r="O33" s="78">
        <v>0.96</v>
      </c>
      <c r="P33" s="78">
        <f t="shared" si="0"/>
        <v>49.747199999999999</v>
      </c>
    </row>
    <row r="34" spans="2:17" x14ac:dyDescent="0.25">
      <c r="B34" s="161"/>
      <c r="C34" s="10"/>
      <c r="D34" s="39"/>
      <c r="E34" s="39"/>
      <c r="F34" s="39"/>
      <c r="G34" s="39"/>
      <c r="H34" s="175"/>
      <c r="I34" s="39"/>
      <c r="J34" s="39"/>
      <c r="K34" s="39"/>
      <c r="L34" s="39"/>
      <c r="O34" s="78">
        <v>0.95</v>
      </c>
      <c r="P34" s="78">
        <f t="shared" si="0"/>
        <v>49.228999999999999</v>
      </c>
    </row>
    <row r="35" spans="2:17" x14ac:dyDescent="0.25">
      <c r="B35" s="161"/>
      <c r="C35" s="10"/>
      <c r="D35" s="39"/>
      <c r="E35" s="39"/>
      <c r="F35" s="39"/>
      <c r="G35" s="39"/>
      <c r="H35" s="175"/>
      <c r="I35" s="39"/>
      <c r="J35" s="39"/>
      <c r="K35" s="39"/>
      <c r="L35" s="39"/>
      <c r="O35" s="78">
        <v>0.94</v>
      </c>
      <c r="P35" s="78">
        <f t="shared" si="0"/>
        <v>48.710799999999999</v>
      </c>
    </row>
    <row r="36" spans="2:17" x14ac:dyDescent="0.25">
      <c r="B36" s="161"/>
      <c r="C36" s="10"/>
      <c r="D36" s="39"/>
      <c r="E36" s="39"/>
      <c r="F36" s="39"/>
      <c r="G36" s="39"/>
      <c r="H36" s="175"/>
      <c r="I36" s="39"/>
      <c r="J36" s="39"/>
      <c r="K36" s="39"/>
      <c r="L36" s="39"/>
      <c r="O36" s="78">
        <v>0.93</v>
      </c>
      <c r="P36" s="78">
        <f t="shared" si="0"/>
        <v>48.192600000000006</v>
      </c>
    </row>
    <row r="37" spans="2:17" x14ac:dyDescent="0.25">
      <c r="B37" s="161"/>
      <c r="C37" s="10"/>
      <c r="D37" s="39"/>
      <c r="E37" s="39"/>
      <c r="F37" s="39"/>
      <c r="G37" s="39"/>
      <c r="H37" s="175"/>
      <c r="I37" s="39"/>
      <c r="J37" s="39"/>
      <c r="K37" s="39"/>
      <c r="L37" s="39"/>
      <c r="O37" s="78">
        <v>0.92</v>
      </c>
      <c r="P37" s="78">
        <f t="shared" si="0"/>
        <v>47.674400000000006</v>
      </c>
    </row>
    <row r="38" spans="2:17" x14ac:dyDescent="0.25">
      <c r="B38" s="161"/>
      <c r="C38" s="10"/>
      <c r="D38" s="39"/>
      <c r="E38" s="39"/>
      <c r="F38" s="39"/>
      <c r="G38" s="39"/>
      <c r="H38" s="175"/>
      <c r="I38" s="39"/>
      <c r="J38" s="39"/>
      <c r="K38" s="39"/>
      <c r="L38" s="39"/>
      <c r="O38" s="78">
        <v>0.91</v>
      </c>
      <c r="P38" s="78">
        <f t="shared" si="0"/>
        <v>47.156199999999998</v>
      </c>
    </row>
    <row r="39" spans="2:17" x14ac:dyDescent="0.25">
      <c r="B39" s="161"/>
      <c r="C39" s="10"/>
      <c r="D39" s="39"/>
      <c r="E39" s="39"/>
      <c r="F39" s="39"/>
      <c r="G39" s="39"/>
      <c r="H39" s="175"/>
      <c r="I39" s="39"/>
      <c r="J39" s="39"/>
      <c r="K39" s="39"/>
      <c r="L39" s="39"/>
      <c r="O39" s="78">
        <v>0.9</v>
      </c>
      <c r="P39" s="78">
        <f t="shared" si="0"/>
        <v>46.637999999999998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0" priority="35">
      <formula>Q7&gt;0</formula>
    </cfRule>
    <cfRule type="expression" dxfId="3159" priority="36">
      <formula>Q7&lt;0</formula>
    </cfRule>
  </conditionalFormatting>
  <conditionalFormatting sqref="Q8">
    <cfRule type="expression" dxfId="3158" priority="33">
      <formula>Q8&gt;0</formula>
    </cfRule>
    <cfRule type="expression" dxfId="3157" priority="34">
      <formula>Q8&lt;0</formula>
    </cfRule>
  </conditionalFormatting>
  <conditionalFormatting sqref="F34:F54 F58:F63">
    <cfRule type="expression" dxfId="3156" priority="31">
      <formula>F34&gt;0</formula>
    </cfRule>
    <cfRule type="expression" dxfId="3155" priority="32">
      <formula>F34&lt;0</formula>
    </cfRule>
  </conditionalFormatting>
  <conditionalFormatting sqref="H34:H54 H58:H63">
    <cfRule type="expression" dxfId="3154" priority="29">
      <formula>H34&gt;0</formula>
    </cfRule>
    <cfRule type="expression" dxfId="3153" priority="30">
      <formula>H34&lt;0</formula>
    </cfRule>
  </conditionalFormatting>
  <conditionalFormatting sqref="Q10">
    <cfRule type="expression" dxfId="3152" priority="27">
      <formula>Q10&gt;0</formula>
    </cfRule>
    <cfRule type="expression" dxfId="3151" priority="28">
      <formula>Q10&lt;0</formula>
    </cfRule>
  </conditionalFormatting>
  <conditionalFormatting sqref="J25:J38">
    <cfRule type="expression" dxfId="3150" priority="25">
      <formula>J25&gt;0</formula>
    </cfRule>
    <cfRule type="expression" dxfId="3149" priority="26">
      <formula>J25&lt;0</formula>
    </cfRule>
  </conditionalFormatting>
  <conditionalFormatting sqref="K25:K35 K37:K38">
    <cfRule type="expression" dxfId="3148" priority="23">
      <formula>K25&gt;0</formula>
    </cfRule>
    <cfRule type="expression" dxfId="3147" priority="24">
      <formula>K25&lt;0</formula>
    </cfRule>
  </conditionalFormatting>
  <conditionalFormatting sqref="F89:F110">
    <cfRule type="expression" dxfId="3146" priority="21">
      <formula>F89&gt;0</formula>
    </cfRule>
    <cfRule type="expression" dxfId="3145" priority="22">
      <formula>F89&lt;0</formula>
    </cfRule>
  </conditionalFormatting>
  <conditionalFormatting sqref="H89:H110">
    <cfRule type="expression" dxfId="3144" priority="19">
      <formula>H89&gt;0</formula>
    </cfRule>
    <cfRule type="expression" dxfId="3143" priority="20">
      <formula>H89&lt;0</formula>
    </cfRule>
  </conditionalFormatting>
  <conditionalFormatting sqref="J89:J102">
    <cfRule type="expression" dxfId="3142" priority="17">
      <formula>J89&gt;0</formula>
    </cfRule>
    <cfRule type="expression" dxfId="3141" priority="18">
      <formula>J89&lt;0</formula>
    </cfRule>
  </conditionalFormatting>
  <conditionalFormatting sqref="K89:K102">
    <cfRule type="expression" dxfId="3140" priority="15">
      <formula>K89&gt;0</formula>
    </cfRule>
    <cfRule type="expression" dxfId="3139" priority="16">
      <formula>K89&lt;0</formula>
    </cfRule>
  </conditionalFormatting>
  <conditionalFormatting sqref="L89:L102">
    <cfRule type="expression" dxfId="3138" priority="13">
      <formula>L89&gt;0</formula>
    </cfRule>
    <cfRule type="expression" dxfId="3137" priority="14">
      <formula>L89&lt;0</formula>
    </cfRule>
  </conditionalFormatting>
  <conditionalFormatting sqref="F25:F33">
    <cfRule type="expression" dxfId="3136" priority="11">
      <formula>F25&gt;0</formula>
    </cfRule>
    <cfRule type="expression" dxfId="3135" priority="12">
      <formula>F25&lt;0</formula>
    </cfRule>
  </conditionalFormatting>
  <conditionalFormatting sqref="H25:H33">
    <cfRule type="expression" dxfId="3134" priority="9">
      <formula>H25&gt;0</formula>
    </cfRule>
    <cfRule type="expression" dxfId="3133" priority="10">
      <formula>H25&lt;0</formula>
    </cfRule>
  </conditionalFormatting>
  <conditionalFormatting sqref="J54">
    <cfRule type="expression" dxfId="3132" priority="7">
      <formula>J54&gt;0</formula>
    </cfRule>
    <cfRule type="expression" dxfId="3131" priority="8">
      <formula>J54&lt;0</formula>
    </cfRule>
  </conditionalFormatting>
  <conditionalFormatting sqref="F55:F57">
    <cfRule type="expression" dxfId="3130" priority="5">
      <formula>F55&gt;0</formula>
    </cfRule>
    <cfRule type="expression" dxfId="3129" priority="6">
      <formula>F55&lt;0</formula>
    </cfRule>
  </conditionalFormatting>
  <conditionalFormatting sqref="H55:H57">
    <cfRule type="expression" dxfId="3128" priority="3">
      <formula>H55&gt;0</formula>
    </cfRule>
    <cfRule type="expression" dxfId="3127" priority="4">
      <formula>H55&lt;0</formula>
    </cfRule>
  </conditionalFormatting>
  <conditionalFormatting sqref="Q9">
    <cfRule type="expression" dxfId="3126" priority="1">
      <formula>Q9&gt;0</formula>
    </cfRule>
    <cfRule type="expression" dxfId="312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4" priority="53">
      <formula>F54&gt;0</formula>
    </cfRule>
    <cfRule type="expression" dxfId="3123" priority="54">
      <formula>F54&lt;0</formula>
    </cfRule>
  </conditionalFormatting>
  <conditionalFormatting sqref="Q7">
    <cfRule type="expression" dxfId="3122" priority="51">
      <formula>Q7&gt;0</formula>
    </cfRule>
    <cfRule type="expression" dxfId="3121" priority="52">
      <formula>Q7&lt;0</formula>
    </cfRule>
  </conditionalFormatting>
  <conditionalFormatting sqref="Q8">
    <cfRule type="expression" dxfId="3120" priority="49">
      <formula>Q8&gt;0</formula>
    </cfRule>
    <cfRule type="expression" dxfId="3119" priority="50">
      <formula>Q8&lt;0</formula>
    </cfRule>
  </conditionalFormatting>
  <conditionalFormatting sqref="F33:F36 F38:F53">
    <cfRule type="expression" dxfId="3118" priority="47">
      <formula>F33&gt;0</formula>
    </cfRule>
    <cfRule type="expression" dxfId="3117" priority="48">
      <formula>F33&lt;0</formula>
    </cfRule>
  </conditionalFormatting>
  <conditionalFormatting sqref="H38:H53 H33:H36">
    <cfRule type="expression" dxfId="3116" priority="45">
      <formula>H33&gt;0</formula>
    </cfRule>
    <cfRule type="expression" dxfId="3115" priority="46">
      <formula>H33&lt;0</formula>
    </cfRule>
  </conditionalFormatting>
  <conditionalFormatting sqref="Q10">
    <cfRule type="expression" dxfId="3114" priority="43">
      <formula>Q10&gt;0</formula>
    </cfRule>
    <cfRule type="expression" dxfId="3113" priority="44">
      <formula>Q10&lt;0</formula>
    </cfRule>
  </conditionalFormatting>
  <conditionalFormatting sqref="J25:J27 J34:J37">
    <cfRule type="expression" dxfId="3112" priority="41">
      <formula>J25&gt;0</formula>
    </cfRule>
    <cfRule type="expression" dxfId="3111" priority="42">
      <formula>J25&lt;0</formula>
    </cfRule>
  </conditionalFormatting>
  <conditionalFormatting sqref="K25:K38">
    <cfRule type="expression" dxfId="3110" priority="39">
      <formula>K25&gt;0</formula>
    </cfRule>
    <cfRule type="expression" dxfId="3109" priority="40">
      <formula>K25&lt;0</formula>
    </cfRule>
  </conditionalFormatting>
  <conditionalFormatting sqref="L25">
    <cfRule type="expression" dxfId="3108" priority="37">
      <formula>L25&gt;0</formula>
    </cfRule>
    <cfRule type="expression" dxfId="3107" priority="38">
      <formula>L25&lt;0</formula>
    </cfRule>
  </conditionalFormatting>
  <conditionalFormatting sqref="F89:F110">
    <cfRule type="expression" dxfId="3106" priority="35">
      <formula>F89&gt;0</formula>
    </cfRule>
    <cfRule type="expression" dxfId="3105" priority="36">
      <formula>F89&lt;0</formula>
    </cfRule>
  </conditionalFormatting>
  <conditionalFormatting sqref="H89:H110">
    <cfRule type="expression" dxfId="3104" priority="33">
      <formula>H89&gt;0</formula>
    </cfRule>
    <cfRule type="expression" dxfId="3103" priority="34">
      <formula>H89&lt;0</formula>
    </cfRule>
  </conditionalFormatting>
  <conditionalFormatting sqref="J89:J102">
    <cfRule type="expression" dxfId="3102" priority="31">
      <formula>J89&gt;0</formula>
    </cfRule>
    <cfRule type="expression" dxfId="3101" priority="32">
      <formula>J89&lt;0</formula>
    </cfRule>
  </conditionalFormatting>
  <conditionalFormatting sqref="K89:K102">
    <cfRule type="expression" dxfId="3100" priority="29">
      <formula>K89&gt;0</formula>
    </cfRule>
    <cfRule type="expression" dxfId="3099" priority="30">
      <formula>K89&lt;0</formula>
    </cfRule>
  </conditionalFormatting>
  <conditionalFormatting sqref="L89:L102">
    <cfRule type="expression" dxfId="3098" priority="27">
      <formula>L89&gt;0</formula>
    </cfRule>
    <cfRule type="expression" dxfId="3097" priority="28">
      <formula>L89&lt;0</formula>
    </cfRule>
  </conditionalFormatting>
  <conditionalFormatting sqref="F31:F32">
    <cfRule type="expression" dxfId="3096" priority="25">
      <formula>F31&gt;0</formula>
    </cfRule>
    <cfRule type="expression" dxfId="3095" priority="26">
      <formula>F31&lt;0</formula>
    </cfRule>
  </conditionalFormatting>
  <conditionalFormatting sqref="H31:H32">
    <cfRule type="expression" dxfId="3094" priority="23">
      <formula>H31&gt;0</formula>
    </cfRule>
    <cfRule type="expression" dxfId="3093" priority="24">
      <formula>H31&lt;0</formula>
    </cfRule>
  </conditionalFormatting>
  <conditionalFormatting sqref="F25:F26">
    <cfRule type="expression" dxfId="3092" priority="21">
      <formula>F25&gt;0</formula>
    </cfRule>
    <cfRule type="expression" dxfId="3091" priority="22">
      <formula>F25&lt;0</formula>
    </cfRule>
  </conditionalFormatting>
  <conditionalFormatting sqref="H25:H26">
    <cfRule type="expression" dxfId="3090" priority="19">
      <formula>H25&gt;0</formula>
    </cfRule>
    <cfRule type="expression" dxfId="3089" priority="20">
      <formula>H25&lt;0</formula>
    </cfRule>
  </conditionalFormatting>
  <conditionalFormatting sqref="F37">
    <cfRule type="expression" dxfId="3088" priority="17">
      <formula>F37&gt;0</formula>
    </cfRule>
    <cfRule type="expression" dxfId="3087" priority="18">
      <formula>F37&lt;0</formula>
    </cfRule>
  </conditionalFormatting>
  <conditionalFormatting sqref="H37">
    <cfRule type="expression" dxfId="3086" priority="15">
      <formula>H37&gt;0</formula>
    </cfRule>
    <cfRule type="expression" dxfId="3085" priority="16">
      <formula>H37&lt;0</formula>
    </cfRule>
  </conditionalFormatting>
  <conditionalFormatting sqref="J49">
    <cfRule type="expression" dxfId="3084" priority="13">
      <formula>J49&gt;0</formula>
    </cfRule>
    <cfRule type="expression" dxfId="3083" priority="14">
      <formula>J49&lt;0</formula>
    </cfRule>
  </conditionalFormatting>
  <conditionalFormatting sqref="J38:J48">
    <cfRule type="expression" dxfId="3082" priority="11">
      <formula>J38&gt;0</formula>
    </cfRule>
    <cfRule type="expression" dxfId="3081" priority="12">
      <formula>J38&lt;0</formula>
    </cfRule>
  </conditionalFormatting>
  <conditionalFormatting sqref="F27:F30">
    <cfRule type="expression" dxfId="3080" priority="9">
      <formula>F27&gt;0</formula>
    </cfRule>
    <cfRule type="expression" dxfId="3079" priority="10">
      <formula>F27&lt;0</formula>
    </cfRule>
  </conditionalFormatting>
  <conditionalFormatting sqref="H27:H30">
    <cfRule type="expression" dxfId="3078" priority="7">
      <formula>H27&gt;0</formula>
    </cfRule>
    <cfRule type="expression" dxfId="3077" priority="8">
      <formula>H27&lt;0</formula>
    </cfRule>
  </conditionalFormatting>
  <conditionalFormatting sqref="J33">
    <cfRule type="expression" dxfId="3076" priority="5">
      <formula>J33&gt;0</formula>
    </cfRule>
    <cfRule type="expression" dxfId="3075" priority="6">
      <formula>J33&lt;0</formula>
    </cfRule>
  </conditionalFormatting>
  <conditionalFormatting sqref="J31:J32">
    <cfRule type="expression" dxfId="3074" priority="3">
      <formula>J31&gt;0</formula>
    </cfRule>
    <cfRule type="expression" dxfId="3073" priority="4">
      <formula>J31&lt;0</formula>
    </cfRule>
  </conditionalFormatting>
  <conditionalFormatting sqref="J28:J30">
    <cfRule type="expression" dxfId="3072" priority="1">
      <formula>J28&gt;0</formula>
    </cfRule>
    <cfRule type="expression" dxfId="307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9 F25:F26">
    <cfRule type="expression" dxfId="3042" priority="7">
      <formula>F25&gt;0</formula>
    </cfRule>
    <cfRule type="expression" dxfId="3041" priority="8">
      <formula>F25&lt;0</formula>
    </cfRule>
  </conditionalFormatting>
  <conditionalFormatting sqref="H29 H25:H27">
    <cfRule type="expression" dxfId="3040" priority="5">
      <formula>H25&gt;0</formula>
    </cfRule>
    <cfRule type="expression" dxfId="3039" priority="6">
      <formula>H25&lt;0</formula>
    </cfRule>
  </conditionalFormatting>
  <conditionalFormatting sqref="F27:F28">
    <cfRule type="expression" dxfId="3038" priority="3">
      <formula>F27&gt;0</formula>
    </cfRule>
    <cfRule type="expression" dxfId="3037" priority="4">
      <formula>F27&lt;0</formula>
    </cfRule>
  </conditionalFormatting>
  <conditionalFormatting sqref="H28">
    <cfRule type="expression" dxfId="3036" priority="1">
      <formula>H28&gt;0</formula>
    </cfRule>
    <cfRule type="expression" dxfId="303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4" priority="39">
      <formula>F51&gt;0</formula>
    </cfRule>
    <cfRule type="expression" dxfId="3033" priority="40">
      <formula>F51&lt;0</formula>
    </cfRule>
  </conditionalFormatting>
  <conditionalFormatting sqref="Q7">
    <cfRule type="expression" dxfId="3032" priority="37">
      <formula>Q7&gt;0</formula>
    </cfRule>
    <cfRule type="expression" dxfId="3031" priority="38">
      <formula>Q7&lt;0</formula>
    </cfRule>
  </conditionalFormatting>
  <conditionalFormatting sqref="Q8">
    <cfRule type="expression" dxfId="3030" priority="35">
      <formula>Q8&gt;0</formula>
    </cfRule>
    <cfRule type="expression" dxfId="3029" priority="36">
      <formula>Q8&lt;0</formula>
    </cfRule>
  </conditionalFormatting>
  <conditionalFormatting sqref="F31:F49">
    <cfRule type="expression" dxfId="3028" priority="33">
      <formula>F31&gt;0</formula>
    </cfRule>
    <cfRule type="expression" dxfId="3027" priority="34">
      <formula>F31&lt;0</formula>
    </cfRule>
  </conditionalFormatting>
  <conditionalFormatting sqref="H31:H49">
    <cfRule type="expression" dxfId="3026" priority="31">
      <formula>H31&gt;0</formula>
    </cfRule>
    <cfRule type="expression" dxfId="3025" priority="32">
      <formula>H31&lt;0</formula>
    </cfRule>
  </conditionalFormatting>
  <conditionalFormatting sqref="Q10">
    <cfRule type="expression" dxfId="3024" priority="29">
      <formula>Q10&gt;0</formula>
    </cfRule>
    <cfRule type="expression" dxfId="3023" priority="30">
      <formula>Q10&lt;0</formula>
    </cfRule>
  </conditionalFormatting>
  <conditionalFormatting sqref="J25:J38">
    <cfRule type="expression" dxfId="3022" priority="27">
      <formula>J25&gt;0</formula>
    </cfRule>
    <cfRule type="expression" dxfId="3021" priority="28">
      <formula>J25&lt;0</formula>
    </cfRule>
  </conditionalFormatting>
  <conditionalFormatting sqref="K38">
    <cfRule type="expression" dxfId="3020" priority="25">
      <formula>K38&gt;0</formula>
    </cfRule>
    <cfRule type="expression" dxfId="3019" priority="26">
      <formula>K38&lt;0</formula>
    </cfRule>
  </conditionalFormatting>
  <conditionalFormatting sqref="L25:L38">
    <cfRule type="expression" dxfId="3018" priority="23">
      <formula>L25&gt;0</formula>
    </cfRule>
    <cfRule type="expression" dxfId="3017" priority="24">
      <formula>L25&lt;0</formula>
    </cfRule>
  </conditionalFormatting>
  <conditionalFormatting sqref="F95:F116">
    <cfRule type="expression" dxfId="3016" priority="21">
      <formula>F95&gt;0</formula>
    </cfRule>
    <cfRule type="expression" dxfId="3015" priority="22">
      <formula>F95&lt;0</formula>
    </cfRule>
  </conditionalFormatting>
  <conditionalFormatting sqref="H95:H116">
    <cfRule type="expression" dxfId="3014" priority="19">
      <formula>H95&gt;0</formula>
    </cfRule>
    <cfRule type="expression" dxfId="3013" priority="20">
      <formula>H95&lt;0</formula>
    </cfRule>
  </conditionalFormatting>
  <conditionalFormatting sqref="J95:J108">
    <cfRule type="expression" dxfId="3012" priority="17">
      <formula>J95&gt;0</formula>
    </cfRule>
    <cfRule type="expression" dxfId="3011" priority="18">
      <formula>J95&lt;0</formula>
    </cfRule>
  </conditionalFormatting>
  <conditionalFormatting sqref="K95:K108">
    <cfRule type="expression" dxfId="3010" priority="15">
      <formula>K95&gt;0</formula>
    </cfRule>
    <cfRule type="expression" dxfId="3009" priority="16">
      <formula>K95&lt;0</formula>
    </cfRule>
  </conditionalFormatting>
  <conditionalFormatting sqref="L95:L108">
    <cfRule type="expression" dxfId="3008" priority="13">
      <formula>L95&gt;0</formula>
    </cfRule>
    <cfRule type="expression" dxfId="3007" priority="14">
      <formula>L95&lt;0</formula>
    </cfRule>
  </conditionalFormatting>
  <conditionalFormatting sqref="F25:F30">
    <cfRule type="expression" dxfId="3006" priority="11">
      <formula>F25&gt;0</formula>
    </cfRule>
    <cfRule type="expression" dxfId="3005" priority="12">
      <formula>F25&lt;0</formula>
    </cfRule>
  </conditionalFormatting>
  <conditionalFormatting sqref="H25:H30">
    <cfRule type="expression" dxfId="3004" priority="9">
      <formula>H25&gt;0</formula>
    </cfRule>
    <cfRule type="expression" dxfId="3003" priority="10">
      <formula>H25&lt;0</formula>
    </cfRule>
  </conditionalFormatting>
  <conditionalFormatting sqref="F50">
    <cfRule type="expression" dxfId="3002" priority="7">
      <formula>F50&gt;0</formula>
    </cfRule>
    <cfRule type="expression" dxfId="3001" priority="8">
      <formula>F50&lt;0</formula>
    </cfRule>
  </conditionalFormatting>
  <conditionalFormatting sqref="H50">
    <cfRule type="expression" dxfId="3000" priority="5">
      <formula>H50&gt;0</formula>
    </cfRule>
    <cfRule type="expression" dxfId="2999" priority="6">
      <formula>H50&lt;0</formula>
    </cfRule>
  </conditionalFormatting>
  <conditionalFormatting sqref="H62:H63 F62:F63">
    <cfRule type="expression" dxfId="2998" priority="3">
      <formula>F62&gt;0</formula>
    </cfRule>
    <cfRule type="expression" dxfId="2997" priority="4">
      <formula>F62&lt;0</formula>
    </cfRule>
  </conditionalFormatting>
  <conditionalFormatting sqref="J60">
    <cfRule type="expression" dxfId="2996" priority="1">
      <formula>J60&gt;0</formula>
    </cfRule>
    <cfRule type="expression" dxfId="299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5:F29">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2" priority="35">
      <formula>F47&gt;0</formula>
    </cfRule>
    <cfRule type="expression" dxfId="2961" priority="36">
      <formula>F47&lt;0</formula>
    </cfRule>
  </conditionalFormatting>
  <conditionalFormatting sqref="Q7">
    <cfRule type="expression" dxfId="2960" priority="33">
      <formula>Q7&gt;0</formula>
    </cfRule>
    <cfRule type="expression" dxfId="2959" priority="34">
      <formula>Q7&lt;0</formula>
    </cfRule>
  </conditionalFormatting>
  <conditionalFormatting sqref="Q8">
    <cfRule type="expression" dxfId="2958" priority="31">
      <formula>Q8&gt;0</formula>
    </cfRule>
    <cfRule type="expression" dxfId="2957" priority="32">
      <formula>Q8&lt;0</formula>
    </cfRule>
  </conditionalFormatting>
  <conditionalFormatting sqref="F30:F46">
    <cfRule type="expression" dxfId="2956" priority="29">
      <formula>F30&gt;0</formula>
    </cfRule>
    <cfRule type="expression" dxfId="2955" priority="30">
      <formula>F30&lt;0</formula>
    </cfRule>
  </conditionalFormatting>
  <conditionalFormatting sqref="H30:H46">
    <cfRule type="expression" dxfId="2954" priority="27">
      <formula>H30&gt;0</formula>
    </cfRule>
    <cfRule type="expression" dxfId="2953" priority="28">
      <formula>H30&lt;0</formula>
    </cfRule>
  </conditionalFormatting>
  <conditionalFormatting sqref="Q10">
    <cfRule type="expression" dxfId="2952" priority="25">
      <formula>Q10&gt;0</formula>
    </cfRule>
    <cfRule type="expression" dxfId="2951" priority="26">
      <formula>Q10&lt;0</formula>
    </cfRule>
  </conditionalFormatting>
  <conditionalFormatting sqref="J25:J38">
    <cfRule type="expression" dxfId="2950" priority="23">
      <formula>J25&gt;0</formula>
    </cfRule>
    <cfRule type="expression" dxfId="2949" priority="24">
      <formula>J25&lt;0</formula>
    </cfRule>
  </conditionalFormatting>
  <conditionalFormatting sqref="K25:K38">
    <cfRule type="expression" dxfId="2948" priority="21">
      <formula>K25&gt;0</formula>
    </cfRule>
    <cfRule type="expression" dxfId="2947" priority="22">
      <formula>K25&lt;0</formula>
    </cfRule>
  </conditionalFormatting>
  <conditionalFormatting sqref="L25 L38">
    <cfRule type="expression" dxfId="2946" priority="19">
      <formula>L25&gt;0</formula>
    </cfRule>
    <cfRule type="expression" dxfId="2945" priority="20">
      <formula>L25&lt;0</formula>
    </cfRule>
  </conditionalFormatting>
  <conditionalFormatting sqref="F89:F110">
    <cfRule type="expression" dxfId="2944" priority="17">
      <formula>F89&gt;0</formula>
    </cfRule>
    <cfRule type="expression" dxfId="2943" priority="18">
      <formula>F89&lt;0</formula>
    </cfRule>
  </conditionalFormatting>
  <conditionalFormatting sqref="H89:H110">
    <cfRule type="expression" dxfId="2942" priority="15">
      <formula>H89&gt;0</formula>
    </cfRule>
    <cfRule type="expression" dxfId="2941" priority="16">
      <formula>H89&lt;0</formula>
    </cfRule>
  </conditionalFormatting>
  <conditionalFormatting sqref="J89:J102">
    <cfRule type="expression" dxfId="2940" priority="13">
      <formula>J89&gt;0</formula>
    </cfRule>
    <cfRule type="expression" dxfId="2939" priority="14">
      <formula>J89&lt;0</formula>
    </cfRule>
  </conditionalFormatting>
  <conditionalFormatting sqref="K89:K102">
    <cfRule type="expression" dxfId="2938" priority="11">
      <formula>K89&gt;0</formula>
    </cfRule>
    <cfRule type="expression" dxfId="2937" priority="12">
      <formula>K89&lt;0</formula>
    </cfRule>
  </conditionalFormatting>
  <conditionalFormatting sqref="L89:L102">
    <cfRule type="expression" dxfId="2936" priority="9">
      <formula>L89&gt;0</formula>
    </cfRule>
    <cfRule type="expression" dxfId="2935" priority="10">
      <formula>L89&lt;0</formula>
    </cfRule>
  </conditionalFormatting>
  <conditionalFormatting sqref="F29 F25:F27">
    <cfRule type="expression" dxfId="2934" priority="7">
      <formula>F25&gt;0</formula>
    </cfRule>
    <cfRule type="expression" dxfId="2933" priority="8">
      <formula>F25&lt;0</formula>
    </cfRule>
  </conditionalFormatting>
  <conditionalFormatting sqref="H25:H29">
    <cfRule type="expression" dxfId="2932" priority="5">
      <formula>H25&gt;0</formula>
    </cfRule>
    <cfRule type="expression" dxfId="2931" priority="6">
      <formula>H25&lt;0</formula>
    </cfRule>
  </conditionalFormatting>
  <conditionalFormatting sqref="F28">
    <cfRule type="expression" dxfId="2930" priority="3">
      <formula>F28&gt;0</formula>
    </cfRule>
    <cfRule type="expression" dxfId="292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8" priority="43">
      <formula>F54&gt;0</formula>
    </cfRule>
    <cfRule type="expression" dxfId="2927" priority="44">
      <formula>F54&lt;0</formula>
    </cfRule>
  </conditionalFormatting>
  <conditionalFormatting sqref="Q7">
    <cfRule type="expression" dxfId="2926" priority="41">
      <formula>Q7&gt;0</formula>
    </cfRule>
    <cfRule type="expression" dxfId="2925" priority="42">
      <formula>Q7&lt;0</formula>
    </cfRule>
  </conditionalFormatting>
  <conditionalFormatting sqref="Q8">
    <cfRule type="expression" dxfId="2924" priority="39">
      <formula>Q8&gt;0</formula>
    </cfRule>
    <cfRule type="expression" dxfId="2923" priority="40">
      <formula>Q8&lt;0</formula>
    </cfRule>
  </conditionalFormatting>
  <conditionalFormatting sqref="F33:F36 F38:F53">
    <cfRule type="expression" dxfId="2922" priority="37">
      <formula>F33&gt;0</formula>
    </cfRule>
    <cfRule type="expression" dxfId="2921" priority="38">
      <formula>F33&lt;0</formula>
    </cfRule>
  </conditionalFormatting>
  <conditionalFormatting sqref="H33:H36 H38:H53">
    <cfRule type="expression" dxfId="2920" priority="35">
      <formula>H33&gt;0</formula>
    </cfRule>
    <cfRule type="expression" dxfId="2919" priority="36">
      <formula>H33&lt;0</formula>
    </cfRule>
  </conditionalFormatting>
  <conditionalFormatting sqref="Q10">
    <cfRule type="expression" dxfId="2918" priority="33">
      <formula>Q10&gt;0</formula>
    </cfRule>
    <cfRule type="expression" dxfId="2917" priority="34">
      <formula>Q10&lt;0</formula>
    </cfRule>
  </conditionalFormatting>
  <conditionalFormatting sqref="J25:J37">
    <cfRule type="expression" dxfId="2916" priority="31">
      <formula>J25&gt;0</formula>
    </cfRule>
    <cfRule type="expression" dxfId="2915" priority="32">
      <formula>J25&lt;0</formula>
    </cfRule>
  </conditionalFormatting>
  <conditionalFormatting sqref="K25:K38">
    <cfRule type="expression" dxfId="2914" priority="29">
      <formula>K25&gt;0</formula>
    </cfRule>
    <cfRule type="expression" dxfId="2913" priority="30">
      <formula>K25&lt;0</formula>
    </cfRule>
  </conditionalFormatting>
  <conditionalFormatting sqref="L25">
    <cfRule type="expression" dxfId="2912" priority="27">
      <formula>L25&gt;0</formula>
    </cfRule>
    <cfRule type="expression" dxfId="2911" priority="28">
      <formula>L25&lt;0</formula>
    </cfRule>
  </conditionalFormatting>
  <conditionalFormatting sqref="F89:F110">
    <cfRule type="expression" dxfId="2910" priority="25">
      <formula>F89&gt;0</formula>
    </cfRule>
    <cfRule type="expression" dxfId="2909" priority="26">
      <formula>F89&lt;0</formula>
    </cfRule>
  </conditionalFormatting>
  <conditionalFormatting sqref="H89:H110">
    <cfRule type="expression" dxfId="2908" priority="23">
      <formula>H89&gt;0</formula>
    </cfRule>
    <cfRule type="expression" dxfId="2907" priority="24">
      <formula>H89&lt;0</formula>
    </cfRule>
  </conditionalFormatting>
  <conditionalFormatting sqref="J89:J102">
    <cfRule type="expression" dxfId="2906" priority="21">
      <formula>J89&gt;0</formula>
    </cfRule>
    <cfRule type="expression" dxfId="2905" priority="22">
      <formula>J89&lt;0</formula>
    </cfRule>
  </conditionalFormatting>
  <conditionalFormatting sqref="K89:K102">
    <cfRule type="expression" dxfId="2904" priority="19">
      <formula>K89&gt;0</formula>
    </cfRule>
    <cfRule type="expression" dxfId="2903" priority="20">
      <formula>K89&lt;0</formula>
    </cfRule>
  </conditionalFormatting>
  <conditionalFormatting sqref="L89:L102">
    <cfRule type="expression" dxfId="2902" priority="17">
      <formula>L89&gt;0</formula>
    </cfRule>
    <cfRule type="expression" dxfId="2901" priority="18">
      <formula>L89&lt;0</formula>
    </cfRule>
  </conditionalFormatting>
  <conditionalFormatting sqref="F29:F32">
    <cfRule type="expression" dxfId="2900" priority="15">
      <formula>F29&gt;0</formula>
    </cfRule>
    <cfRule type="expression" dxfId="2899" priority="16">
      <formula>F29&lt;0</formula>
    </cfRule>
  </conditionalFormatting>
  <conditionalFormatting sqref="H29:H32">
    <cfRule type="expression" dxfId="2898" priority="13">
      <formula>H29&gt;0</formula>
    </cfRule>
    <cfRule type="expression" dxfId="2897" priority="14">
      <formula>H29&lt;0</formula>
    </cfRule>
  </conditionalFormatting>
  <conditionalFormatting sqref="F25:F28">
    <cfRule type="expression" dxfId="2896" priority="11">
      <formula>F25&gt;0</formula>
    </cfRule>
    <cfRule type="expression" dxfId="2895" priority="12">
      <formula>F25&lt;0</formula>
    </cfRule>
  </conditionalFormatting>
  <conditionalFormatting sqref="H25:H28">
    <cfRule type="expression" dxfId="2894" priority="9">
      <formula>H25&gt;0</formula>
    </cfRule>
    <cfRule type="expression" dxfId="2893" priority="10">
      <formula>H25&lt;0</formula>
    </cfRule>
  </conditionalFormatting>
  <conditionalFormatting sqref="F37">
    <cfRule type="expression" dxfId="2892" priority="7">
      <formula>F37&gt;0</formula>
    </cfRule>
    <cfRule type="expression" dxfId="2891" priority="8">
      <formula>F37&lt;0</formula>
    </cfRule>
  </conditionalFormatting>
  <conditionalFormatting sqref="H37">
    <cfRule type="expression" dxfId="2890" priority="5">
      <formula>H37&gt;0</formula>
    </cfRule>
    <cfRule type="expression" dxfId="2889" priority="6">
      <formula>H37&lt;0</formula>
    </cfRule>
  </conditionalFormatting>
  <conditionalFormatting sqref="J49">
    <cfRule type="expression" dxfId="2888" priority="3">
      <formula>J49&gt;0</formula>
    </cfRule>
    <cfRule type="expression" dxfId="2887" priority="4">
      <formula>J49&lt;0</formula>
    </cfRule>
  </conditionalFormatting>
  <conditionalFormatting sqref="J38:J48">
    <cfRule type="expression" dxfId="2886" priority="1">
      <formula>J38&gt;0</formula>
    </cfRule>
    <cfRule type="expression" dxfId="288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4" priority="47">
      <formula>F54&gt;0</formula>
    </cfRule>
    <cfRule type="expression" dxfId="2883" priority="48">
      <formula>F54&lt;0</formula>
    </cfRule>
  </conditionalFormatting>
  <conditionalFormatting sqref="Q7">
    <cfRule type="expression" dxfId="2882" priority="45">
      <formula>Q7&gt;0</formula>
    </cfRule>
    <cfRule type="expression" dxfId="2881" priority="46">
      <formula>Q7&lt;0</formula>
    </cfRule>
  </conditionalFormatting>
  <conditionalFormatting sqref="Q8">
    <cfRule type="expression" dxfId="2880" priority="43">
      <formula>Q8&gt;0</formula>
    </cfRule>
    <cfRule type="expression" dxfId="2879" priority="44">
      <formula>Q8&lt;0</formula>
    </cfRule>
  </conditionalFormatting>
  <conditionalFormatting sqref="F33:F36 F38:F53">
    <cfRule type="expression" dxfId="2878" priority="41">
      <formula>F33&gt;0</formula>
    </cfRule>
    <cfRule type="expression" dxfId="2877" priority="42">
      <formula>F33&lt;0</formula>
    </cfRule>
  </conditionalFormatting>
  <conditionalFormatting sqref="H33:H36 H38:H53">
    <cfRule type="expression" dxfId="2876" priority="39">
      <formula>H33&gt;0</formula>
    </cfRule>
    <cfRule type="expression" dxfId="2875" priority="40">
      <formula>H33&lt;0</formula>
    </cfRule>
  </conditionalFormatting>
  <conditionalFormatting sqref="Q10">
    <cfRule type="expression" dxfId="2874" priority="37">
      <formula>Q10&gt;0</formula>
    </cfRule>
    <cfRule type="expression" dxfId="2873" priority="38">
      <formula>Q10&lt;0</formula>
    </cfRule>
  </conditionalFormatting>
  <conditionalFormatting sqref="J25:J37">
    <cfRule type="expression" dxfId="2872" priority="35">
      <formula>J25&gt;0</formula>
    </cfRule>
    <cfRule type="expression" dxfId="2871" priority="36">
      <formula>J25&lt;0</formula>
    </cfRule>
  </conditionalFormatting>
  <conditionalFormatting sqref="K25:K38">
    <cfRule type="expression" dxfId="2870" priority="33">
      <formula>K25&gt;0</formula>
    </cfRule>
    <cfRule type="expression" dxfId="2869" priority="34">
      <formula>K25&lt;0</formula>
    </cfRule>
  </conditionalFormatting>
  <conditionalFormatting sqref="L25">
    <cfRule type="expression" dxfId="2868" priority="31">
      <formula>L25&gt;0</formula>
    </cfRule>
    <cfRule type="expression" dxfId="2867" priority="32">
      <formula>L25&lt;0</formula>
    </cfRule>
  </conditionalFormatting>
  <conditionalFormatting sqref="F89:F110">
    <cfRule type="expression" dxfId="2866" priority="29">
      <formula>F89&gt;0</formula>
    </cfRule>
    <cfRule type="expression" dxfId="2865" priority="30">
      <formula>F89&lt;0</formula>
    </cfRule>
  </conditionalFormatting>
  <conditionalFormatting sqref="H89:H110">
    <cfRule type="expression" dxfId="2864" priority="27">
      <formula>H89&gt;0</formula>
    </cfRule>
    <cfRule type="expression" dxfId="2863" priority="28">
      <formula>H89&lt;0</formula>
    </cfRule>
  </conditionalFormatting>
  <conditionalFormatting sqref="J89:J102">
    <cfRule type="expression" dxfId="2862" priority="25">
      <formula>J89&gt;0</formula>
    </cfRule>
    <cfRule type="expression" dxfId="2861" priority="26">
      <formula>J89&lt;0</formula>
    </cfRule>
  </conditionalFormatting>
  <conditionalFormatting sqref="K89:K102">
    <cfRule type="expression" dxfId="2860" priority="23">
      <formula>K89&gt;0</formula>
    </cfRule>
    <cfRule type="expression" dxfId="2859" priority="24">
      <formula>K89&lt;0</formula>
    </cfRule>
  </conditionalFormatting>
  <conditionalFormatting sqref="L89:L102">
    <cfRule type="expression" dxfId="2858" priority="21">
      <formula>L89&gt;0</formula>
    </cfRule>
    <cfRule type="expression" dxfId="2857" priority="22">
      <formula>L89&lt;0</formula>
    </cfRule>
  </conditionalFormatting>
  <conditionalFormatting sqref="F30:F32">
    <cfRule type="expression" dxfId="2856" priority="19">
      <formula>F30&gt;0</formula>
    </cfRule>
    <cfRule type="expression" dxfId="2855" priority="20">
      <formula>F30&lt;0</formula>
    </cfRule>
  </conditionalFormatting>
  <conditionalFormatting sqref="H30:H32">
    <cfRule type="expression" dxfId="2854" priority="17">
      <formula>H30&gt;0</formula>
    </cfRule>
    <cfRule type="expression" dxfId="2853" priority="18">
      <formula>H30&lt;0</formula>
    </cfRule>
  </conditionalFormatting>
  <conditionalFormatting sqref="F25:F27">
    <cfRule type="expression" dxfId="2852" priority="15">
      <formula>F25&gt;0</formula>
    </cfRule>
    <cfRule type="expression" dxfId="2851" priority="16">
      <formula>F25&lt;0</formula>
    </cfRule>
  </conditionalFormatting>
  <conditionalFormatting sqref="H25:H27">
    <cfRule type="expression" dxfId="2850" priority="13">
      <formula>H25&gt;0</formula>
    </cfRule>
    <cfRule type="expression" dxfId="2849" priority="14">
      <formula>H25&lt;0</formula>
    </cfRule>
  </conditionalFormatting>
  <conditionalFormatting sqref="F37">
    <cfRule type="expression" dxfId="2848" priority="11">
      <formula>F37&gt;0</formula>
    </cfRule>
    <cfRule type="expression" dxfId="2847" priority="12">
      <formula>F37&lt;0</formula>
    </cfRule>
  </conditionalFormatting>
  <conditionalFormatting sqref="H37">
    <cfRule type="expression" dxfId="2846" priority="9">
      <formula>H37&gt;0</formula>
    </cfRule>
    <cfRule type="expression" dxfId="2845" priority="10">
      <formula>H37&lt;0</formula>
    </cfRule>
  </conditionalFormatting>
  <conditionalFormatting sqref="J49">
    <cfRule type="expression" dxfId="2844" priority="7">
      <formula>J49&gt;0</formula>
    </cfRule>
    <cfRule type="expression" dxfId="2843" priority="8">
      <formula>J49&lt;0</formula>
    </cfRule>
  </conditionalFormatting>
  <conditionalFormatting sqref="J38:J48">
    <cfRule type="expression" dxfId="2842" priority="5">
      <formula>J38&gt;0</formula>
    </cfRule>
    <cfRule type="expression" dxfId="2841" priority="6">
      <formula>J38&lt;0</formula>
    </cfRule>
  </conditionalFormatting>
  <conditionalFormatting sqref="F28:F29">
    <cfRule type="expression" dxfId="2840" priority="3">
      <formula>F28&gt;0</formula>
    </cfRule>
    <cfRule type="expression" dxfId="2839" priority="4">
      <formula>F28&lt;0</formula>
    </cfRule>
  </conditionalFormatting>
  <conditionalFormatting sqref="H28:H29">
    <cfRule type="expression" dxfId="2838" priority="1">
      <formula>H28&gt;0</formula>
    </cfRule>
    <cfRule type="expression" dxfId="283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6" priority="35">
      <formula>F47&gt;0</formula>
    </cfRule>
    <cfRule type="expression" dxfId="2835" priority="36">
      <formula>F47&lt;0</formula>
    </cfRule>
  </conditionalFormatting>
  <conditionalFormatting sqref="Q7">
    <cfRule type="expression" dxfId="2834" priority="33">
      <formula>Q7&gt;0</formula>
    </cfRule>
    <cfRule type="expression" dxfId="2833" priority="34">
      <formula>Q7&lt;0</formula>
    </cfRule>
  </conditionalFormatting>
  <conditionalFormatting sqref="Q8">
    <cfRule type="expression" dxfId="2832" priority="31">
      <formula>Q8&gt;0</formula>
    </cfRule>
    <cfRule type="expression" dxfId="2831" priority="32">
      <formula>Q8&lt;0</formula>
    </cfRule>
  </conditionalFormatting>
  <conditionalFormatting sqref="F30:F46">
    <cfRule type="expression" dxfId="2830" priority="29">
      <formula>F30&gt;0</formula>
    </cfRule>
    <cfRule type="expression" dxfId="2829" priority="30">
      <formula>F30&lt;0</formula>
    </cfRule>
  </conditionalFormatting>
  <conditionalFormatting sqref="H30:H46">
    <cfRule type="expression" dxfId="2828" priority="27">
      <formula>H30&gt;0</formula>
    </cfRule>
    <cfRule type="expression" dxfId="2827" priority="28">
      <formula>H30&lt;0</formula>
    </cfRule>
  </conditionalFormatting>
  <conditionalFormatting sqref="Q10">
    <cfRule type="expression" dxfId="2826" priority="25">
      <formula>Q10&gt;0</formula>
    </cfRule>
    <cfRule type="expression" dxfId="2825" priority="26">
      <formula>Q10&lt;0</formula>
    </cfRule>
  </conditionalFormatting>
  <conditionalFormatting sqref="J25:J38">
    <cfRule type="expression" dxfId="2824" priority="23">
      <formula>J25&gt;0</formula>
    </cfRule>
    <cfRule type="expression" dxfId="2823" priority="24">
      <formula>J25&lt;0</formula>
    </cfRule>
  </conditionalFormatting>
  <conditionalFormatting sqref="K25:K38">
    <cfRule type="expression" dxfId="2822" priority="21">
      <formula>K25&gt;0</formula>
    </cfRule>
    <cfRule type="expression" dxfId="2821" priority="22">
      <formula>K25&lt;0</formula>
    </cfRule>
  </conditionalFormatting>
  <conditionalFormatting sqref="L25 L38">
    <cfRule type="expression" dxfId="2820" priority="19">
      <formula>L25&gt;0</formula>
    </cfRule>
    <cfRule type="expression" dxfId="2819" priority="20">
      <formula>L25&lt;0</formula>
    </cfRule>
  </conditionalFormatting>
  <conditionalFormatting sqref="F89:F110">
    <cfRule type="expression" dxfId="2818" priority="17">
      <formula>F89&gt;0</formula>
    </cfRule>
    <cfRule type="expression" dxfId="2817" priority="18">
      <formula>F89&lt;0</formula>
    </cfRule>
  </conditionalFormatting>
  <conditionalFormatting sqref="H89:H110">
    <cfRule type="expression" dxfId="2816" priority="15">
      <formula>H89&gt;0</formula>
    </cfRule>
    <cfRule type="expression" dxfId="2815" priority="16">
      <formula>H89&lt;0</formula>
    </cfRule>
  </conditionalFormatting>
  <conditionalFormatting sqref="J89:J102">
    <cfRule type="expression" dxfId="2814" priority="13">
      <formula>J89&gt;0</formula>
    </cfRule>
    <cfRule type="expression" dxfId="2813" priority="14">
      <formula>J89&lt;0</formula>
    </cfRule>
  </conditionalFormatting>
  <conditionalFormatting sqref="K89:K102">
    <cfRule type="expression" dxfId="2812" priority="11">
      <formula>K89&gt;0</formula>
    </cfRule>
    <cfRule type="expression" dxfId="2811" priority="12">
      <formula>K89&lt;0</formula>
    </cfRule>
  </conditionalFormatting>
  <conditionalFormatting sqref="L89:L102">
    <cfRule type="expression" dxfId="2810" priority="9">
      <formula>L89&gt;0</formula>
    </cfRule>
    <cfRule type="expression" dxfId="2809" priority="10">
      <formula>L89&lt;0</formula>
    </cfRule>
  </conditionalFormatting>
  <conditionalFormatting sqref="F25 F29">
    <cfRule type="expression" dxfId="2808" priority="7">
      <formula>F25&gt;0</formula>
    </cfRule>
    <cfRule type="expression" dxfId="2807" priority="8">
      <formula>F25&lt;0</formula>
    </cfRule>
  </conditionalFormatting>
  <conditionalFormatting sqref="H29 H25:H27">
    <cfRule type="expression" dxfId="2806" priority="5">
      <formula>H25&gt;0</formula>
    </cfRule>
    <cfRule type="expression" dxfId="2805" priority="6">
      <formula>H25&lt;0</formula>
    </cfRule>
  </conditionalFormatting>
  <conditionalFormatting sqref="F26:F28">
    <cfRule type="expression" dxfId="2804" priority="3">
      <formula>F26&gt;0</formula>
    </cfRule>
    <cfRule type="expression" dxfId="2803" priority="4">
      <formula>F26&lt;0</formula>
    </cfRule>
  </conditionalFormatting>
  <conditionalFormatting sqref="H28">
    <cfRule type="expression" dxfId="2802" priority="1">
      <formula>H28&gt;0</formula>
    </cfRule>
    <cfRule type="expression" dxfId="280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0" priority="31">
      <formula>Q7&gt;0</formula>
    </cfRule>
    <cfRule type="expression" dxfId="2799" priority="32">
      <formula>Q7&lt;0</formula>
    </cfRule>
  </conditionalFormatting>
  <conditionalFormatting sqref="Q8">
    <cfRule type="expression" dxfId="2798" priority="29">
      <formula>Q8&gt;0</formula>
    </cfRule>
    <cfRule type="expression" dxfId="2797" priority="30">
      <formula>Q8&lt;0</formula>
    </cfRule>
  </conditionalFormatting>
  <conditionalFormatting sqref="F62:F65">
    <cfRule type="expression" dxfId="2796" priority="21">
      <formula>F62&gt;0</formula>
    </cfRule>
    <cfRule type="expression" dxfId="2795" priority="22">
      <formula>F62&lt;0</formula>
    </cfRule>
  </conditionalFormatting>
  <conditionalFormatting sqref="F66:F74 F78:F98 F102:F106">
    <cfRule type="expression" dxfId="2794" priority="17">
      <formula>F66&gt;0</formula>
    </cfRule>
    <cfRule type="expression" dxfId="2793" priority="18">
      <formula>F66&lt;0</formula>
    </cfRule>
  </conditionalFormatting>
  <conditionalFormatting sqref="F66:F74 F78:F98 F102:F106">
    <cfRule type="expression" dxfId="2792" priority="19">
      <formula>F66&gt;0</formula>
    </cfRule>
    <cfRule type="expression" dxfId="2791" priority="20">
      <formula>F66&lt;0</formula>
    </cfRule>
  </conditionalFormatting>
  <conditionalFormatting sqref="H62:H74 H78:H98 H102:H106">
    <cfRule type="expression" dxfId="2790" priority="15">
      <formula>H62&gt;0</formula>
    </cfRule>
    <cfRule type="expression" dxfId="2789" priority="16">
      <formula>H62&lt;0</formula>
    </cfRule>
  </conditionalFormatting>
  <conditionalFormatting sqref="F57:F61">
    <cfRule type="expression" dxfId="2788" priority="13">
      <formula>F57&gt;0</formula>
    </cfRule>
    <cfRule type="expression" dxfId="2787" priority="14">
      <formula>F57&lt;0</formula>
    </cfRule>
  </conditionalFormatting>
  <conditionalFormatting sqref="H57:H61">
    <cfRule type="expression" dxfId="2786" priority="11">
      <formula>H57&gt;0</formula>
    </cfRule>
    <cfRule type="expression" dxfId="2785" priority="12">
      <formula>H57&lt;0</formula>
    </cfRule>
  </conditionalFormatting>
  <conditionalFormatting sqref="F75:F77">
    <cfRule type="expression" dxfId="2784" priority="7">
      <formula>F75&gt;0</formula>
    </cfRule>
    <cfRule type="expression" dxfId="2783" priority="8">
      <formula>F75&lt;0</formula>
    </cfRule>
  </conditionalFormatting>
  <conditionalFormatting sqref="F75:F77">
    <cfRule type="expression" dxfId="2782" priority="9">
      <formula>F75&gt;0</formula>
    </cfRule>
    <cfRule type="expression" dxfId="2781" priority="10">
      <formula>F75&lt;0</formula>
    </cfRule>
  </conditionalFormatting>
  <conditionalFormatting sqref="H75:H77">
    <cfRule type="expression" dxfId="2780" priority="5">
      <formula>H75&gt;0</formula>
    </cfRule>
    <cfRule type="expression" dxfId="2779" priority="6">
      <formula>H75&lt;0</formula>
    </cfRule>
  </conditionalFormatting>
  <conditionalFormatting sqref="F22:F30">
    <cfRule type="expression" dxfId="2778" priority="3">
      <formula>F22&gt;0</formula>
    </cfRule>
    <cfRule type="expression" dxfId="2777" priority="4">
      <formula>F22&lt;0</formula>
    </cfRule>
  </conditionalFormatting>
  <conditionalFormatting sqref="F99:F101">
    <cfRule type="expression" dxfId="2776" priority="1">
      <formula>F99&gt;0</formula>
    </cfRule>
    <cfRule type="expression" dxfId="27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4" priority="25">
      <formula>F30&gt;0</formula>
    </cfRule>
    <cfRule type="expression" dxfId="2773" priority="26">
      <formula>F30&lt;0</formula>
    </cfRule>
  </conditionalFormatting>
  <conditionalFormatting sqref="Q7">
    <cfRule type="expression" dxfId="2772" priority="23">
      <formula>Q7&gt;0</formula>
    </cfRule>
    <cfRule type="expression" dxfId="2771" priority="24">
      <formula>Q7&lt;0</formula>
    </cfRule>
  </conditionalFormatting>
  <conditionalFormatting sqref="Q8">
    <cfRule type="expression" dxfId="2770" priority="21">
      <formula>Q8&gt;0</formula>
    </cfRule>
    <cfRule type="expression" dxfId="2769" priority="22">
      <formula>Q8&lt;0</formula>
    </cfRule>
  </conditionalFormatting>
  <conditionalFormatting sqref="M74">
    <cfRule type="expression" dxfId="2768" priority="15">
      <formula>M74&gt;0</formula>
    </cfRule>
    <cfRule type="expression" dxfId="2767" priority="16">
      <formula>M74&lt;0</formula>
    </cfRule>
  </conditionalFormatting>
  <conditionalFormatting sqref="F113:F149 H113:H149">
    <cfRule type="expression" dxfId="2766" priority="13">
      <formula>F113&gt;0</formula>
    </cfRule>
    <cfRule type="expression" dxfId="2765" priority="14">
      <formula>F113&lt;0</formula>
    </cfRule>
  </conditionalFormatting>
  <conditionalFormatting sqref="F105:F112">
    <cfRule type="expression" dxfId="2764" priority="11">
      <formula>F105&gt;0</formula>
    </cfRule>
    <cfRule type="expression" dxfId="2763" priority="12">
      <formula>F105&lt;0</formula>
    </cfRule>
  </conditionalFormatting>
  <conditionalFormatting sqref="H105:H112">
    <cfRule type="expression" dxfId="2762" priority="9">
      <formula>H105&gt;0</formula>
    </cfRule>
    <cfRule type="expression" dxfId="2761" priority="10">
      <formula>H105&lt;0</formula>
    </cfRule>
  </conditionalFormatting>
  <conditionalFormatting sqref="Q10">
    <cfRule type="expression" dxfId="2760" priority="7">
      <formula>Q10&gt;0</formula>
    </cfRule>
    <cfRule type="expression" dxfId="2759" priority="8">
      <formula>Q10&lt;0</formula>
    </cfRule>
  </conditionalFormatting>
  <conditionalFormatting sqref="F25:F29">
    <cfRule type="expression" dxfId="2758" priority="5">
      <formula>F25&gt;0</formula>
    </cfRule>
    <cfRule type="expression" dxfId="2757" priority="6">
      <formula>F25&lt;0</formula>
    </cfRule>
  </conditionalFormatting>
  <conditionalFormatting sqref="H25:H29">
    <cfRule type="expression" dxfId="2756" priority="3">
      <formula>H25&gt;0</formula>
    </cfRule>
    <cfRule type="expression" dxfId="2755" priority="4">
      <formula>H25&lt;0</formula>
    </cfRule>
  </conditionalFormatting>
  <conditionalFormatting sqref="J26:J35">
    <cfRule type="expression" dxfId="2754" priority="1">
      <formula>J26&gt;0</formula>
    </cfRule>
    <cfRule type="expression" dxfId="27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2" priority="37">
      <formula>F52&gt;0</formula>
    </cfRule>
    <cfRule type="expression" dxfId="2751" priority="38">
      <formula>F52&lt;0</formula>
    </cfRule>
  </conditionalFormatting>
  <conditionalFormatting sqref="Q7">
    <cfRule type="expression" dxfId="2750" priority="35">
      <formula>Q7&gt;0</formula>
    </cfRule>
    <cfRule type="expression" dxfId="2749" priority="36">
      <formula>Q7&lt;0</formula>
    </cfRule>
  </conditionalFormatting>
  <conditionalFormatting sqref="Q8">
    <cfRule type="expression" dxfId="2748" priority="33">
      <formula>Q8&gt;0</formula>
    </cfRule>
    <cfRule type="expression" dxfId="2747" priority="34">
      <formula>Q8&lt;0</formula>
    </cfRule>
  </conditionalFormatting>
  <conditionalFormatting sqref="F25:F37 F43:F51">
    <cfRule type="expression" dxfId="2746" priority="31">
      <formula>F25&gt;0</formula>
    </cfRule>
    <cfRule type="expression" dxfId="2745" priority="32">
      <formula>F25&lt;0</formula>
    </cfRule>
  </conditionalFormatting>
  <conditionalFormatting sqref="H25:H37 H41:H51">
    <cfRule type="expression" dxfId="2744" priority="29">
      <formula>H25&gt;0</formula>
    </cfRule>
    <cfRule type="expression" dxfId="2743" priority="30">
      <formula>H25&lt;0</formula>
    </cfRule>
  </conditionalFormatting>
  <conditionalFormatting sqref="F38:F42">
    <cfRule type="expression" dxfId="2742" priority="15">
      <formula>F38&gt;0</formula>
    </cfRule>
    <cfRule type="expression" dxfId="2741" priority="16">
      <formula>F38&lt;0</formula>
    </cfRule>
  </conditionalFormatting>
  <conditionalFormatting sqref="H38:H40">
    <cfRule type="expression" dxfId="2740" priority="13">
      <formula>H38&gt;0</formula>
    </cfRule>
    <cfRule type="expression" dxfId="2739" priority="14">
      <formula>H38&lt;0</formula>
    </cfRule>
  </conditionalFormatting>
  <conditionalFormatting sqref="Q10">
    <cfRule type="expression" dxfId="2738" priority="23">
      <formula>Q10&gt;0</formula>
    </cfRule>
    <cfRule type="expression" dxfId="2737" priority="24">
      <formula>Q10&lt;0</formula>
    </cfRule>
  </conditionalFormatting>
  <conditionalFormatting sqref="J25:J38">
    <cfRule type="expression" dxfId="2736" priority="21">
      <formula>J25&gt;0</formula>
    </cfRule>
    <cfRule type="expression" dxfId="2735" priority="22">
      <formula>J25&lt;0</formula>
    </cfRule>
  </conditionalFormatting>
  <conditionalFormatting sqref="K25:K38">
    <cfRule type="expression" dxfId="2734" priority="19">
      <formula>K25&gt;0</formula>
    </cfRule>
    <cfRule type="expression" dxfId="2733" priority="20">
      <formula>K25&lt;0</formula>
    </cfRule>
  </conditionalFormatting>
  <conditionalFormatting sqref="F89:F101 F107:F115">
    <cfRule type="expression" dxfId="2732" priority="11">
      <formula>F89&gt;0</formula>
    </cfRule>
    <cfRule type="expression" dxfId="2731" priority="12">
      <formula>F89&lt;0</formula>
    </cfRule>
  </conditionalFormatting>
  <conditionalFormatting sqref="H89:H101 H105:H115">
    <cfRule type="expression" dxfId="2730" priority="9">
      <formula>H89&gt;0</formula>
    </cfRule>
    <cfRule type="expression" dxfId="2729" priority="10">
      <formula>H89&lt;0</formula>
    </cfRule>
  </conditionalFormatting>
  <conditionalFormatting sqref="J89:J102">
    <cfRule type="expression" dxfId="2728" priority="7">
      <formula>J89&gt;0</formula>
    </cfRule>
    <cfRule type="expression" dxfId="2727" priority="8">
      <formula>J89&lt;0</formula>
    </cfRule>
  </conditionalFormatting>
  <conditionalFormatting sqref="K89:K102">
    <cfRule type="expression" dxfId="2726" priority="5">
      <formula>K89&gt;0</formula>
    </cfRule>
    <cfRule type="expression" dxfId="2725" priority="6">
      <formula>K89&lt;0</formula>
    </cfRule>
  </conditionalFormatting>
  <conditionalFormatting sqref="F102:F106">
    <cfRule type="expression" dxfId="2724" priority="3">
      <formula>F102&gt;0</formula>
    </cfRule>
    <cfRule type="expression" dxfId="2723" priority="4">
      <formula>F102&lt;0</formula>
    </cfRule>
  </conditionalFormatting>
  <conditionalFormatting sqref="H102:H104">
    <cfRule type="expression" dxfId="2722" priority="1">
      <formula>H102&gt;0</formula>
    </cfRule>
    <cfRule type="expression" dxfId="272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0" priority="35">
      <formula>F62&gt;0</formula>
    </cfRule>
    <cfRule type="expression" dxfId="2719" priority="36">
      <formula>F62&lt;0</formula>
    </cfRule>
  </conditionalFormatting>
  <conditionalFormatting sqref="Q7">
    <cfRule type="expression" dxfId="2718" priority="33">
      <formula>Q7&gt;0</formula>
    </cfRule>
    <cfRule type="expression" dxfId="2717" priority="34">
      <formula>Q7&lt;0</formula>
    </cfRule>
  </conditionalFormatting>
  <conditionalFormatting sqref="Q8">
    <cfRule type="expression" dxfId="2716" priority="31">
      <formula>Q8&gt;0</formula>
    </cfRule>
    <cfRule type="expression" dxfId="2715" priority="32">
      <formula>Q8&lt;0</formula>
    </cfRule>
  </conditionalFormatting>
  <conditionalFormatting sqref="F30:F61">
    <cfRule type="expression" dxfId="2714" priority="29">
      <formula>F30&gt;0</formula>
    </cfRule>
    <cfRule type="expression" dxfId="2713" priority="30">
      <formula>F30&lt;0</formula>
    </cfRule>
  </conditionalFormatting>
  <conditionalFormatting sqref="H30:H61">
    <cfRule type="expression" dxfId="2712" priority="27">
      <formula>H30&gt;0</formula>
    </cfRule>
    <cfRule type="expression" dxfId="2711" priority="28">
      <formula>H30&lt;0</formula>
    </cfRule>
  </conditionalFormatting>
  <conditionalFormatting sqref="Q10">
    <cfRule type="expression" dxfId="2710" priority="25">
      <formula>Q10&gt;0</formula>
    </cfRule>
    <cfRule type="expression" dxfId="2709" priority="26">
      <formula>Q10&lt;0</formula>
    </cfRule>
  </conditionalFormatting>
  <conditionalFormatting sqref="J25:J38">
    <cfRule type="expression" dxfId="2708" priority="23">
      <formula>J25&gt;0</formula>
    </cfRule>
    <cfRule type="expression" dxfId="2707" priority="24">
      <formula>J25&lt;0</formula>
    </cfRule>
  </conditionalFormatting>
  <conditionalFormatting sqref="K25:K33">
    <cfRule type="expression" dxfId="2706" priority="21">
      <formula>K25&gt;0</formula>
    </cfRule>
    <cfRule type="expression" dxfId="2705" priority="22">
      <formula>K25&lt;0</formula>
    </cfRule>
  </conditionalFormatting>
  <conditionalFormatting sqref="L25:L38">
    <cfRule type="expression" dxfId="2704" priority="19">
      <formula>L25&gt;0</formula>
    </cfRule>
    <cfRule type="expression" dxfId="2703" priority="20">
      <formula>L25&lt;0</formula>
    </cfRule>
  </conditionalFormatting>
  <conditionalFormatting sqref="F89:F110">
    <cfRule type="expression" dxfId="2702" priority="17">
      <formula>F89&gt;0</formula>
    </cfRule>
    <cfRule type="expression" dxfId="2701" priority="18">
      <formula>F89&lt;0</formula>
    </cfRule>
  </conditionalFormatting>
  <conditionalFormatting sqref="H89:H110">
    <cfRule type="expression" dxfId="2700" priority="15">
      <formula>H89&gt;0</formula>
    </cfRule>
    <cfRule type="expression" dxfId="2699" priority="16">
      <formula>H89&lt;0</formula>
    </cfRule>
  </conditionalFormatting>
  <conditionalFormatting sqref="J89:J102">
    <cfRule type="expression" dxfId="2698" priority="13">
      <formula>J89&gt;0</formula>
    </cfRule>
    <cfRule type="expression" dxfId="2697" priority="14">
      <formula>J89&lt;0</formula>
    </cfRule>
  </conditionalFormatting>
  <conditionalFormatting sqref="K89:K102">
    <cfRule type="expression" dxfId="2696" priority="11">
      <formula>K89&gt;0</formula>
    </cfRule>
    <cfRule type="expression" dxfId="2695" priority="12">
      <formula>K89&lt;0</formula>
    </cfRule>
  </conditionalFormatting>
  <conditionalFormatting sqref="L89:L102">
    <cfRule type="expression" dxfId="2694" priority="9">
      <formula>L89&gt;0</formula>
    </cfRule>
    <cfRule type="expression" dxfId="2693" priority="10">
      <formula>L89&lt;0</formula>
    </cfRule>
  </conditionalFormatting>
  <conditionalFormatting sqref="F25:F29">
    <cfRule type="expression" dxfId="2692" priority="7">
      <formula>F25&gt;0</formula>
    </cfRule>
    <cfRule type="expression" dxfId="2691" priority="8">
      <formula>F25&lt;0</formula>
    </cfRule>
  </conditionalFormatting>
  <conditionalFormatting sqref="H25:H29">
    <cfRule type="expression" dxfId="2690" priority="5">
      <formula>H25&gt;0</formula>
    </cfRule>
    <cfRule type="expression" dxfId="2689" priority="6">
      <formula>H25&lt;0</formula>
    </cfRule>
  </conditionalFormatting>
  <conditionalFormatting sqref="F29">
    <cfRule type="expression" dxfId="2688" priority="3">
      <formula>F29&gt;0</formula>
    </cfRule>
    <cfRule type="expression" dxfId="2687" priority="4">
      <formula>F29&lt;0</formula>
    </cfRule>
  </conditionalFormatting>
  <conditionalFormatting sqref="J57">
    <cfRule type="expression" dxfId="2686" priority="1">
      <formula>J57&gt;0</formula>
    </cfRule>
    <cfRule type="expression" dxfId="268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4" priority="31">
      <formula>F47&gt;0</formula>
    </cfRule>
    <cfRule type="expression" dxfId="2683" priority="32">
      <formula>F47&lt;0</formula>
    </cfRule>
  </conditionalFormatting>
  <conditionalFormatting sqref="Q7">
    <cfRule type="expression" dxfId="2682" priority="29">
      <formula>Q7&gt;0</formula>
    </cfRule>
    <cfRule type="expression" dxfId="2681" priority="30">
      <formula>Q7&lt;0</formula>
    </cfRule>
  </conditionalFormatting>
  <conditionalFormatting sqref="Q8">
    <cfRule type="expression" dxfId="2680" priority="27">
      <formula>Q8&gt;0</formula>
    </cfRule>
    <cfRule type="expression" dxfId="2679" priority="28">
      <formula>Q8&lt;0</formula>
    </cfRule>
  </conditionalFormatting>
  <conditionalFormatting sqref="F30:F46">
    <cfRule type="expression" dxfId="2678" priority="25">
      <formula>F30&gt;0</formula>
    </cfRule>
    <cfRule type="expression" dxfId="2677" priority="26">
      <formula>F30&lt;0</formula>
    </cfRule>
  </conditionalFormatting>
  <conditionalFormatting sqref="H30:H46">
    <cfRule type="expression" dxfId="2676" priority="23">
      <formula>H30&gt;0</formula>
    </cfRule>
    <cfRule type="expression" dxfId="2675" priority="24">
      <formula>H30&lt;0</formula>
    </cfRule>
  </conditionalFormatting>
  <conditionalFormatting sqref="Q10">
    <cfRule type="expression" dxfId="2674" priority="21">
      <formula>Q10&gt;0</formula>
    </cfRule>
    <cfRule type="expression" dxfId="2673" priority="22">
      <formula>Q10&lt;0</formula>
    </cfRule>
  </conditionalFormatting>
  <conditionalFormatting sqref="J25:J38">
    <cfRule type="expression" dxfId="2672" priority="19">
      <formula>J25&gt;0</formula>
    </cfRule>
    <cfRule type="expression" dxfId="2671" priority="20">
      <formula>J25&lt;0</formula>
    </cfRule>
  </conditionalFormatting>
  <conditionalFormatting sqref="K25:K38">
    <cfRule type="expression" dxfId="2670" priority="17">
      <formula>K25&gt;0</formula>
    </cfRule>
    <cfRule type="expression" dxfId="2669" priority="18">
      <formula>K25&lt;0</formula>
    </cfRule>
  </conditionalFormatting>
  <conditionalFormatting sqref="L25:L38">
    <cfRule type="expression" dxfId="2668" priority="15">
      <formula>L25&gt;0</formula>
    </cfRule>
    <cfRule type="expression" dxfId="2667" priority="16">
      <formula>L25&lt;0</formula>
    </cfRule>
  </conditionalFormatting>
  <conditionalFormatting sqref="F89:F110">
    <cfRule type="expression" dxfId="2666" priority="13">
      <formula>F89&gt;0</formula>
    </cfRule>
    <cfRule type="expression" dxfId="2665" priority="14">
      <formula>F89&lt;0</formula>
    </cfRule>
  </conditionalFormatting>
  <conditionalFormatting sqref="H89:H110">
    <cfRule type="expression" dxfId="2664" priority="11">
      <formula>H89&gt;0</formula>
    </cfRule>
    <cfRule type="expression" dxfId="2663" priority="12">
      <formula>H89&lt;0</formula>
    </cfRule>
  </conditionalFormatting>
  <conditionalFormatting sqref="J89:J102">
    <cfRule type="expression" dxfId="2662" priority="9">
      <formula>J89&gt;0</formula>
    </cfRule>
    <cfRule type="expression" dxfId="2661" priority="10">
      <formula>J89&lt;0</formula>
    </cfRule>
  </conditionalFormatting>
  <conditionalFormatting sqref="K89:K102">
    <cfRule type="expression" dxfId="2660" priority="7">
      <formula>K89&gt;0</formula>
    </cfRule>
    <cfRule type="expression" dxfId="2659" priority="8">
      <formula>K89&lt;0</formula>
    </cfRule>
  </conditionalFormatting>
  <conditionalFormatting sqref="L89:L102">
    <cfRule type="expression" dxfId="2658" priority="5">
      <formula>L89&gt;0</formula>
    </cfRule>
    <cfRule type="expression" dxfId="2657" priority="6">
      <formula>L89&lt;0</formula>
    </cfRule>
  </conditionalFormatting>
  <conditionalFormatting sqref="F25:F29">
    <cfRule type="expression" dxfId="2656" priority="3">
      <formula>F25&gt;0</formula>
    </cfRule>
    <cfRule type="expression" dxfId="2655" priority="4">
      <formula>F25&lt;0</formula>
    </cfRule>
  </conditionalFormatting>
  <conditionalFormatting sqref="H25:H29">
    <cfRule type="expression" dxfId="2654" priority="1">
      <formula>H25&gt;0</formula>
    </cfRule>
    <cfRule type="expression" dxfId="265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52" priority="31">
      <formula>F60&gt;0</formula>
    </cfRule>
    <cfRule type="expression" dxfId="2651" priority="32">
      <formula>F60&lt;0</formula>
    </cfRule>
  </conditionalFormatting>
  <conditionalFormatting sqref="Q7">
    <cfRule type="expression" dxfId="2650" priority="29">
      <formula>Q7&gt;0</formula>
    </cfRule>
    <cfRule type="expression" dxfId="2649" priority="30">
      <formula>Q7&lt;0</formula>
    </cfRule>
  </conditionalFormatting>
  <conditionalFormatting sqref="Q8">
    <cfRule type="expression" dxfId="2648" priority="27">
      <formula>Q8&gt;0</formula>
    </cfRule>
    <cfRule type="expression" dxfId="2647" priority="28">
      <formula>Q8&lt;0</formula>
    </cfRule>
  </conditionalFormatting>
  <conditionalFormatting sqref="F32:F59">
    <cfRule type="expression" dxfId="2646" priority="25">
      <formula>F32&gt;0</formula>
    </cfRule>
    <cfRule type="expression" dxfId="2645" priority="26">
      <formula>F32&lt;0</formula>
    </cfRule>
  </conditionalFormatting>
  <conditionalFormatting sqref="H32:H59">
    <cfRule type="expression" dxfId="2644" priority="23">
      <formula>H32&gt;0</formula>
    </cfRule>
    <cfRule type="expression" dxfId="2643" priority="24">
      <formula>H32&lt;0</formula>
    </cfRule>
  </conditionalFormatting>
  <conditionalFormatting sqref="Q10">
    <cfRule type="expression" dxfId="2642" priority="21">
      <formula>Q10&gt;0</formula>
    </cfRule>
    <cfRule type="expression" dxfId="2641" priority="22">
      <formula>Q10&lt;0</formula>
    </cfRule>
  </conditionalFormatting>
  <conditionalFormatting sqref="J25:J38">
    <cfRule type="expression" dxfId="2640" priority="19">
      <formula>J25&gt;0</formula>
    </cfRule>
    <cfRule type="expression" dxfId="2639" priority="20">
      <formula>J25&lt;0</formula>
    </cfRule>
  </conditionalFormatting>
  <conditionalFormatting sqref="K25:K38">
    <cfRule type="expression" dxfId="2638" priority="17">
      <formula>K25&gt;0</formula>
    </cfRule>
    <cfRule type="expression" dxfId="2637" priority="18">
      <formula>K25&lt;0</formula>
    </cfRule>
  </conditionalFormatting>
  <conditionalFormatting sqref="L25:L38">
    <cfRule type="expression" dxfId="2636" priority="15">
      <formula>L25&gt;0</formula>
    </cfRule>
    <cfRule type="expression" dxfId="2635" priority="16">
      <formula>L25&lt;0</formula>
    </cfRule>
  </conditionalFormatting>
  <conditionalFormatting sqref="F89:F110">
    <cfRule type="expression" dxfId="2634" priority="13">
      <formula>F89&gt;0</formula>
    </cfRule>
    <cfRule type="expression" dxfId="2633" priority="14">
      <formula>F89&lt;0</formula>
    </cfRule>
  </conditionalFormatting>
  <conditionalFormatting sqref="H89:H110">
    <cfRule type="expression" dxfId="2632" priority="11">
      <formula>H89&gt;0</formula>
    </cfRule>
    <cfRule type="expression" dxfId="2631" priority="12">
      <formula>H89&lt;0</formula>
    </cfRule>
  </conditionalFormatting>
  <conditionalFormatting sqref="J89:J102">
    <cfRule type="expression" dxfId="2630" priority="9">
      <formula>J89&gt;0</formula>
    </cfRule>
    <cfRule type="expression" dxfId="2629" priority="10">
      <formula>J89&lt;0</formula>
    </cfRule>
  </conditionalFormatting>
  <conditionalFormatting sqref="K89:K102">
    <cfRule type="expression" dxfId="2628" priority="7">
      <formula>K89&gt;0</formula>
    </cfRule>
    <cfRule type="expression" dxfId="2627" priority="8">
      <formula>K89&lt;0</formula>
    </cfRule>
  </conditionalFormatting>
  <conditionalFormatting sqref="L89:L102">
    <cfRule type="expression" dxfId="2626" priority="5">
      <formula>L89&gt;0</formula>
    </cfRule>
    <cfRule type="expression" dxfId="2625" priority="6">
      <formula>L89&lt;0</formula>
    </cfRule>
  </conditionalFormatting>
  <conditionalFormatting sqref="F25:F31">
    <cfRule type="expression" dxfId="2624" priority="3">
      <formula>F25&gt;0</formula>
    </cfRule>
    <cfRule type="expression" dxfId="2623" priority="4">
      <formula>F25&lt;0</formula>
    </cfRule>
  </conditionalFormatting>
  <conditionalFormatting sqref="H25:H31">
    <cfRule type="expression" dxfId="2622" priority="1">
      <formula>H25&gt;0</formula>
    </cfRule>
    <cfRule type="expression" dxfId="262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20" priority="43">
      <formula>F33&gt;0</formula>
    </cfRule>
    <cfRule type="expression" dxfId="2619" priority="44">
      <formula>F33&lt;0</formula>
    </cfRule>
  </conditionalFormatting>
  <conditionalFormatting sqref="Q7">
    <cfRule type="expression" dxfId="2618" priority="41">
      <formula>Q7&gt;0</formula>
    </cfRule>
    <cfRule type="expression" dxfId="2617" priority="42">
      <formula>Q7&lt;0</formula>
    </cfRule>
  </conditionalFormatting>
  <conditionalFormatting sqref="Q8">
    <cfRule type="expression" dxfId="2616" priority="39">
      <formula>Q8&gt;0</formula>
    </cfRule>
    <cfRule type="expression" dxfId="2615" priority="40">
      <formula>Q8&lt;0</formula>
    </cfRule>
  </conditionalFormatting>
  <conditionalFormatting sqref="F29 F32">
    <cfRule type="expression" dxfId="2614" priority="37">
      <formula>F29&gt;0</formula>
    </cfRule>
    <cfRule type="expression" dxfId="2613" priority="38">
      <formula>F29&lt;0</formula>
    </cfRule>
  </conditionalFormatting>
  <conditionalFormatting sqref="H29 H32">
    <cfRule type="expression" dxfId="2612" priority="35">
      <formula>H29&gt;0</formula>
    </cfRule>
    <cfRule type="expression" dxfId="2611" priority="36">
      <formula>H29&lt;0</formula>
    </cfRule>
  </conditionalFormatting>
  <conditionalFormatting sqref="F30:F31">
    <cfRule type="expression" dxfId="2610" priority="33">
      <formula>F30&gt;0</formula>
    </cfRule>
    <cfRule type="expression" dxfId="2609" priority="34">
      <formula>F30&lt;0</formula>
    </cfRule>
  </conditionalFormatting>
  <conditionalFormatting sqref="H30:H31">
    <cfRule type="expression" dxfId="2608" priority="31">
      <formula>H30&gt;0</formula>
    </cfRule>
    <cfRule type="expression" dxfId="2607" priority="32">
      <formula>H30&lt;0</formula>
    </cfRule>
  </conditionalFormatting>
  <conditionalFormatting sqref="F105:F140 H105:H140">
    <cfRule type="expression" dxfId="2606" priority="29">
      <formula>F105&gt;0</formula>
    </cfRule>
    <cfRule type="expression" dxfId="2605" priority="30">
      <formula>F105&lt;0</formula>
    </cfRule>
  </conditionalFormatting>
  <conditionalFormatting sqref="F96:F99">
    <cfRule type="expression" dxfId="2604" priority="27">
      <formula>F96&gt;0</formula>
    </cfRule>
    <cfRule type="expression" dxfId="2603" priority="28">
      <formula>F96&lt;0</formula>
    </cfRule>
  </conditionalFormatting>
  <conditionalFormatting sqref="H96:H99">
    <cfRule type="expression" dxfId="2602" priority="25">
      <formula>H96&gt;0</formula>
    </cfRule>
    <cfRule type="expression" dxfId="2601" priority="26">
      <formula>H96&lt;0</formula>
    </cfRule>
  </conditionalFormatting>
  <conditionalFormatting sqref="F25:F28">
    <cfRule type="expression" dxfId="2600" priority="19">
      <formula>F25&gt;0</formula>
    </cfRule>
    <cfRule type="expression" dxfId="2599" priority="20">
      <formula>F25&lt;0</formula>
    </cfRule>
  </conditionalFormatting>
  <conditionalFormatting sqref="H25:H28">
    <cfRule type="expression" dxfId="2598" priority="17">
      <formula>H25&gt;0</formula>
    </cfRule>
    <cfRule type="expression" dxfId="2597" priority="18">
      <formula>H25&lt;0</formula>
    </cfRule>
  </conditionalFormatting>
  <conditionalFormatting sqref="J27">
    <cfRule type="expression" dxfId="2596" priority="15">
      <formula>J27&gt;0</formula>
    </cfRule>
    <cfRule type="expression" dxfId="2595" priority="16">
      <formula>J27&lt;0</formula>
    </cfRule>
  </conditionalFormatting>
  <conditionalFormatting sqref="F104">
    <cfRule type="expression" dxfId="2594" priority="13">
      <formula>F104&gt;0</formula>
    </cfRule>
    <cfRule type="expression" dxfId="2593" priority="14">
      <formula>F104&lt;0</formula>
    </cfRule>
  </conditionalFormatting>
  <conditionalFormatting sqref="H104">
    <cfRule type="expression" dxfId="2592" priority="11">
      <formula>H104&gt;0</formula>
    </cfRule>
    <cfRule type="expression" dxfId="2591" priority="12">
      <formula>H104&lt;0</formula>
    </cfRule>
  </conditionalFormatting>
  <conditionalFormatting sqref="F100:F103">
    <cfRule type="expression" dxfId="2590" priority="9">
      <formula>F100&gt;0</formula>
    </cfRule>
    <cfRule type="expression" dxfId="2589" priority="10">
      <formula>F100&lt;0</formula>
    </cfRule>
  </conditionalFormatting>
  <conditionalFormatting sqref="H100:H103">
    <cfRule type="expression" dxfId="2588" priority="7">
      <formula>H100&gt;0</formula>
    </cfRule>
    <cfRule type="expression" dxfId="2587" priority="8">
      <formula>H100&lt;0</formula>
    </cfRule>
  </conditionalFormatting>
  <conditionalFormatting sqref="J102">
    <cfRule type="expression" dxfId="2586" priority="5">
      <formula>J102&gt;0</formula>
    </cfRule>
    <cfRule type="expression" dxfId="2585" priority="6">
      <formula>J102&lt;0</formula>
    </cfRule>
  </conditionalFormatting>
  <conditionalFormatting sqref="Q10">
    <cfRule type="expression" dxfId="2584" priority="3">
      <formula>Q10&gt;0</formula>
    </cfRule>
    <cfRule type="expression" dxfId="2583" priority="4">
      <formula>Q10&lt;0</formula>
    </cfRule>
  </conditionalFormatting>
  <conditionalFormatting sqref="M71">
    <cfRule type="expression" dxfId="2582" priority="1">
      <formula>M71&gt;0</formula>
    </cfRule>
    <cfRule type="expression" dxfId="258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80" priority="33">
      <formula>F34&gt;0</formula>
    </cfRule>
    <cfRule type="expression" dxfId="2579" priority="34">
      <formula>F34&lt;0</formula>
    </cfRule>
  </conditionalFormatting>
  <conditionalFormatting sqref="Q7">
    <cfRule type="expression" dxfId="2578" priority="31">
      <formula>Q7&gt;0</formula>
    </cfRule>
    <cfRule type="expression" dxfId="2577" priority="32">
      <formula>Q7&lt;0</formula>
    </cfRule>
  </conditionalFormatting>
  <conditionalFormatting sqref="Q8">
    <cfRule type="expression" dxfId="2576" priority="29">
      <formula>Q8&gt;0</formula>
    </cfRule>
    <cfRule type="expression" dxfId="2575" priority="30">
      <formula>Q8&lt;0</formula>
    </cfRule>
  </conditionalFormatting>
  <conditionalFormatting sqref="F27:F33">
    <cfRule type="expression" dxfId="2574" priority="27">
      <formula>F27&gt;0</formula>
    </cfRule>
    <cfRule type="expression" dxfId="2573" priority="28">
      <formula>F27&lt;0</formula>
    </cfRule>
  </conditionalFormatting>
  <conditionalFormatting sqref="H27:H33">
    <cfRule type="expression" dxfId="2572" priority="25">
      <formula>H27&gt;0</formula>
    </cfRule>
    <cfRule type="expression" dxfId="2571" priority="26">
      <formula>H27&lt;0</formula>
    </cfRule>
  </conditionalFormatting>
  <conditionalFormatting sqref="M46">
    <cfRule type="expression" dxfId="2570" priority="23">
      <formula>M46&gt;0</formula>
    </cfRule>
    <cfRule type="expression" dxfId="2569" priority="24">
      <formula>M46&lt;0</formula>
    </cfRule>
  </conditionalFormatting>
  <conditionalFormatting sqref="F79:F87 H79:H87">
    <cfRule type="expression" dxfId="2568" priority="21">
      <formula>F79&gt;0</formula>
    </cfRule>
    <cfRule type="expression" dxfId="2567" priority="22">
      <formula>F79&lt;0</formula>
    </cfRule>
  </conditionalFormatting>
  <conditionalFormatting sqref="F73 F77:F78">
    <cfRule type="expression" dxfId="2566" priority="19">
      <formula>F73&gt;0</formula>
    </cfRule>
    <cfRule type="expression" dxfId="2565" priority="20">
      <formula>F73&lt;0</formula>
    </cfRule>
  </conditionalFormatting>
  <conditionalFormatting sqref="H73 H77:H78">
    <cfRule type="expression" dxfId="2564" priority="17">
      <formula>H73&gt;0</formula>
    </cfRule>
    <cfRule type="expression" dxfId="2563" priority="18">
      <formula>H73&lt;0</formula>
    </cfRule>
  </conditionalFormatting>
  <conditionalFormatting sqref="F70:F72">
    <cfRule type="expression" dxfId="2562" priority="15">
      <formula>F70&gt;0</formula>
    </cfRule>
    <cfRule type="expression" dxfId="2561" priority="16">
      <formula>F70&lt;0</formula>
    </cfRule>
  </conditionalFormatting>
  <conditionalFormatting sqref="H70:H72">
    <cfRule type="expression" dxfId="2560" priority="13">
      <formula>H70&gt;0</formula>
    </cfRule>
    <cfRule type="expression" dxfId="2559" priority="14">
      <formula>H70&lt;0</formula>
    </cfRule>
  </conditionalFormatting>
  <conditionalFormatting sqref="F25:F26">
    <cfRule type="expression" dxfId="2558" priority="11">
      <formula>F25&gt;0</formula>
    </cfRule>
    <cfRule type="expression" dxfId="2557" priority="12">
      <formula>F25&lt;0</formula>
    </cfRule>
  </conditionalFormatting>
  <conditionalFormatting sqref="H25:H26">
    <cfRule type="expression" dxfId="2556" priority="9">
      <formula>H25&gt;0</formula>
    </cfRule>
    <cfRule type="expression" dxfId="2555" priority="10">
      <formula>H25&lt;0</formula>
    </cfRule>
  </conditionalFormatting>
  <conditionalFormatting sqref="F76">
    <cfRule type="expression" dxfId="2554" priority="7">
      <formula>F76&gt;0</formula>
    </cfRule>
    <cfRule type="expression" dxfId="2553" priority="8">
      <formula>F76&lt;0</formula>
    </cfRule>
  </conditionalFormatting>
  <conditionalFormatting sqref="H76">
    <cfRule type="expression" dxfId="2552" priority="5">
      <formula>H76&gt;0</formula>
    </cfRule>
    <cfRule type="expression" dxfId="2551" priority="6">
      <formula>H76&lt;0</formula>
    </cfRule>
  </conditionalFormatting>
  <conditionalFormatting sqref="F74:F75">
    <cfRule type="expression" dxfId="2550" priority="3">
      <formula>F74&gt;0</formula>
    </cfRule>
    <cfRule type="expression" dxfId="2549" priority="4">
      <formula>F74&lt;0</formula>
    </cfRule>
  </conditionalFormatting>
  <conditionalFormatting sqref="H74:H75">
    <cfRule type="expression" dxfId="2548" priority="1">
      <formula>H74&gt;0</formula>
    </cfRule>
    <cfRule type="expression" dxfId="254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46" priority="43">
      <formula>F54&gt;0</formula>
    </cfRule>
    <cfRule type="expression" dxfId="2545" priority="44">
      <formula>F54&lt;0</formula>
    </cfRule>
  </conditionalFormatting>
  <conditionalFormatting sqref="Q7">
    <cfRule type="expression" dxfId="2544" priority="41">
      <formula>Q7&gt;0</formula>
    </cfRule>
    <cfRule type="expression" dxfId="2543" priority="42">
      <formula>Q7&lt;0</formula>
    </cfRule>
  </conditionalFormatting>
  <conditionalFormatting sqref="Q8">
    <cfRule type="expression" dxfId="2542" priority="39">
      <formula>Q8&gt;0</formula>
    </cfRule>
    <cfRule type="expression" dxfId="2541" priority="40">
      <formula>Q8&lt;0</formula>
    </cfRule>
  </conditionalFormatting>
  <conditionalFormatting sqref="F33:F36 F38:F53">
    <cfRule type="expression" dxfId="2540" priority="37">
      <formula>F33&gt;0</formula>
    </cfRule>
    <cfRule type="expression" dxfId="2539" priority="38">
      <formula>F33&lt;0</formula>
    </cfRule>
  </conditionalFormatting>
  <conditionalFormatting sqref="H33:H36 H38:H53">
    <cfRule type="expression" dxfId="2538" priority="35">
      <formula>H33&gt;0</formula>
    </cfRule>
    <cfRule type="expression" dxfId="2537" priority="36">
      <formula>H33&lt;0</formula>
    </cfRule>
  </conditionalFormatting>
  <conditionalFormatting sqref="Q10">
    <cfRule type="expression" dxfId="2536" priority="33">
      <formula>Q10&gt;0</formula>
    </cfRule>
    <cfRule type="expression" dxfId="2535" priority="34">
      <formula>Q10&lt;0</formula>
    </cfRule>
  </conditionalFormatting>
  <conditionalFormatting sqref="J25:J37">
    <cfRule type="expression" dxfId="2534" priority="31">
      <formula>J25&gt;0</formula>
    </cfRule>
    <cfRule type="expression" dxfId="2533" priority="32">
      <formula>J25&lt;0</formula>
    </cfRule>
  </conditionalFormatting>
  <conditionalFormatting sqref="K25:K38">
    <cfRule type="expression" dxfId="2532" priority="29">
      <formula>K25&gt;0</formula>
    </cfRule>
    <cfRule type="expression" dxfId="2531" priority="30">
      <formula>K25&lt;0</formula>
    </cfRule>
  </conditionalFormatting>
  <conditionalFormatting sqref="L25">
    <cfRule type="expression" dxfId="2530" priority="27">
      <formula>L25&gt;0</formula>
    </cfRule>
    <cfRule type="expression" dxfId="2529" priority="28">
      <formula>L25&lt;0</formula>
    </cfRule>
  </conditionalFormatting>
  <conditionalFormatting sqref="F89:F110">
    <cfRule type="expression" dxfId="2528" priority="25">
      <formula>F89&gt;0</formula>
    </cfRule>
    <cfRule type="expression" dxfId="2527" priority="26">
      <formula>F89&lt;0</formula>
    </cfRule>
  </conditionalFormatting>
  <conditionalFormatting sqref="H89:H110">
    <cfRule type="expression" dxfId="2526" priority="23">
      <formula>H89&gt;0</formula>
    </cfRule>
    <cfRule type="expression" dxfId="2525" priority="24">
      <formula>H89&lt;0</formula>
    </cfRule>
  </conditionalFormatting>
  <conditionalFormatting sqref="J89:J102">
    <cfRule type="expression" dxfId="2524" priority="21">
      <formula>J89&gt;0</formula>
    </cfRule>
    <cfRule type="expression" dxfId="2523" priority="22">
      <formula>J89&lt;0</formula>
    </cfRule>
  </conditionalFormatting>
  <conditionalFormatting sqref="K89:K102">
    <cfRule type="expression" dxfId="2522" priority="19">
      <formula>K89&gt;0</formula>
    </cfRule>
    <cfRule type="expression" dxfId="2521" priority="20">
      <formula>K89&lt;0</formula>
    </cfRule>
  </conditionalFormatting>
  <conditionalFormatting sqref="L89:L102">
    <cfRule type="expression" dxfId="2520" priority="17">
      <formula>L89&gt;0</formula>
    </cfRule>
    <cfRule type="expression" dxfId="2519" priority="18">
      <formula>L89&lt;0</formula>
    </cfRule>
  </conditionalFormatting>
  <conditionalFormatting sqref="F29:F32">
    <cfRule type="expression" dxfId="2518" priority="15">
      <formula>F29&gt;0</formula>
    </cfRule>
    <cfRule type="expression" dxfId="2517" priority="16">
      <formula>F29&lt;0</formula>
    </cfRule>
  </conditionalFormatting>
  <conditionalFormatting sqref="H29:H32">
    <cfRule type="expression" dxfId="2516" priority="13">
      <formula>H29&gt;0</formula>
    </cfRule>
    <cfRule type="expression" dxfId="2515" priority="14">
      <formula>H29&lt;0</formula>
    </cfRule>
  </conditionalFormatting>
  <conditionalFormatting sqref="F25:F28">
    <cfRule type="expression" dxfId="2514" priority="11">
      <formula>F25&gt;0</formula>
    </cfRule>
    <cfRule type="expression" dxfId="2513" priority="12">
      <formula>F25&lt;0</formula>
    </cfRule>
  </conditionalFormatting>
  <conditionalFormatting sqref="H25:H28">
    <cfRule type="expression" dxfId="2512" priority="9">
      <formula>H25&gt;0</formula>
    </cfRule>
    <cfRule type="expression" dxfId="2511" priority="10">
      <formula>H25&lt;0</formula>
    </cfRule>
  </conditionalFormatting>
  <conditionalFormatting sqref="F37">
    <cfRule type="expression" dxfId="2510" priority="7">
      <formula>F37&gt;0</formula>
    </cfRule>
    <cfRule type="expression" dxfId="2509" priority="8">
      <formula>F37&lt;0</formula>
    </cfRule>
  </conditionalFormatting>
  <conditionalFormatting sqref="H37">
    <cfRule type="expression" dxfId="2508" priority="5">
      <formula>H37&gt;0</formula>
    </cfRule>
    <cfRule type="expression" dxfId="2507" priority="6">
      <formula>H37&lt;0</formula>
    </cfRule>
  </conditionalFormatting>
  <conditionalFormatting sqref="J49">
    <cfRule type="expression" dxfId="2506" priority="3">
      <formula>J49&gt;0</formula>
    </cfRule>
    <cfRule type="expression" dxfId="2505" priority="4">
      <formula>J49&lt;0</formula>
    </cfRule>
  </conditionalFormatting>
  <conditionalFormatting sqref="J38:J48">
    <cfRule type="expression" dxfId="2504" priority="1">
      <formula>J38&gt;0</formula>
    </cfRule>
    <cfRule type="expression" dxfId="250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02" priority="96">
      <formula>F24&gt;0</formula>
    </cfRule>
    <cfRule type="expression" dxfId="250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00" priority="79">
      <formula>F30&gt;0</formula>
    </cfRule>
    <cfRule type="expression" dxfId="2499" priority="80">
      <formula>F30&lt;0</formula>
    </cfRule>
  </conditionalFormatting>
  <conditionalFormatting sqref="H43 H30:H33">
    <cfRule type="expression" dxfId="2498" priority="77">
      <formula>H30&gt;0</formula>
    </cfRule>
    <cfRule type="expression" dxfId="2497" priority="78">
      <formula>H30&lt;0</formula>
    </cfRule>
  </conditionalFormatting>
  <conditionalFormatting sqref="F115:F116 H115:I116 H117 H118:I128 H129 H130:I162 H163 H164:I168 H169 H170:I173 H174 F120:F188 H175:I188 I189:I196 H197:I201 F197:F201 F203 H203:I203 I202 H205:I206 F205:F206">
    <cfRule type="expression" dxfId="2496" priority="59">
      <formula>F115&gt;0</formula>
    </cfRule>
    <cfRule type="expression" dxfId="2495" priority="60">
      <formula>F115&lt;0</formula>
    </cfRule>
  </conditionalFormatting>
  <conditionalFormatting sqref="F112:F114">
    <cfRule type="expression" dxfId="2494" priority="57">
      <formula>F112&gt;0</formula>
    </cfRule>
    <cfRule type="expression" dxfId="2493" priority="58">
      <formula>F112&lt;0</formula>
    </cfRule>
  </conditionalFormatting>
  <conditionalFormatting sqref="H112:I112">
    <cfRule type="expression" dxfId="2492" priority="55">
      <formula>H112&gt;0</formula>
    </cfRule>
    <cfRule type="expression" dxfId="2491" priority="56">
      <formula>H112&lt;0</formula>
    </cfRule>
  </conditionalFormatting>
  <conditionalFormatting sqref="H113:I113">
    <cfRule type="expression" dxfId="2490" priority="53">
      <formula>H113&gt;0</formula>
    </cfRule>
    <cfRule type="expression" dxfId="2489" priority="54">
      <formula>H113&lt;0</formula>
    </cfRule>
  </conditionalFormatting>
  <conditionalFormatting sqref="H114:I114">
    <cfRule type="expression" dxfId="2488" priority="51">
      <formula>H114&gt;0</formula>
    </cfRule>
    <cfRule type="expression" dxfId="2487" priority="52">
      <formula>H114&lt;0</formula>
    </cfRule>
  </conditionalFormatting>
  <conditionalFormatting sqref="F105:F111">
    <cfRule type="expression" dxfId="2486" priority="49">
      <formula>F105&gt;0</formula>
    </cfRule>
    <cfRule type="expression" dxfId="2485" priority="50">
      <formula>F105&lt;0</formula>
    </cfRule>
  </conditionalFormatting>
  <conditionalFormatting sqref="H105:I111">
    <cfRule type="expression" dxfId="2484" priority="47">
      <formula>H105&gt;0</formula>
    </cfRule>
    <cfRule type="expression" dxfId="2483" priority="48">
      <formula>H105&lt;0</formula>
    </cfRule>
  </conditionalFormatting>
  <conditionalFormatting sqref="I117 F117:F119">
    <cfRule type="expression" dxfId="2482" priority="45">
      <formula>F117&gt;0</formula>
    </cfRule>
    <cfRule type="expression" dxfId="2481" priority="46">
      <formula>F117&lt;0</formula>
    </cfRule>
  </conditionalFormatting>
  <conditionalFormatting sqref="F189:F196 H189:H196">
    <cfRule type="expression" dxfId="2480" priority="43">
      <formula>F189&gt;0</formula>
    </cfRule>
    <cfRule type="expression" dxfId="2479" priority="44">
      <formula>F189&lt;0</formula>
    </cfRule>
  </conditionalFormatting>
  <conditionalFormatting sqref="H202 F202">
    <cfRule type="expression" dxfId="2478" priority="41">
      <formula>F202&gt;0</formula>
    </cfRule>
    <cfRule type="expression" dxfId="2477" priority="42">
      <formula>F202&lt;0</formula>
    </cfRule>
  </conditionalFormatting>
  <conditionalFormatting sqref="I204">
    <cfRule type="expression" dxfId="2476" priority="39">
      <formula>I204&gt;0</formula>
    </cfRule>
    <cfRule type="expression" dxfId="2475" priority="40">
      <formula>I204&lt;0</formula>
    </cfRule>
  </conditionalFormatting>
  <conditionalFormatting sqref="H204 F204">
    <cfRule type="expression" dxfId="2474" priority="37">
      <formula>F204&gt;0</formula>
    </cfRule>
    <cfRule type="expression" dxfId="2473" priority="38">
      <formula>F204&lt;0</formula>
    </cfRule>
  </conditionalFormatting>
  <conditionalFormatting sqref="M54">
    <cfRule type="expression" dxfId="2472" priority="35">
      <formula>M54&gt;0</formula>
    </cfRule>
    <cfRule type="expression" dxfId="2471" priority="36">
      <formula>M54&lt;0</formula>
    </cfRule>
  </conditionalFormatting>
  <conditionalFormatting sqref="K39:K49">
    <cfRule type="expression" dxfId="2470" priority="33">
      <formula>K39&gt;0</formula>
    </cfRule>
    <cfRule type="expression" dxfId="2469" priority="34">
      <formula>K39&lt;0</formula>
    </cfRule>
  </conditionalFormatting>
  <conditionalFormatting sqref="Q10">
    <cfRule type="expression" dxfId="2468" priority="31">
      <formula>Q10&gt;0</formula>
    </cfRule>
    <cfRule type="expression" dxfId="2467" priority="32">
      <formula>Q10&lt;0</formula>
    </cfRule>
  </conditionalFormatting>
  <conditionalFormatting sqref="Z10">
    <cfRule type="expression" dxfId="2466" priority="29">
      <formula>Z10&gt;0</formula>
    </cfRule>
    <cfRule type="expression" dxfId="2465" priority="30">
      <formula>Z10&lt;0</formula>
    </cfRule>
  </conditionalFormatting>
  <conditionalFormatting sqref="AA10:AE10">
    <cfRule type="expression" dxfId="2464" priority="27">
      <formula>AA10&gt;0</formula>
    </cfRule>
    <cfRule type="expression" dxfId="2463" priority="28">
      <formula>AA10&lt;0</formula>
    </cfRule>
  </conditionalFormatting>
  <conditionalFormatting sqref="Z24">
    <cfRule type="expression" dxfId="2462" priority="25">
      <formula>Z24&gt;0</formula>
    </cfRule>
    <cfRule type="expression" dxfId="2461" priority="26">
      <formula>Z24&lt;0</formula>
    </cfRule>
  </conditionalFormatting>
  <conditionalFormatting sqref="AF10:AG10">
    <cfRule type="expression" dxfId="2460" priority="17">
      <formula>AF10&gt;0</formula>
    </cfRule>
    <cfRule type="expression" dxfId="2459" priority="18">
      <formula>AF10&lt;0</formula>
    </cfRule>
  </conditionalFormatting>
  <conditionalFormatting sqref="H222:I222 H225:I225 I208:I209 H211 H212:I212 H214:I214 H213 H215:H216 F211:F219 H217:I218 H219 H221 H223:H224 F221:F225">
    <cfRule type="expression" dxfId="2458" priority="15">
      <formula>F208&gt;0</formula>
    </cfRule>
    <cfRule type="expression" dxfId="2457" priority="16">
      <formula>F208&lt;0</formula>
    </cfRule>
  </conditionalFormatting>
  <conditionalFormatting sqref="F220 F207:F210">
    <cfRule type="expression" dxfId="2456" priority="13">
      <formula>F207&gt;0</formula>
    </cfRule>
    <cfRule type="expression" dxfId="2455" priority="14">
      <formula>F207&lt;0</formula>
    </cfRule>
  </conditionalFormatting>
  <conditionalFormatting sqref="H207:I207 H220 H208:H210">
    <cfRule type="expression" dxfId="2454" priority="11">
      <formula>H207&gt;0</formula>
    </cfRule>
    <cfRule type="expression" dxfId="2453" priority="12">
      <formula>H207&lt;0</formula>
    </cfRule>
  </conditionalFormatting>
  <conditionalFormatting sqref="K210:K225">
    <cfRule type="expression" dxfId="2452" priority="9">
      <formula>K210&gt;0</formula>
    </cfRule>
    <cfRule type="expression" dxfId="2451" priority="10">
      <formula>K210&lt;0</formula>
    </cfRule>
  </conditionalFormatting>
  <conditionalFormatting sqref="K31">
    <cfRule type="expression" dxfId="2450" priority="7">
      <formula>K31&gt;0</formula>
    </cfRule>
    <cfRule type="expression" dxfId="2449" priority="8">
      <formula>K31&lt;0</formula>
    </cfRule>
  </conditionalFormatting>
  <conditionalFormatting sqref="K32:K38">
    <cfRule type="expression" dxfId="2448" priority="5">
      <formula>K32&gt;0</formula>
    </cfRule>
    <cfRule type="expression" dxfId="2447" priority="6">
      <formula>K32&lt;0</formula>
    </cfRule>
  </conditionalFormatting>
  <conditionalFormatting sqref="Q7">
    <cfRule type="expression" dxfId="2446" priority="3">
      <formula>Q7&gt;0</formula>
    </cfRule>
    <cfRule type="expression" dxfId="2445" priority="4">
      <formula>Q7&lt;0</formula>
    </cfRule>
  </conditionalFormatting>
  <conditionalFormatting sqref="Q8">
    <cfRule type="expression" dxfId="2444" priority="1">
      <formula>Q8&gt;0</formula>
    </cfRule>
    <cfRule type="expression" dxfId="244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42" priority="41">
      <formula>F60&gt;0</formula>
    </cfRule>
    <cfRule type="expression" dxfId="2441" priority="42">
      <formula>F60&lt;0</formula>
    </cfRule>
  </conditionalFormatting>
  <conditionalFormatting sqref="Q7">
    <cfRule type="expression" dxfId="2440" priority="39">
      <formula>Q7&gt;0</formula>
    </cfRule>
    <cfRule type="expression" dxfId="2439" priority="40">
      <formula>Q7&lt;0</formula>
    </cfRule>
  </conditionalFormatting>
  <conditionalFormatting sqref="Q8">
    <cfRule type="expression" dxfId="2438" priority="37">
      <formula>Q8&gt;0</formula>
    </cfRule>
    <cfRule type="expression" dxfId="2437" priority="38">
      <formula>Q8&lt;0</formula>
    </cfRule>
  </conditionalFormatting>
  <conditionalFormatting sqref="F25:F29 F34:F59">
    <cfRule type="expression" dxfId="2436" priority="35">
      <formula>F25&gt;0</formula>
    </cfRule>
    <cfRule type="expression" dxfId="2435" priority="36">
      <formula>F25&lt;0</formula>
    </cfRule>
  </conditionalFormatting>
  <conditionalFormatting sqref="H25:H29 H34:H59">
    <cfRule type="expression" dxfId="2434" priority="33">
      <formula>H25&gt;0</formula>
    </cfRule>
    <cfRule type="expression" dxfId="2433" priority="34">
      <formula>H25&lt;0</formula>
    </cfRule>
  </conditionalFormatting>
  <conditionalFormatting sqref="F89:F110">
    <cfRule type="expression" dxfId="2432" priority="31">
      <formula>F89&gt;0</formula>
    </cfRule>
    <cfRule type="expression" dxfId="2431" priority="32">
      <formula>F89&lt;0</formula>
    </cfRule>
  </conditionalFormatting>
  <conditionalFormatting sqref="H89:H110">
    <cfRule type="expression" dxfId="2430" priority="29">
      <formula>H89&gt;0</formula>
    </cfRule>
    <cfRule type="expression" dxfId="2429" priority="30">
      <formula>H89&lt;0</formula>
    </cfRule>
  </conditionalFormatting>
  <conditionalFormatting sqref="Q10">
    <cfRule type="expression" dxfId="2428" priority="27">
      <formula>Q10&gt;0</formula>
    </cfRule>
    <cfRule type="expression" dxfId="2427" priority="28">
      <formula>Q10&lt;0</formula>
    </cfRule>
  </conditionalFormatting>
  <conditionalFormatting sqref="J25:J32 J34:J38">
    <cfRule type="expression" dxfId="2426" priority="25">
      <formula>J25&gt;0</formula>
    </cfRule>
    <cfRule type="expression" dxfId="2425" priority="26">
      <formula>J25&lt;0</formula>
    </cfRule>
  </conditionalFormatting>
  <conditionalFormatting sqref="K25:K30">
    <cfRule type="expression" dxfId="2424" priority="23">
      <formula>K25&gt;0</formula>
    </cfRule>
    <cfRule type="expression" dxfId="2423" priority="24">
      <formula>K25&lt;0</formula>
    </cfRule>
  </conditionalFormatting>
  <conditionalFormatting sqref="L25:L38">
    <cfRule type="expression" dxfId="2422" priority="21">
      <formula>L25&gt;0</formula>
    </cfRule>
    <cfRule type="expression" dxfId="2421" priority="22">
      <formula>L25&lt;0</formula>
    </cfRule>
  </conditionalFormatting>
  <conditionalFormatting sqref="F30:F33">
    <cfRule type="expression" dxfId="2420" priority="19">
      <formula>F30&gt;0</formula>
    </cfRule>
    <cfRule type="expression" dxfId="2419" priority="20">
      <formula>F30&lt;0</formula>
    </cfRule>
  </conditionalFormatting>
  <conditionalFormatting sqref="H30:H33">
    <cfRule type="expression" dxfId="2418" priority="17">
      <formula>H30&gt;0</formula>
    </cfRule>
    <cfRule type="expression" dxfId="2417" priority="18">
      <formula>H30&lt;0</formula>
    </cfRule>
  </conditionalFormatting>
  <conditionalFormatting sqref="L39:L44">
    <cfRule type="expression" dxfId="2416" priority="9">
      <formula>L39&gt;0</formula>
    </cfRule>
    <cfRule type="expression" dxfId="2415" priority="10">
      <formula>L39&lt;0</formula>
    </cfRule>
  </conditionalFormatting>
  <conditionalFormatting sqref="L45:L46">
    <cfRule type="expression" dxfId="2414" priority="7">
      <formula>L45&gt;0</formula>
    </cfRule>
    <cfRule type="expression" dxfId="2413" priority="8">
      <formula>L45&lt;0</formula>
    </cfRule>
  </conditionalFormatting>
  <conditionalFormatting sqref="L47">
    <cfRule type="expression" dxfId="2412" priority="5">
      <formula>L47&gt;0</formula>
    </cfRule>
    <cfRule type="expression" dxfId="2411" priority="6">
      <formula>L47&lt;0</formula>
    </cfRule>
  </conditionalFormatting>
  <conditionalFormatting sqref="L51">
    <cfRule type="expression" dxfId="2410" priority="3">
      <formula>L51&gt;0</formula>
    </cfRule>
    <cfRule type="expression" dxfId="2409" priority="4">
      <formula>L51&lt;0</formula>
    </cfRule>
  </conditionalFormatting>
  <conditionalFormatting sqref="L54">
    <cfRule type="expression" dxfId="2408" priority="1">
      <formula>L54&gt;0</formula>
    </cfRule>
    <cfRule type="expression" dxfId="240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707</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06" priority="35">
      <formula>F7&gt;0</formula>
    </cfRule>
    <cfRule type="expression" dxfId="2405" priority="36">
      <formula>F7&lt;0</formula>
    </cfRule>
  </conditionalFormatting>
  <conditionalFormatting sqref="Q8">
    <cfRule type="expression" dxfId="2404" priority="33">
      <formula>Q8&gt;0</formula>
    </cfRule>
    <cfRule type="expression" dxfId="2403" priority="34">
      <formula>Q8&lt;0</formula>
    </cfRule>
  </conditionalFormatting>
  <conditionalFormatting sqref="F31:F36">
    <cfRule type="expression" dxfId="2402" priority="31">
      <formula>F31&gt;0</formula>
    </cfRule>
    <cfRule type="expression" dxfId="2401" priority="32">
      <formula>F31&lt;0</formula>
    </cfRule>
  </conditionalFormatting>
  <conditionalFormatting sqref="H31:H36">
    <cfRule type="expression" dxfId="2400" priority="29">
      <formula>H31&gt;0</formula>
    </cfRule>
    <cfRule type="expression" dxfId="2399" priority="30">
      <formula>H31&lt;0</formula>
    </cfRule>
  </conditionalFormatting>
  <conditionalFormatting sqref="F99:F120">
    <cfRule type="expression" dxfId="2398" priority="27">
      <formula>F99&gt;0</formula>
    </cfRule>
    <cfRule type="expression" dxfId="2397" priority="28">
      <formula>F99&lt;0</formula>
    </cfRule>
  </conditionalFormatting>
  <conditionalFormatting sqref="H99:H120">
    <cfRule type="expression" dxfId="2396" priority="25">
      <formula>H99&gt;0</formula>
    </cfRule>
    <cfRule type="expression" dxfId="2395" priority="26">
      <formula>H99&lt;0</formula>
    </cfRule>
  </conditionalFormatting>
  <conditionalFormatting sqref="Q10">
    <cfRule type="expression" dxfId="2394" priority="23">
      <formula>Q10&gt;0</formula>
    </cfRule>
    <cfRule type="expression" dxfId="2393" priority="24">
      <formula>Q10&lt;0</formula>
    </cfRule>
  </conditionalFormatting>
  <conditionalFormatting sqref="J31:J71">
    <cfRule type="expression" dxfId="2392" priority="21">
      <formula>J31&gt;0</formula>
    </cfRule>
    <cfRule type="expression" dxfId="2391" priority="22">
      <formula>J31&lt;0</formula>
    </cfRule>
  </conditionalFormatting>
  <conditionalFormatting sqref="K31:K44">
    <cfRule type="expression" dxfId="2390" priority="19">
      <formula>K31&gt;0</formula>
    </cfRule>
    <cfRule type="expression" dxfId="2389" priority="20">
      <formula>K31&lt;0</formula>
    </cfRule>
  </conditionalFormatting>
  <conditionalFormatting sqref="L31:L44">
    <cfRule type="expression" dxfId="2388" priority="17">
      <formula>L31&gt;0</formula>
    </cfRule>
    <cfRule type="expression" dxfId="238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86" priority="15">
      <formula>F37&gt;0</formula>
    </cfRule>
    <cfRule type="expression" dxfId="2385" priority="16">
      <formula>F37&lt;0</formula>
    </cfRule>
  </conditionalFormatting>
  <conditionalFormatting sqref="H37:H39">
    <cfRule type="expression" dxfId="2384" priority="13">
      <formula>H37&gt;0</formula>
    </cfRule>
    <cfRule type="expression" dxfId="2383" priority="14">
      <formula>H37&lt;0</formula>
    </cfRule>
  </conditionalFormatting>
  <conditionalFormatting sqref="H72 F72">
    <cfRule type="expression" dxfId="2382" priority="7">
      <formula>F72&gt;0</formula>
    </cfRule>
    <cfRule type="expression" dxfId="2381" priority="8">
      <formula>F72&lt;0</formula>
    </cfRule>
  </conditionalFormatting>
  <conditionalFormatting sqref="F69:F71 H69:H71">
    <cfRule type="expression" dxfId="2380" priority="3">
      <formula>F69&gt;0</formula>
    </cfRule>
    <cfRule type="expression" dxfId="2379" priority="4">
      <formula>F69&lt;0</formula>
    </cfRule>
  </conditionalFormatting>
  <conditionalFormatting sqref="J72">
    <cfRule type="expression" dxfId="2378" priority="1">
      <formula>J72&gt;0</formula>
    </cfRule>
    <cfRule type="expression" dxfId="237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68.84</v>
      </c>
      <c r="R4" s="416">
        <v>-3.3999999999999998E-3</v>
      </c>
      <c r="W4" s="131"/>
    </row>
    <row r="5" spans="1:23" x14ac:dyDescent="0.25">
      <c r="B5" s="69"/>
      <c r="C5" s="4"/>
      <c r="D5" s="3"/>
      <c r="E5" s="3"/>
      <c r="F5" s="3"/>
      <c r="G5" s="69"/>
      <c r="H5" s="158"/>
      <c r="I5" s="3"/>
      <c r="J5" s="3"/>
      <c r="K5" s="3"/>
      <c r="L5" s="4"/>
      <c r="M5" s="4"/>
      <c r="O5" s="11" t="s">
        <v>67</v>
      </c>
      <c r="Q5" s="3">
        <f>Q4*Q2</f>
        <v>6884</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2728.4999999999927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1687.7799999999988</v>
      </c>
      <c r="T8" s="1"/>
      <c r="U8" t="s">
        <v>745</v>
      </c>
      <c r="W8" s="131"/>
    </row>
    <row r="9" spans="1:23" x14ac:dyDescent="0.25">
      <c r="G9" s="4"/>
      <c r="H9" s="158"/>
      <c r="I9" s="3"/>
      <c r="J9" s="3"/>
      <c r="K9" s="3"/>
      <c r="L9" s="4"/>
      <c r="M9" s="4"/>
      <c r="O9" s="11" t="s">
        <v>202</v>
      </c>
      <c r="Q9" s="131">
        <f>IF(Q2=0, 0, Q8/Q6)</f>
        <v>0.32480918821758864</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20.128654970760234</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75.724000000000004</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75.035600000000002</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74.347200000000015</v>
      </c>
      <c r="Q19" s="2"/>
      <c r="T19" s="1">
        <v>43228</v>
      </c>
      <c r="U19" t="s">
        <v>82</v>
      </c>
      <c r="W19" s="131"/>
    </row>
    <row r="20" spans="1:23" x14ac:dyDescent="0.25">
      <c r="O20" s="78">
        <v>1.07</v>
      </c>
      <c r="P20" s="78">
        <f t="shared" si="0"/>
        <v>73.658800000000014</v>
      </c>
      <c r="Q20" s="2"/>
      <c r="W20" s="131"/>
    </row>
    <row r="21" spans="1:23" x14ac:dyDescent="0.25">
      <c r="O21" s="78">
        <v>1.06</v>
      </c>
      <c r="P21" s="78">
        <f t="shared" si="0"/>
        <v>72.970400000000012</v>
      </c>
      <c r="Q21" s="2"/>
      <c r="T21" s="1">
        <v>43283</v>
      </c>
      <c r="U21" t="s">
        <v>1072</v>
      </c>
      <c r="W21" s="131"/>
    </row>
    <row r="22" spans="1:23" x14ac:dyDescent="0.25">
      <c r="O22" s="78">
        <v>1.05</v>
      </c>
      <c r="P22" s="78">
        <f t="shared" si="0"/>
        <v>72.282000000000011</v>
      </c>
      <c r="Q22" s="2"/>
      <c r="W22" s="131"/>
    </row>
    <row r="23" spans="1:23" x14ac:dyDescent="0.25">
      <c r="O23" s="78">
        <v>1.04</v>
      </c>
      <c r="P23" s="78">
        <f t="shared" si="0"/>
        <v>71.593600000000009</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70.905200000000008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70.216800000000006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69.528400000000005</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68.84</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68.151600000000002</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67.463200000000001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66.774799999999999</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66.086399999999998</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65.397999999999996</v>
      </c>
      <c r="W32" s="131"/>
    </row>
    <row r="33" spans="1:23" x14ac:dyDescent="0.25">
      <c r="A33" s="4"/>
      <c r="B33" s="161"/>
      <c r="C33" s="10"/>
      <c r="D33" s="39"/>
      <c r="E33" s="39"/>
      <c r="F33" s="39"/>
      <c r="G33" s="39"/>
      <c r="H33" s="175"/>
      <c r="I33" s="39"/>
      <c r="J33" s="39"/>
      <c r="K33" s="39"/>
      <c r="L33" s="39"/>
      <c r="M33" s="39"/>
      <c r="O33" s="78">
        <v>0.94</v>
      </c>
      <c r="P33" s="78">
        <f t="shared" si="0"/>
        <v>64.709599999999995</v>
      </c>
      <c r="W33" s="131"/>
    </row>
    <row r="34" spans="1:23" x14ac:dyDescent="0.25">
      <c r="A34" s="4"/>
      <c r="B34" s="161"/>
      <c r="C34" s="10"/>
      <c r="D34" s="39"/>
      <c r="E34" s="39"/>
      <c r="F34" s="39"/>
      <c r="G34" s="39"/>
      <c r="H34" s="175"/>
      <c r="I34" s="39"/>
      <c r="J34" s="39"/>
      <c r="K34" s="39"/>
      <c r="L34" s="39"/>
      <c r="M34" s="39"/>
      <c r="O34" s="78">
        <v>0.93</v>
      </c>
      <c r="P34" s="78">
        <f t="shared" si="0"/>
        <v>64.021200000000007</v>
      </c>
      <c r="W34" s="131"/>
    </row>
    <row r="35" spans="1:23" x14ac:dyDescent="0.25">
      <c r="A35" s="4"/>
      <c r="B35" s="161"/>
      <c r="C35" s="10"/>
      <c r="D35" s="39"/>
      <c r="E35" s="39"/>
      <c r="F35" s="39"/>
      <c r="G35" s="39"/>
      <c r="H35" s="175"/>
      <c r="I35" s="39"/>
      <c r="J35" s="39"/>
      <c r="K35" s="39"/>
      <c r="L35" s="39"/>
      <c r="M35" s="39"/>
      <c r="O35" s="78">
        <v>0.92</v>
      </c>
      <c r="P35" s="78">
        <f t="shared" si="0"/>
        <v>63.332800000000006</v>
      </c>
      <c r="W35" s="131"/>
    </row>
    <row r="36" spans="1:23" x14ac:dyDescent="0.25">
      <c r="A36" s="4"/>
      <c r="B36" s="161"/>
      <c r="C36" s="10"/>
      <c r="D36" s="39"/>
      <c r="E36" s="39"/>
      <c r="F36" s="39"/>
      <c r="G36" s="39"/>
      <c r="H36" s="175"/>
      <c r="I36" s="39"/>
      <c r="J36" s="39"/>
      <c r="K36" s="39"/>
      <c r="L36" s="39"/>
      <c r="M36" s="39"/>
      <c r="O36" s="78">
        <v>0.91</v>
      </c>
      <c r="P36" s="78">
        <f t="shared" si="0"/>
        <v>62.644400000000005</v>
      </c>
      <c r="W36" s="131"/>
    </row>
    <row r="37" spans="1:23" x14ac:dyDescent="0.25">
      <c r="A37" s="4"/>
      <c r="B37" s="161"/>
      <c r="C37" s="10"/>
      <c r="D37" s="39"/>
      <c r="E37" s="39"/>
      <c r="F37" s="39"/>
      <c r="G37" s="39"/>
      <c r="H37" s="175"/>
      <c r="I37" s="39"/>
      <c r="J37" s="39"/>
      <c r="K37" s="39"/>
      <c r="L37" s="39"/>
      <c r="M37" s="39"/>
      <c r="O37" s="78">
        <v>0.9</v>
      </c>
      <c r="P37" s="78">
        <f t="shared" si="0"/>
        <v>61.956000000000003</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76" priority="71">
      <formula>Q7&gt;0</formula>
    </cfRule>
    <cfRule type="expression" dxfId="2375" priority="72">
      <formula>Q7&lt;0</formula>
    </cfRule>
  </conditionalFormatting>
  <conditionalFormatting sqref="Q8">
    <cfRule type="expression" dxfId="2374" priority="69">
      <formula>Q8&gt;0</formula>
    </cfRule>
    <cfRule type="expression" dxfId="2373" priority="70">
      <formula>Q8&lt;0</formula>
    </cfRule>
  </conditionalFormatting>
  <conditionalFormatting sqref="F27 F29 F33:F38">
    <cfRule type="expression" dxfId="2372" priority="67">
      <formula>F27&gt;0</formula>
    </cfRule>
    <cfRule type="expression" dxfId="2371" priority="68">
      <formula>F27&lt;0</formula>
    </cfRule>
  </conditionalFormatting>
  <conditionalFormatting sqref="H29:H38">
    <cfRule type="expression" dxfId="2370" priority="65">
      <formula>H29&gt;0</formula>
    </cfRule>
    <cfRule type="expression" dxfId="2369" priority="66">
      <formula>H29&lt;0</formula>
    </cfRule>
  </conditionalFormatting>
  <conditionalFormatting sqref="H25:H27">
    <cfRule type="expression" dxfId="2368" priority="45">
      <formula>H25&gt;0</formula>
    </cfRule>
    <cfRule type="expression" dxfId="2367" priority="46">
      <formula>H25&lt;0</formula>
    </cfRule>
  </conditionalFormatting>
  <conditionalFormatting sqref="Q10">
    <cfRule type="expression" dxfId="2366" priority="59">
      <formula>Q10&gt;0</formula>
    </cfRule>
    <cfRule type="expression" dxfId="2365" priority="60">
      <formula>Q10&lt;0</formula>
    </cfRule>
  </conditionalFormatting>
  <conditionalFormatting sqref="F25:F26">
    <cfRule type="expression" dxfId="2364" priority="47">
      <formula>F25&gt;0</formula>
    </cfRule>
    <cfRule type="expression" dxfId="2363" priority="48">
      <formula>F25&lt;0</formula>
    </cfRule>
  </conditionalFormatting>
  <conditionalFormatting sqref="J65:K72">
    <cfRule type="expression" dxfId="2362" priority="41">
      <formula>J65&gt;0</formula>
    </cfRule>
    <cfRule type="expression" dxfId="2361" priority="42">
      <formula>J65&lt;0</formula>
    </cfRule>
  </conditionalFormatting>
  <conditionalFormatting sqref="F65:F83 F89">
    <cfRule type="expression" dxfId="2360" priority="39">
      <formula>F65&gt;0</formula>
    </cfRule>
    <cfRule type="expression" dxfId="2359" priority="40">
      <formula>F65&lt;0</formula>
    </cfRule>
  </conditionalFormatting>
  <conditionalFormatting sqref="H65:H83 H89">
    <cfRule type="expression" dxfId="2358" priority="37">
      <formula>H65&gt;0</formula>
    </cfRule>
    <cfRule type="expression" dxfId="2357" priority="38">
      <formula>H65&lt;0</formula>
    </cfRule>
  </conditionalFormatting>
  <conditionalFormatting sqref="J76:J78">
    <cfRule type="expression" dxfId="2356" priority="35">
      <formula>J76&gt;0</formula>
    </cfRule>
    <cfRule type="expression" dxfId="2355" priority="36">
      <formula>J76&lt;0</formula>
    </cfRule>
  </conditionalFormatting>
  <conditionalFormatting sqref="K76:K78">
    <cfRule type="expression" dxfId="2354" priority="33">
      <formula>K76&gt;0</formula>
    </cfRule>
    <cfRule type="expression" dxfId="2353" priority="34">
      <formula>K76&lt;0</formula>
    </cfRule>
  </conditionalFormatting>
  <conditionalFormatting sqref="L65:L78">
    <cfRule type="expression" dxfId="2352" priority="31">
      <formula>L65&gt;0</formula>
    </cfRule>
    <cfRule type="expression" dxfId="2351" priority="32">
      <formula>L65&lt;0</formula>
    </cfRule>
  </conditionalFormatting>
  <conditionalFormatting sqref="F84:F88">
    <cfRule type="expression" dxfId="2350" priority="29">
      <formula>F84&gt;0</formula>
    </cfRule>
    <cfRule type="expression" dxfId="2349" priority="30">
      <formula>F84&lt;0</formula>
    </cfRule>
  </conditionalFormatting>
  <conditionalFormatting sqref="H84:H88">
    <cfRule type="expression" dxfId="2348" priority="27">
      <formula>H84&gt;0</formula>
    </cfRule>
    <cfRule type="expression" dxfId="2347" priority="28">
      <formula>H84&lt;0</formula>
    </cfRule>
  </conditionalFormatting>
  <conditionalFormatting sqref="M65:M78">
    <cfRule type="expression" dxfId="2346" priority="25">
      <formula>M65&gt;0</formula>
    </cfRule>
    <cfRule type="expression" dxfId="2345" priority="26">
      <formula>M65&lt;0</formula>
    </cfRule>
  </conditionalFormatting>
  <conditionalFormatting sqref="M26:M31">
    <cfRule type="expression" dxfId="2344" priority="23">
      <formula>M26&gt;0</formula>
    </cfRule>
    <cfRule type="expression" dxfId="2343" priority="24">
      <formula>M26&lt;0</formula>
    </cfRule>
  </conditionalFormatting>
  <conditionalFormatting sqref="F93:F105">
    <cfRule type="expression" dxfId="2342" priority="21">
      <formula>F93&gt;0</formula>
    </cfRule>
    <cfRule type="expression" dxfId="2341" priority="22">
      <formula>F93&lt;0</formula>
    </cfRule>
  </conditionalFormatting>
  <conditionalFormatting sqref="H93:H105">
    <cfRule type="expression" dxfId="2340" priority="19">
      <formula>H93&gt;0</formula>
    </cfRule>
    <cfRule type="expression" dxfId="2339" priority="20">
      <formula>H93&lt;0</formula>
    </cfRule>
  </conditionalFormatting>
  <conditionalFormatting sqref="H92">
    <cfRule type="expression" dxfId="2338" priority="15">
      <formula>H92&gt;0</formula>
    </cfRule>
    <cfRule type="expression" dxfId="2337" priority="16">
      <formula>H92&lt;0</formula>
    </cfRule>
  </conditionalFormatting>
  <conditionalFormatting sqref="F92">
    <cfRule type="expression" dxfId="2336" priority="17">
      <formula>F92&gt;0</formula>
    </cfRule>
    <cfRule type="expression" dxfId="2335" priority="18">
      <formula>F92&lt;0</formula>
    </cfRule>
  </conditionalFormatting>
  <conditionalFormatting sqref="M93:M98">
    <cfRule type="expression" dxfId="2334" priority="13">
      <formula>M93&gt;0</formula>
    </cfRule>
    <cfRule type="expression" dxfId="2333" priority="14">
      <formula>M93&lt;0</formula>
    </cfRule>
  </conditionalFormatting>
  <conditionalFormatting sqref="K25:K27">
    <cfRule type="expression" dxfId="2332" priority="11">
      <formula>K25&gt;0</formula>
    </cfRule>
    <cfRule type="expression" dxfId="2331" priority="12">
      <formula>K25&lt;0</formula>
    </cfRule>
  </conditionalFormatting>
  <conditionalFormatting sqref="K28">
    <cfRule type="expression" dxfId="2330" priority="9">
      <formula>K28&gt;0</formula>
    </cfRule>
    <cfRule type="expression" dxfId="2329" priority="10">
      <formula>K28&lt;0</formula>
    </cfRule>
  </conditionalFormatting>
  <conditionalFormatting sqref="H28">
    <cfRule type="expression" dxfId="2328" priority="5">
      <formula>H28&gt;0</formula>
    </cfRule>
    <cfRule type="expression" dxfId="2327" priority="6">
      <formula>H28&lt;0</formula>
    </cfRule>
  </conditionalFormatting>
  <conditionalFormatting sqref="F28">
    <cfRule type="expression" dxfId="2326" priority="7">
      <formula>F28&gt;0</formula>
    </cfRule>
    <cfRule type="expression" dxfId="2325" priority="8">
      <formula>F28&lt;0</formula>
    </cfRule>
  </conditionalFormatting>
  <conditionalFormatting sqref="K29:K32">
    <cfRule type="expression" dxfId="2324" priority="3">
      <formula>K29&gt;0</formula>
    </cfRule>
    <cfRule type="expression" dxfId="2323" priority="4">
      <formula>K29&lt;0</formula>
    </cfRule>
  </conditionalFormatting>
  <conditionalFormatting sqref="F30:F32">
    <cfRule type="expression" dxfId="2322" priority="1">
      <formula>F30&gt;0</formula>
    </cfRule>
    <cfRule type="expression" dxfId="232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20" priority="41">
      <formula>F7&gt;0</formula>
    </cfRule>
    <cfRule type="expression" dxfId="2319" priority="42">
      <formula>F7&lt;0</formula>
    </cfRule>
  </conditionalFormatting>
  <conditionalFormatting sqref="Q8">
    <cfRule type="expression" dxfId="2318" priority="39">
      <formula>Q8&gt;0</formula>
    </cfRule>
    <cfRule type="expression" dxfId="2317" priority="40">
      <formula>Q8&lt;0</formula>
    </cfRule>
  </conditionalFormatting>
  <conditionalFormatting sqref="Q10">
    <cfRule type="expression" dxfId="2316" priority="33">
      <formula>Q10&gt;0</formula>
    </cfRule>
    <cfRule type="expression" dxfId="2315" priority="34">
      <formula>Q10&lt;0</formula>
    </cfRule>
  </conditionalFormatting>
  <conditionalFormatting sqref="J27:J35">
    <cfRule type="expression" dxfId="2314" priority="31">
      <formula>J27&gt;0</formula>
    </cfRule>
    <cfRule type="expression" dxfId="2313" priority="32">
      <formula>J27&lt;0</formula>
    </cfRule>
  </conditionalFormatting>
  <conditionalFormatting sqref="K27:K38">
    <cfRule type="expression" dxfId="2312" priority="29">
      <formula>K27&gt;0</formula>
    </cfRule>
    <cfRule type="expression" dxfId="2311" priority="30">
      <formula>K27&lt;0</formula>
    </cfRule>
  </conditionalFormatting>
  <conditionalFormatting sqref="L27:L38">
    <cfRule type="expression" dxfId="2310" priority="27">
      <formula>L27&gt;0</formula>
    </cfRule>
    <cfRule type="expression" dxfId="2309" priority="28">
      <formula>L27&lt;0</formula>
    </cfRule>
  </conditionalFormatting>
  <conditionalFormatting sqref="F95:F116">
    <cfRule type="expression" dxfId="2308" priority="25">
      <formula>F95&gt;0</formula>
    </cfRule>
    <cfRule type="expression" dxfId="2307" priority="26">
      <formula>F95&lt;0</formula>
    </cfRule>
  </conditionalFormatting>
  <conditionalFormatting sqref="H95:H116">
    <cfRule type="expression" dxfId="2306" priority="23">
      <formula>H95&gt;0</formula>
    </cfRule>
    <cfRule type="expression" dxfId="2305" priority="24">
      <formula>H95&lt;0</formula>
    </cfRule>
  </conditionalFormatting>
  <conditionalFormatting sqref="J95:J108">
    <cfRule type="expression" dxfId="2304" priority="21">
      <formula>J95&gt;0</formula>
    </cfRule>
    <cfRule type="expression" dxfId="2303" priority="22">
      <formula>J95&lt;0</formula>
    </cfRule>
  </conditionalFormatting>
  <conditionalFormatting sqref="K95:K108">
    <cfRule type="expression" dxfId="2302" priority="19">
      <formula>K95&gt;0</formula>
    </cfRule>
    <cfRule type="expression" dxfId="2301" priority="20">
      <formula>K95&lt;0</formula>
    </cfRule>
  </conditionalFormatting>
  <conditionalFormatting sqref="L95:L108">
    <cfRule type="expression" dxfId="2300" priority="17">
      <formula>L95&gt;0</formula>
    </cfRule>
    <cfRule type="expression" dxfId="2299" priority="18">
      <formula>L95&lt;0</formula>
    </cfRule>
  </conditionalFormatting>
  <conditionalFormatting sqref="F29">
    <cfRule type="expression" dxfId="2298" priority="15">
      <formula>F29&gt;0</formula>
    </cfRule>
    <cfRule type="expression" dxfId="2297" priority="16">
      <formula>F29&lt;0</formula>
    </cfRule>
  </conditionalFormatting>
  <conditionalFormatting sqref="H29">
    <cfRule type="expression" dxfId="2296" priority="13">
      <formula>H29&gt;0</formula>
    </cfRule>
    <cfRule type="expression" dxfId="2295" priority="14">
      <formula>H29&lt;0</formula>
    </cfRule>
  </conditionalFormatting>
  <conditionalFormatting sqref="F25:F28 H25:H28">
    <cfRule type="expression" dxfId="2294" priority="9">
      <formula>F25&gt;0</formula>
    </cfRule>
    <cfRule type="expression" dxfId="2293" priority="10">
      <formula>F25&lt;0</formula>
    </cfRule>
  </conditionalFormatting>
  <conditionalFormatting sqref="H67:H68 F67:F68">
    <cfRule type="expression" dxfId="2292" priority="7">
      <formula>F67&gt;0</formula>
    </cfRule>
    <cfRule type="expression" dxfId="2291" priority="8">
      <formula>F67&lt;0</formula>
    </cfRule>
  </conditionalFormatting>
  <conditionalFormatting sqref="H65:H66 F65:F66">
    <cfRule type="expression" dxfId="2290" priority="5">
      <formula>F65&gt;0</formula>
    </cfRule>
    <cfRule type="expression" dxfId="2289" priority="6">
      <formula>F65&lt;0</formula>
    </cfRule>
  </conditionalFormatting>
  <conditionalFormatting sqref="H64 F64">
    <cfRule type="expression" dxfId="2288" priority="3">
      <formula>F64&gt;0</formula>
    </cfRule>
    <cfRule type="expression" dxfId="2287" priority="4">
      <formula>F64&lt;0</formula>
    </cfRule>
  </conditionalFormatting>
  <conditionalFormatting sqref="L67">
    <cfRule type="expression" dxfId="2286" priority="1">
      <formula>L67&gt;0</formula>
    </cfRule>
    <cfRule type="expression" dxfId="228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84" priority="61">
      <formula>F47&gt;0</formula>
    </cfRule>
    <cfRule type="expression" dxfId="2283" priority="62">
      <formula>F47&lt;0</formula>
    </cfRule>
  </conditionalFormatting>
  <conditionalFormatting sqref="Q7">
    <cfRule type="expression" dxfId="2282" priority="59">
      <formula>Q7&gt;0</formula>
    </cfRule>
    <cfRule type="expression" dxfId="2281" priority="60">
      <formula>Q7&lt;0</formula>
    </cfRule>
  </conditionalFormatting>
  <conditionalFormatting sqref="Q8">
    <cfRule type="expression" dxfId="2280" priority="57">
      <formula>Q8&gt;0</formula>
    </cfRule>
    <cfRule type="expression" dxfId="2279" priority="58">
      <formula>Q8&lt;0</formula>
    </cfRule>
  </conditionalFormatting>
  <conditionalFormatting sqref="F30:F31 F33:F46">
    <cfRule type="expression" dxfId="2278" priority="55">
      <formula>F30&gt;0</formula>
    </cfRule>
    <cfRule type="expression" dxfId="2277" priority="56">
      <formula>F30&lt;0</formula>
    </cfRule>
  </conditionalFormatting>
  <conditionalFormatting sqref="H30:H31 H33:H46">
    <cfRule type="expression" dxfId="2276" priority="53">
      <formula>H30&gt;0</formula>
    </cfRule>
    <cfRule type="expression" dxfId="2275" priority="54">
      <formula>H30&lt;0</formula>
    </cfRule>
  </conditionalFormatting>
  <conditionalFormatting sqref="Q10">
    <cfRule type="expression" dxfId="2274" priority="51">
      <formula>Q10&gt;0</formula>
    </cfRule>
    <cfRule type="expression" dxfId="2273" priority="52">
      <formula>Q10&lt;0</formula>
    </cfRule>
  </conditionalFormatting>
  <conditionalFormatting sqref="J29:J38">
    <cfRule type="expression" dxfId="2272" priority="49">
      <formula>J29&gt;0</formula>
    </cfRule>
    <cfRule type="expression" dxfId="2271" priority="50">
      <formula>J29&lt;0</formula>
    </cfRule>
  </conditionalFormatting>
  <conditionalFormatting sqref="K26:K38">
    <cfRule type="expression" dxfId="2270" priority="47">
      <formula>K26&gt;0</formula>
    </cfRule>
    <cfRule type="expression" dxfId="2269" priority="48">
      <formula>K26&lt;0</formula>
    </cfRule>
  </conditionalFormatting>
  <conditionalFormatting sqref="L25 L38">
    <cfRule type="expression" dxfId="2268" priority="45">
      <formula>L25&gt;0</formula>
    </cfRule>
    <cfRule type="expression" dxfId="2267" priority="46">
      <formula>L25&lt;0</formula>
    </cfRule>
  </conditionalFormatting>
  <conditionalFormatting sqref="F95:F110">
    <cfRule type="expression" dxfId="2266" priority="43">
      <formula>F95&gt;0</formula>
    </cfRule>
    <cfRule type="expression" dxfId="2265" priority="44">
      <formula>F95&lt;0</formula>
    </cfRule>
  </conditionalFormatting>
  <conditionalFormatting sqref="H95:H110">
    <cfRule type="expression" dxfId="2264" priority="41">
      <formula>H95&gt;0</formula>
    </cfRule>
    <cfRule type="expression" dxfId="2263" priority="42">
      <formula>H95&lt;0</formula>
    </cfRule>
  </conditionalFormatting>
  <conditionalFormatting sqref="J95:J102">
    <cfRule type="expression" dxfId="2262" priority="39">
      <formula>J95&gt;0</formula>
    </cfRule>
    <cfRule type="expression" dxfId="2261" priority="40">
      <formula>J95&lt;0</formula>
    </cfRule>
  </conditionalFormatting>
  <conditionalFormatting sqref="K95:K102">
    <cfRule type="expression" dxfId="2260" priority="37">
      <formula>K95&gt;0</formula>
    </cfRule>
    <cfRule type="expression" dxfId="2259" priority="38">
      <formula>K95&lt;0</formula>
    </cfRule>
  </conditionalFormatting>
  <conditionalFormatting sqref="L95:L102">
    <cfRule type="expression" dxfId="2258" priority="35">
      <formula>L95&gt;0</formula>
    </cfRule>
    <cfRule type="expression" dxfId="2257" priority="36">
      <formula>L95&lt;0</formula>
    </cfRule>
  </conditionalFormatting>
  <conditionalFormatting sqref="F29">
    <cfRule type="expression" dxfId="2256" priority="33">
      <formula>F29&gt;0</formula>
    </cfRule>
    <cfRule type="expression" dxfId="2255" priority="34">
      <formula>F29&lt;0</formula>
    </cfRule>
  </conditionalFormatting>
  <conditionalFormatting sqref="H29">
    <cfRule type="expression" dxfId="2254" priority="31">
      <formula>H29&gt;0</formula>
    </cfRule>
    <cfRule type="expression" dxfId="2253" priority="32">
      <formula>H29&lt;0</formula>
    </cfRule>
  </conditionalFormatting>
  <conditionalFormatting sqref="F32">
    <cfRule type="expression" dxfId="2252" priority="25">
      <formula>F32&gt;0</formula>
    </cfRule>
    <cfRule type="expression" dxfId="2251" priority="26">
      <formula>F32&lt;0</formula>
    </cfRule>
  </conditionalFormatting>
  <conditionalFormatting sqref="H32">
    <cfRule type="expression" dxfId="2250" priority="23">
      <formula>H32&gt;0</formula>
    </cfRule>
    <cfRule type="expression" dxfId="2249" priority="24">
      <formula>H32&lt;0</formula>
    </cfRule>
  </conditionalFormatting>
  <conditionalFormatting sqref="F94">
    <cfRule type="expression" dxfId="2248" priority="21">
      <formula>F94&gt;0</formula>
    </cfRule>
    <cfRule type="expression" dxfId="2247" priority="22">
      <formula>F94&lt;0</formula>
    </cfRule>
  </conditionalFormatting>
  <conditionalFormatting sqref="H94">
    <cfRule type="expression" dxfId="2246" priority="19">
      <formula>H94&gt;0</formula>
    </cfRule>
    <cfRule type="expression" dxfId="2245" priority="20">
      <formula>H94&lt;0</formula>
    </cfRule>
  </conditionalFormatting>
  <conditionalFormatting sqref="J89:J94">
    <cfRule type="expression" dxfId="2244" priority="17">
      <formula>J89&gt;0</formula>
    </cfRule>
    <cfRule type="expression" dxfId="2243" priority="18">
      <formula>J89&lt;0</formula>
    </cfRule>
  </conditionalFormatting>
  <conditionalFormatting sqref="K89:K94">
    <cfRule type="expression" dxfId="2242" priority="15">
      <formula>K89&gt;0</formula>
    </cfRule>
    <cfRule type="expression" dxfId="2241" priority="16">
      <formula>K89&lt;0</formula>
    </cfRule>
  </conditionalFormatting>
  <conditionalFormatting sqref="L89">
    <cfRule type="expression" dxfId="2240" priority="13">
      <formula>L89&gt;0</formula>
    </cfRule>
    <cfRule type="expression" dxfId="2239" priority="14">
      <formula>L89&lt;0</formula>
    </cfRule>
  </conditionalFormatting>
  <conditionalFormatting sqref="F89:F93">
    <cfRule type="expression" dxfId="2238" priority="11">
      <formula>F89&gt;0</formula>
    </cfRule>
    <cfRule type="expression" dxfId="2237" priority="12">
      <formula>F89&lt;0</formula>
    </cfRule>
  </conditionalFormatting>
  <conditionalFormatting sqref="H89:H93">
    <cfRule type="expression" dxfId="2236" priority="9">
      <formula>H89&gt;0</formula>
    </cfRule>
    <cfRule type="expression" dxfId="2235" priority="10">
      <formula>H89&lt;0</formula>
    </cfRule>
  </conditionalFormatting>
  <conditionalFormatting sqref="J25:J28">
    <cfRule type="expression" dxfId="2234" priority="7">
      <formula>J25&gt;0</formula>
    </cfRule>
    <cfRule type="expression" dxfId="2233" priority="8">
      <formula>J25&lt;0</formula>
    </cfRule>
  </conditionalFormatting>
  <conditionalFormatting sqref="K25">
    <cfRule type="expression" dxfId="2232" priority="5">
      <formula>K25&gt;0</formula>
    </cfRule>
    <cfRule type="expression" dxfId="2231" priority="6">
      <formula>K25&lt;0</formula>
    </cfRule>
  </conditionalFormatting>
  <conditionalFormatting sqref="F25:F28">
    <cfRule type="expression" dxfId="2230" priority="3">
      <formula>F25&gt;0</formula>
    </cfRule>
    <cfRule type="expression" dxfId="2229" priority="4">
      <formula>F25&lt;0</formula>
    </cfRule>
  </conditionalFormatting>
  <conditionalFormatting sqref="H25:H28">
    <cfRule type="expression" dxfId="2228" priority="1">
      <formula>H25&gt;0</formula>
    </cfRule>
    <cfRule type="expression" dxfId="222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26" priority="37">
      <formula>F47&gt;0</formula>
    </cfRule>
    <cfRule type="expression" dxfId="2225" priority="38">
      <formula>F47&lt;0</formula>
    </cfRule>
  </conditionalFormatting>
  <conditionalFormatting sqref="Q7">
    <cfRule type="expression" dxfId="2224" priority="35">
      <formula>Q7&gt;0</formula>
    </cfRule>
    <cfRule type="expression" dxfId="2223" priority="36">
      <formula>Q7&lt;0</formula>
    </cfRule>
  </conditionalFormatting>
  <conditionalFormatting sqref="Q8">
    <cfRule type="expression" dxfId="2222" priority="33">
      <formula>Q8&gt;0</formula>
    </cfRule>
    <cfRule type="expression" dxfId="2221" priority="34">
      <formula>Q8&lt;0</formula>
    </cfRule>
  </conditionalFormatting>
  <conditionalFormatting sqref="F30:F46">
    <cfRule type="expression" dxfId="2220" priority="31">
      <formula>F30&gt;0</formula>
    </cfRule>
    <cfRule type="expression" dxfId="2219" priority="32">
      <formula>F30&lt;0</formula>
    </cfRule>
  </conditionalFormatting>
  <conditionalFormatting sqref="H30:H46">
    <cfRule type="expression" dxfId="2218" priority="29">
      <formula>H30&gt;0</formula>
    </cfRule>
    <cfRule type="expression" dxfId="2217" priority="30">
      <formula>H30&lt;0</formula>
    </cfRule>
  </conditionalFormatting>
  <conditionalFormatting sqref="Q10">
    <cfRule type="expression" dxfId="2216" priority="27">
      <formula>Q10&gt;0</formula>
    </cfRule>
    <cfRule type="expression" dxfId="2215" priority="28">
      <formula>Q10&lt;0</formula>
    </cfRule>
  </conditionalFormatting>
  <conditionalFormatting sqref="J25:J38">
    <cfRule type="expression" dxfId="2214" priority="25">
      <formula>J25&gt;0</formula>
    </cfRule>
    <cfRule type="expression" dxfId="2213" priority="26">
      <formula>J25&lt;0</formula>
    </cfRule>
  </conditionalFormatting>
  <conditionalFormatting sqref="K25:K38">
    <cfRule type="expression" dxfId="2212" priority="23">
      <formula>K25&gt;0</formula>
    </cfRule>
    <cfRule type="expression" dxfId="2211" priority="24">
      <formula>K25&lt;0</formula>
    </cfRule>
  </conditionalFormatting>
  <conditionalFormatting sqref="L25 L38">
    <cfRule type="expression" dxfId="2210" priority="21">
      <formula>L25&gt;0</formula>
    </cfRule>
    <cfRule type="expression" dxfId="2209" priority="22">
      <formula>L25&lt;0</formula>
    </cfRule>
  </conditionalFormatting>
  <conditionalFormatting sqref="F89:F110">
    <cfRule type="expression" dxfId="2208" priority="19">
      <formula>F89&gt;0</formula>
    </cfRule>
    <cfRule type="expression" dxfId="2207" priority="20">
      <formula>F89&lt;0</formula>
    </cfRule>
  </conditionalFormatting>
  <conditionalFormatting sqref="H89:H110">
    <cfRule type="expression" dxfId="2206" priority="17">
      <formula>H89&gt;0</formula>
    </cfRule>
    <cfRule type="expression" dxfId="2205" priority="18">
      <formula>H89&lt;0</formula>
    </cfRule>
  </conditionalFormatting>
  <conditionalFormatting sqref="J89:J102">
    <cfRule type="expression" dxfId="2204" priority="15">
      <formula>J89&gt;0</formula>
    </cfRule>
    <cfRule type="expression" dxfId="2203" priority="16">
      <formula>J89&lt;0</formula>
    </cfRule>
  </conditionalFormatting>
  <conditionalFormatting sqref="K89:K102">
    <cfRule type="expression" dxfId="2202" priority="13">
      <formula>K89&gt;0</formula>
    </cfRule>
    <cfRule type="expression" dxfId="2201" priority="14">
      <formula>K89&lt;0</formula>
    </cfRule>
  </conditionalFormatting>
  <conditionalFormatting sqref="L89:L102">
    <cfRule type="expression" dxfId="2200" priority="11">
      <formula>L89&gt;0</formula>
    </cfRule>
    <cfRule type="expression" dxfId="2199" priority="12">
      <formula>L89&lt;0</formula>
    </cfRule>
  </conditionalFormatting>
  <conditionalFormatting sqref="F29">
    <cfRule type="expression" dxfId="2198" priority="9">
      <formula>F29&gt;0</formula>
    </cfRule>
    <cfRule type="expression" dxfId="2197" priority="10">
      <formula>F29&lt;0</formula>
    </cfRule>
  </conditionalFormatting>
  <conditionalFormatting sqref="H29">
    <cfRule type="expression" dxfId="2196" priority="7">
      <formula>H29&gt;0</formula>
    </cfRule>
    <cfRule type="expression" dxfId="2195" priority="8">
      <formula>H29&lt;0</formula>
    </cfRule>
  </conditionalFormatting>
  <conditionalFormatting sqref="F28">
    <cfRule type="expression" dxfId="2194" priority="5">
      <formula>F28&gt;0</formula>
    </cfRule>
    <cfRule type="expression" dxfId="2193" priority="6">
      <formula>F28&lt;0</formula>
    </cfRule>
  </conditionalFormatting>
  <conditionalFormatting sqref="H28">
    <cfRule type="expression" dxfId="2192" priority="3">
      <formula>H28&gt;0</formula>
    </cfRule>
    <cfRule type="expression" dxfId="2191" priority="4">
      <formula>H28&lt;0</formula>
    </cfRule>
  </conditionalFormatting>
  <conditionalFormatting sqref="F25:F27 H25:H27">
    <cfRule type="expression" dxfId="2190" priority="1">
      <formula>F25&gt;0</formula>
    </cfRule>
    <cfRule type="expression" dxfId="218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8" priority="73">
      <formula>F25&gt;0</formula>
    </cfRule>
    <cfRule type="expression" dxfId="2187" priority="74">
      <formula>F25&lt;0</formula>
    </cfRule>
  </conditionalFormatting>
  <conditionalFormatting sqref="Q7">
    <cfRule type="expression" dxfId="2186" priority="71">
      <formula>Q7&gt;0</formula>
    </cfRule>
    <cfRule type="expression" dxfId="2185" priority="72">
      <formula>Q7&lt;0</formula>
    </cfRule>
  </conditionalFormatting>
  <conditionalFormatting sqref="Q8">
    <cfRule type="expression" dxfId="2184" priority="69">
      <formula>Q8&gt;0</formula>
    </cfRule>
    <cfRule type="expression" dxfId="2183" priority="70">
      <formula>Q8&lt;0</formula>
    </cfRule>
  </conditionalFormatting>
  <conditionalFormatting sqref="Q10">
    <cfRule type="expression" dxfId="2182" priority="63">
      <formula>Q10&gt;0</formula>
    </cfRule>
    <cfRule type="expression" dxfId="2181" priority="64">
      <formula>Q10&lt;0</formula>
    </cfRule>
  </conditionalFormatting>
  <conditionalFormatting sqref="J26:J46">
    <cfRule type="expression" dxfId="2180" priority="61">
      <formula>J26&gt;0</formula>
    </cfRule>
    <cfRule type="expression" dxfId="2179" priority="62">
      <formula>J26&lt;0</formula>
    </cfRule>
  </conditionalFormatting>
  <conditionalFormatting sqref="K25:K46">
    <cfRule type="expression" dxfId="2178" priority="59">
      <formula>K25&gt;0</formula>
    </cfRule>
    <cfRule type="expression" dxfId="2177" priority="60">
      <formula>K25&lt;0</formula>
    </cfRule>
  </conditionalFormatting>
  <conditionalFormatting sqref="L25:L46">
    <cfRule type="expression" dxfId="2176" priority="57">
      <formula>L25&gt;0</formula>
    </cfRule>
    <cfRule type="expression" dxfId="2175" priority="58">
      <formula>L25&lt;0</formula>
    </cfRule>
  </conditionalFormatting>
  <conditionalFormatting sqref="F107:F110">
    <cfRule type="expression" dxfId="2174" priority="55">
      <formula>F107&gt;0</formula>
    </cfRule>
    <cfRule type="expression" dxfId="2173" priority="56">
      <formula>F107&lt;0</formula>
    </cfRule>
  </conditionalFormatting>
  <conditionalFormatting sqref="H107:H110">
    <cfRule type="expression" dxfId="2172" priority="53">
      <formula>H107&gt;0</formula>
    </cfRule>
    <cfRule type="expression" dxfId="2171" priority="54">
      <formula>H107&lt;0</formula>
    </cfRule>
  </conditionalFormatting>
  <conditionalFormatting sqref="J89:J105">
    <cfRule type="expression" dxfId="2170" priority="23">
      <formula>J89&gt;0</formula>
    </cfRule>
    <cfRule type="expression" dxfId="2169" priority="24">
      <formula>J89&lt;0</formula>
    </cfRule>
  </conditionalFormatting>
  <conditionalFormatting sqref="K89:K102">
    <cfRule type="expression" dxfId="2168" priority="21">
      <formula>K89&gt;0</formula>
    </cfRule>
    <cfRule type="expression" dxfId="2167" priority="22">
      <formula>K89&lt;0</formula>
    </cfRule>
  </conditionalFormatting>
  <conditionalFormatting sqref="L89:L102">
    <cfRule type="expression" dxfId="2166" priority="19">
      <formula>L89&gt;0</formula>
    </cfRule>
    <cfRule type="expression" dxfId="2165" priority="20">
      <formula>L89&lt;0</formula>
    </cfRule>
  </conditionalFormatting>
  <conditionalFormatting sqref="F26:F46">
    <cfRule type="expression" dxfId="2164" priority="45">
      <formula>F26&gt;0</formula>
    </cfRule>
    <cfRule type="expression" dxfId="2163" priority="46">
      <formula>F26&lt;0</formula>
    </cfRule>
  </conditionalFormatting>
  <conditionalFormatting sqref="H26:H46">
    <cfRule type="expression" dxfId="2162" priority="43">
      <formula>H26&gt;0</formula>
    </cfRule>
    <cfRule type="expression" dxfId="2161" priority="44">
      <formula>H26&lt;0</formula>
    </cfRule>
  </conditionalFormatting>
  <conditionalFormatting sqref="F96:F102 F105">
    <cfRule type="expression" dxfId="2160" priority="27">
      <formula>F96&gt;0</formula>
    </cfRule>
    <cfRule type="expression" dxfId="2159" priority="28">
      <formula>F96&lt;0</formula>
    </cfRule>
  </conditionalFormatting>
  <conditionalFormatting sqref="H96:H102 H105">
    <cfRule type="expression" dxfId="2158" priority="25">
      <formula>H96&gt;0</formula>
    </cfRule>
    <cfRule type="expression" dxfId="2157" priority="26">
      <formula>H96&lt;0</formula>
    </cfRule>
  </conditionalFormatting>
  <conditionalFormatting sqref="F89:F92">
    <cfRule type="expression" dxfId="2156" priority="17">
      <formula>F89&gt;0</formula>
    </cfRule>
    <cfRule type="expression" dxfId="2155" priority="18">
      <formula>F89&lt;0</formula>
    </cfRule>
  </conditionalFormatting>
  <conditionalFormatting sqref="H89:H92">
    <cfRule type="expression" dxfId="2154" priority="15">
      <formula>H89&gt;0</formula>
    </cfRule>
    <cfRule type="expression" dxfId="2153" priority="16">
      <formula>H89&lt;0</formula>
    </cfRule>
  </conditionalFormatting>
  <conditionalFormatting sqref="F93:F95">
    <cfRule type="expression" dxfId="2152" priority="13">
      <formula>F93&gt;0</formula>
    </cfRule>
    <cfRule type="expression" dxfId="2151" priority="14">
      <formula>F93&lt;0</formula>
    </cfRule>
  </conditionalFormatting>
  <conditionalFormatting sqref="H93:H95">
    <cfRule type="expression" dxfId="2150" priority="11">
      <formula>H93&gt;0</formula>
    </cfRule>
    <cfRule type="expression" dxfId="2149" priority="12">
      <formula>H93&lt;0</formula>
    </cfRule>
  </conditionalFormatting>
  <conditionalFormatting sqref="F103:F104">
    <cfRule type="expression" dxfId="2148" priority="9">
      <formula>F103&gt;0</formula>
    </cfRule>
    <cfRule type="expression" dxfId="2147" priority="10">
      <formula>F103&lt;0</formula>
    </cfRule>
  </conditionalFormatting>
  <conditionalFormatting sqref="H103:H104">
    <cfRule type="expression" dxfId="2146" priority="7">
      <formula>H103&gt;0</formula>
    </cfRule>
    <cfRule type="expression" dxfId="2145" priority="8">
      <formula>H103&lt;0</formula>
    </cfRule>
  </conditionalFormatting>
  <conditionalFormatting sqref="F106">
    <cfRule type="expression" dxfId="2144" priority="5">
      <formula>F106&gt;0</formula>
    </cfRule>
    <cfRule type="expression" dxfId="2143" priority="6">
      <formula>F106&lt;0</formula>
    </cfRule>
  </conditionalFormatting>
  <conditionalFormatting sqref="H106">
    <cfRule type="expression" dxfId="2142" priority="3">
      <formula>H106&gt;0</formula>
    </cfRule>
    <cfRule type="expression" dxfId="2141" priority="4">
      <formula>H106&lt;0</formula>
    </cfRule>
  </conditionalFormatting>
  <conditionalFormatting sqref="J106">
    <cfRule type="expression" dxfId="2140" priority="1">
      <formula>J106&gt;0</formula>
    </cfRule>
    <cfRule type="expression" dxfId="213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30.8</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18480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-12802.169999999998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-12802.169999999998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-0.4092481435910616</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8.1168831168831168E-2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10.96085409252669</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33.880000000000003</v>
      </c>
    </row>
    <row r="23" spans="1:16" x14ac:dyDescent="0.25">
      <c r="O23" s="78">
        <v>1.0900000000000001</v>
      </c>
      <c r="P23" s="78">
        <f t="shared" ref="P23:P42" si="1">O23*$Q$4</f>
        <v>33.572000000000003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33.264000000000003</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32.956000000000003</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32.648000000000003</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32.340000000000003</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32.032000000000004</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31.724</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31.416</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31.108000000000001</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30.8</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30.492000000000001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30.184000000000001</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29.876000000000001</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29.567999999999998</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29.259999999999998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28.951999999999998</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28.644000000000002</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28.336000000000002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28.028000000000002</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27.720000000000002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8" priority="53">
      <formula>F25&gt;0</formula>
    </cfRule>
    <cfRule type="expression" dxfId="2137" priority="54">
      <formula>F25&lt;0</formula>
    </cfRule>
  </conditionalFormatting>
  <conditionalFormatting sqref="Q7">
    <cfRule type="expression" dxfId="2136" priority="51">
      <formula>Q7&gt;0</formula>
    </cfRule>
    <cfRule type="expression" dxfId="2135" priority="52">
      <formula>Q7&lt;0</formula>
    </cfRule>
  </conditionalFormatting>
  <conditionalFormatting sqref="Q8">
    <cfRule type="expression" dxfId="2134" priority="49">
      <formula>Q8&gt;0</formula>
    </cfRule>
    <cfRule type="expression" dxfId="2133" priority="50">
      <formula>Q8&lt;0</formula>
    </cfRule>
  </conditionalFormatting>
  <conditionalFormatting sqref="Q10">
    <cfRule type="expression" dxfId="2132" priority="43">
      <formula>Q10&gt;0</formula>
    </cfRule>
    <cfRule type="expression" dxfId="2131" priority="44">
      <formula>Q10&lt;0</formula>
    </cfRule>
  </conditionalFormatting>
  <conditionalFormatting sqref="L25:L32">
    <cfRule type="expression" dxfId="2130" priority="37">
      <formula>L25&gt;0</formula>
    </cfRule>
    <cfRule type="expression" dxfId="2129" priority="38">
      <formula>L25&lt;0</formula>
    </cfRule>
  </conditionalFormatting>
  <conditionalFormatting sqref="F110:F131">
    <cfRule type="expression" dxfId="2128" priority="35">
      <formula>F110&gt;0</formula>
    </cfRule>
    <cfRule type="expression" dxfId="2127" priority="36">
      <formula>F110&lt;0</formula>
    </cfRule>
  </conditionalFormatting>
  <conditionalFormatting sqref="H110:H131">
    <cfRule type="expression" dxfId="2126" priority="33">
      <formula>H110&gt;0</formula>
    </cfRule>
    <cfRule type="expression" dxfId="2125" priority="34">
      <formula>H110&lt;0</formula>
    </cfRule>
  </conditionalFormatting>
  <conditionalFormatting sqref="J110:J123">
    <cfRule type="expression" dxfId="2124" priority="31">
      <formula>J110&gt;0</formula>
    </cfRule>
    <cfRule type="expression" dxfId="2123" priority="32">
      <formula>J110&lt;0</formula>
    </cfRule>
  </conditionalFormatting>
  <conditionalFormatting sqref="K110:K123">
    <cfRule type="expression" dxfId="2122" priority="29">
      <formula>K110&gt;0</formula>
    </cfRule>
    <cfRule type="expression" dxfId="2121" priority="30">
      <formula>K110&lt;0</formula>
    </cfRule>
  </conditionalFormatting>
  <conditionalFormatting sqref="L110:L123">
    <cfRule type="expression" dxfId="2120" priority="27">
      <formula>L110&gt;0</formula>
    </cfRule>
    <cfRule type="expression" dxfId="2119" priority="28">
      <formula>L110&lt;0</formula>
    </cfRule>
  </conditionalFormatting>
  <conditionalFormatting sqref="F25:F29">
    <cfRule type="expression" dxfId="2118" priority="25">
      <formula>F25&gt;0</formula>
    </cfRule>
    <cfRule type="expression" dxfId="2117" priority="26">
      <formula>F25&lt;0</formula>
    </cfRule>
  </conditionalFormatting>
  <conditionalFormatting sqref="H25:H29">
    <cfRule type="expression" dxfId="2116" priority="23">
      <formula>H25&gt;0</formula>
    </cfRule>
    <cfRule type="expression" dxfId="2115" priority="24">
      <formula>H25&lt;0</formula>
    </cfRule>
  </conditionalFormatting>
  <conditionalFormatting sqref="F35:F38">
    <cfRule type="expression" dxfId="2114" priority="21">
      <formula>F35&gt;0</formula>
    </cfRule>
    <cfRule type="expression" dxfId="2113" priority="22">
      <formula>F35&lt;0</formula>
    </cfRule>
  </conditionalFormatting>
  <conditionalFormatting sqref="H35:H38">
    <cfRule type="expression" dxfId="2112" priority="19">
      <formula>H35&gt;0</formula>
    </cfRule>
    <cfRule type="expression" dxfId="2111" priority="20">
      <formula>H35&lt;0</formula>
    </cfRule>
  </conditionalFormatting>
  <conditionalFormatting sqref="H61:H64 F61:F64">
    <cfRule type="expression" dxfId="2110" priority="17">
      <formula>F61&gt;0</formula>
    </cfRule>
    <cfRule type="expression" dxfId="2109" priority="18">
      <formula>F61&lt;0</formula>
    </cfRule>
  </conditionalFormatting>
  <conditionalFormatting sqref="H70 F70">
    <cfRule type="expression" dxfId="2108" priority="15">
      <formula>F70&gt;0</formula>
    </cfRule>
    <cfRule type="expression" dxfId="2107" priority="16">
      <formula>F70&lt;0</formula>
    </cfRule>
  </conditionalFormatting>
  <conditionalFormatting sqref="H67:H69 F67:F69">
    <cfRule type="expression" dxfId="2106" priority="13">
      <formula>F67&gt;0</formula>
    </cfRule>
    <cfRule type="expression" dxfId="2105" priority="14">
      <formula>F67&lt;0</formula>
    </cfRule>
  </conditionalFormatting>
  <conditionalFormatting sqref="H65:H66 F65:F66">
    <cfRule type="expression" dxfId="2104" priority="11">
      <formula>F65&gt;0</formula>
    </cfRule>
    <cfRule type="expression" dxfId="2103" priority="12">
      <formula>F65&lt;0</formula>
    </cfRule>
  </conditionalFormatting>
  <conditionalFormatting sqref="F74:F76 H74:H76">
    <cfRule type="expression" dxfId="2102" priority="7">
      <formula>F74&gt;0</formula>
    </cfRule>
    <cfRule type="expression" dxfId="2101" priority="8">
      <formula>F74&lt;0</formula>
    </cfRule>
  </conditionalFormatting>
  <conditionalFormatting sqref="F82 H82">
    <cfRule type="expression" dxfId="2100" priority="5">
      <formula>F82&gt;0</formula>
    </cfRule>
    <cfRule type="expression" dxfId="2099" priority="6">
      <formula>F82&lt;0</formula>
    </cfRule>
  </conditionalFormatting>
  <conditionalFormatting sqref="F79:F81 H79:H81">
    <cfRule type="expression" dxfId="2098" priority="3">
      <formula>F79&gt;0</formula>
    </cfRule>
    <cfRule type="expression" dxfId="2097" priority="4">
      <formula>F79&lt;0</formula>
    </cfRule>
  </conditionalFormatting>
  <conditionalFormatting sqref="F77:F78 H77:H78">
    <cfRule type="expression" dxfId="2096" priority="1">
      <formula>F77&gt;0</formula>
    </cfRule>
    <cfRule type="expression" dxfId="209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94" priority="129">
      <formula>F99&gt;0</formula>
    </cfRule>
    <cfRule type="expression" dxfId="2093" priority="130">
      <formula>F99&lt;0</formula>
    </cfRule>
  </conditionalFormatting>
  <conditionalFormatting sqref="F156:F169 F172:F216 F219:F220">
    <cfRule type="expression" dxfId="2092" priority="125">
      <formula>F156&gt;0</formula>
    </cfRule>
    <cfRule type="expression" dxfId="2091" priority="126">
      <formula>F156&lt;0</formula>
    </cfRule>
  </conditionalFormatting>
  <conditionalFormatting sqref="F156:F169 F172:F216 F219:F220">
    <cfRule type="expression" dxfId="2090" priority="127">
      <formula>F156&gt;0</formula>
    </cfRule>
    <cfRule type="expression" dxfId="2089" priority="128">
      <formula>F156&lt;0</formula>
    </cfRule>
  </conditionalFormatting>
  <conditionalFormatting sqref="H151:H169 H172:H216 H219:H220">
    <cfRule type="expression" dxfId="2088" priority="123">
      <formula>H151&gt;0</formula>
    </cfRule>
    <cfRule type="expression" dxfId="2087" priority="124">
      <formula>H151&lt;0</formula>
    </cfRule>
  </conditionalFormatting>
  <conditionalFormatting sqref="F147:F150">
    <cfRule type="expression" dxfId="2086" priority="117">
      <formula>F147&gt;0</formula>
    </cfRule>
    <cfRule type="expression" dxfId="2085" priority="118">
      <formula>F147&lt;0</formula>
    </cfRule>
  </conditionalFormatting>
  <conditionalFormatting sqref="H147:H150">
    <cfRule type="expression" dxfId="2084" priority="115">
      <formula>H147&gt;0</formula>
    </cfRule>
    <cfRule type="expression" dxfId="2083" priority="116">
      <formula>H147&lt;0</formula>
    </cfRule>
  </conditionalFormatting>
  <conditionalFormatting sqref="Q8">
    <cfRule type="expression" dxfId="2082" priority="111">
      <formula>Q8&gt;0</formula>
    </cfRule>
    <cfRule type="expression" dxfId="2081" priority="112">
      <formula>Q8&lt;0</formula>
    </cfRule>
  </conditionalFormatting>
  <conditionalFormatting sqref="Q7">
    <cfRule type="expression" dxfId="2080" priority="113">
      <formula>Q7&gt;0</formula>
    </cfRule>
    <cfRule type="expression" dxfId="2079" priority="114">
      <formula>Q7&lt;0</formula>
    </cfRule>
  </conditionalFormatting>
  <conditionalFormatting sqref="F170">
    <cfRule type="expression" dxfId="2078" priority="107">
      <formula>F170&gt;0</formula>
    </cfRule>
    <cfRule type="expression" dxfId="2077" priority="108">
      <formula>F170&lt;0</formula>
    </cfRule>
  </conditionalFormatting>
  <conditionalFormatting sqref="F170">
    <cfRule type="expression" dxfId="2076" priority="109">
      <formula>F170&gt;0</formula>
    </cfRule>
    <cfRule type="expression" dxfId="2075" priority="110">
      <formula>F170&lt;0</formula>
    </cfRule>
  </conditionalFormatting>
  <conditionalFormatting sqref="H170">
    <cfRule type="expression" dxfId="2074" priority="105">
      <formula>H170&gt;0</formula>
    </cfRule>
    <cfRule type="expression" dxfId="2073" priority="106">
      <formula>H170&lt;0</formula>
    </cfRule>
  </conditionalFormatting>
  <conditionalFormatting sqref="F171">
    <cfRule type="expression" dxfId="2072" priority="101">
      <formula>F171&gt;0</formula>
    </cfRule>
    <cfRule type="expression" dxfId="2071" priority="102">
      <formula>F171&lt;0</formula>
    </cfRule>
  </conditionalFormatting>
  <conditionalFormatting sqref="F171">
    <cfRule type="expression" dxfId="2070" priority="103">
      <formula>F171&gt;0</formula>
    </cfRule>
    <cfRule type="expression" dxfId="2069" priority="104">
      <formula>F171&lt;0</formula>
    </cfRule>
  </conditionalFormatting>
  <conditionalFormatting sqref="H171">
    <cfRule type="expression" dxfId="2068" priority="99">
      <formula>H171&gt;0</formula>
    </cfRule>
    <cfRule type="expression" dxfId="2067" priority="100">
      <formula>H171&lt;0</formula>
    </cfRule>
  </conditionalFormatting>
  <conditionalFormatting sqref="F217:F218">
    <cfRule type="expression" dxfId="2066" priority="95">
      <formula>F217&gt;0</formula>
    </cfRule>
    <cfRule type="expression" dxfId="2065" priority="96">
      <formula>F217&lt;0</formula>
    </cfRule>
  </conditionalFormatting>
  <conditionalFormatting sqref="F217:F218">
    <cfRule type="expression" dxfId="2064" priority="97">
      <formula>F217&gt;0</formula>
    </cfRule>
    <cfRule type="expression" dxfId="2063" priority="98">
      <formula>F217&lt;0</formula>
    </cfRule>
  </conditionalFormatting>
  <conditionalFormatting sqref="H217:H218">
    <cfRule type="expression" dxfId="2062" priority="93">
      <formula>H217&gt;0</formula>
    </cfRule>
    <cfRule type="expression" dxfId="2061" priority="94">
      <formula>H217&lt;0</formula>
    </cfRule>
  </conditionalFormatting>
  <conditionalFormatting sqref="F24:F39">
    <cfRule type="expression" dxfId="2060" priority="91">
      <formula>F24&gt;0</formula>
    </cfRule>
    <cfRule type="expression" dxfId="2059" priority="92">
      <formula>F24&lt;0</formula>
    </cfRule>
  </conditionalFormatting>
  <conditionalFormatting sqref="H24:H39">
    <cfRule type="expression" dxfId="2058" priority="89">
      <formula>H24&gt;0</formula>
    </cfRule>
    <cfRule type="expression" dxfId="2057" priority="90">
      <formula>H24&lt;0</formula>
    </cfRule>
  </conditionalFormatting>
  <conditionalFormatting sqref="Q10">
    <cfRule type="expression" dxfId="2056" priority="87">
      <formula>Q10&gt;0</formula>
    </cfRule>
    <cfRule type="expression" dxfId="2055" priority="88">
      <formula>Q10&lt;0</formula>
    </cfRule>
  </conditionalFormatting>
  <conditionalFormatting sqref="J34">
    <cfRule type="expression" dxfId="2054" priority="85">
      <formula>J34&gt;0</formula>
    </cfRule>
    <cfRule type="expression" dxfId="2053" priority="86">
      <formula>J34&lt;0</formula>
    </cfRule>
  </conditionalFormatting>
  <conditionalFormatting sqref="F41:F49">
    <cfRule type="expression" dxfId="2052" priority="79">
      <formula>F41&gt;0</formula>
    </cfRule>
    <cfRule type="expression" dxfId="2051" priority="80">
      <formula>F41&lt;0</formula>
    </cfRule>
  </conditionalFormatting>
  <conditionalFormatting sqref="H41:H49">
    <cfRule type="expression" dxfId="2050" priority="77">
      <formula>H41&gt;0</formula>
    </cfRule>
    <cfRule type="expression" dxfId="2049" priority="78">
      <formula>H41&lt;0</formula>
    </cfRule>
  </conditionalFormatting>
  <conditionalFormatting sqref="R4">
    <cfRule type="expression" dxfId="2048" priority="75">
      <formula>R4&gt;0</formula>
    </cfRule>
    <cfRule type="expression" dxfId="2047" priority="76">
      <formula>R4&lt;0</formula>
    </cfRule>
  </conditionalFormatting>
  <conditionalFormatting sqref="Q9">
    <cfRule type="expression" dxfId="2046" priority="73">
      <formula>Q9&gt;0</formula>
    </cfRule>
    <cfRule type="expression" dxfId="2045" priority="74">
      <formula>Q9&lt;0</formula>
    </cfRule>
  </conditionalFormatting>
  <conditionalFormatting sqref="F50:F73">
    <cfRule type="expression" dxfId="2044" priority="69">
      <formula>F50&gt;0</formula>
    </cfRule>
    <cfRule type="expression" dxfId="2043" priority="70">
      <formula>F50&lt;0</formula>
    </cfRule>
  </conditionalFormatting>
  <conditionalFormatting sqref="H50:H73">
    <cfRule type="expression" dxfId="2042" priority="67">
      <formula>H50&gt;0</formula>
    </cfRule>
    <cfRule type="expression" dxfId="204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40" priority="63">
      <formula>F74&gt;0</formula>
    </cfRule>
    <cfRule type="expression" dxfId="2039" priority="64">
      <formula>F74&lt;0</formula>
    </cfRule>
  </conditionalFormatting>
  <conditionalFormatting sqref="H74:H98">
    <cfRule type="expression" dxfId="2038" priority="61">
      <formula>H74&gt;0</formula>
    </cfRule>
    <cfRule type="expression" dxfId="2037" priority="62">
      <formula>H74&lt;0</formula>
    </cfRule>
  </conditionalFormatting>
  <conditionalFormatting sqref="H108:H109 F108:F109">
    <cfRule type="expression" dxfId="2036" priority="43">
      <formula>F108&gt;0</formula>
    </cfRule>
    <cfRule type="expression" dxfId="2035" priority="44">
      <formula>F108&lt;0</formula>
    </cfRule>
  </conditionalFormatting>
  <conditionalFormatting sqref="H103:H107 F103:F107">
    <cfRule type="expression" dxfId="2034" priority="41">
      <formula>F103&gt;0</formula>
    </cfRule>
    <cfRule type="expression" dxfId="2033" priority="42">
      <formula>F103&lt;0</formula>
    </cfRule>
  </conditionalFormatting>
  <conditionalFormatting sqref="F40">
    <cfRule type="expression" dxfId="2032" priority="39">
      <formula>F40&gt;0</formula>
    </cfRule>
    <cfRule type="expression" dxfId="2031" priority="40">
      <formula>F40&lt;0</formula>
    </cfRule>
  </conditionalFormatting>
  <conditionalFormatting sqref="H40">
    <cfRule type="expression" dxfId="2030" priority="37">
      <formula>H40&gt;0</formula>
    </cfRule>
    <cfRule type="expression" dxfId="2029" priority="38">
      <formula>H40&lt;0</formula>
    </cfRule>
  </conditionalFormatting>
  <conditionalFormatting sqref="F131:F133 H131:H133">
    <cfRule type="expression" dxfId="2028" priority="35">
      <formula>F131&gt;0</formula>
    </cfRule>
    <cfRule type="expression" dxfId="2027" priority="36">
      <formula>F131&lt;0</formula>
    </cfRule>
  </conditionalFormatting>
  <conditionalFormatting sqref="F120:F124 H120:H124">
    <cfRule type="expression" dxfId="2026" priority="31">
      <formula>F120&gt;0</formula>
    </cfRule>
    <cfRule type="expression" dxfId="2025" priority="32">
      <formula>F120&lt;0</formula>
    </cfRule>
  </conditionalFormatting>
  <conditionalFormatting sqref="F117:F119 H117:H119">
    <cfRule type="expression" dxfId="2024" priority="27">
      <formula>F117&gt;0</formula>
    </cfRule>
    <cfRule type="expression" dxfId="2023" priority="28">
      <formula>F117&lt;0</formula>
    </cfRule>
  </conditionalFormatting>
  <conditionalFormatting sqref="F114:F116 H114:H116">
    <cfRule type="expression" dxfId="2022" priority="25">
      <formula>F114&gt;0</formula>
    </cfRule>
    <cfRule type="expression" dxfId="2021" priority="26">
      <formula>F114&lt;0</formula>
    </cfRule>
  </conditionalFormatting>
  <conditionalFormatting sqref="F113 H113">
    <cfRule type="expression" dxfId="2020" priority="23">
      <formula>F113&gt;0</formula>
    </cfRule>
    <cfRule type="expression" dxfId="2019" priority="24">
      <formula>F113&lt;0</formula>
    </cfRule>
  </conditionalFormatting>
  <conditionalFormatting sqref="F126:F128 H126:H128 K24:K128">
    <cfRule type="expression" dxfId="2018" priority="21">
      <formula>F24&gt;0</formula>
    </cfRule>
    <cfRule type="expression" dxfId="2017" priority="22">
      <formula>F24&lt;0</formula>
    </cfRule>
  </conditionalFormatting>
  <conditionalFormatting sqref="F125 H125">
    <cfRule type="expression" dxfId="2016" priority="19">
      <formula>F125&gt;0</formula>
    </cfRule>
    <cfRule type="expression" dxfId="2015" priority="20">
      <formula>F125&lt;0</formula>
    </cfRule>
  </conditionalFormatting>
  <conditionalFormatting sqref="F129:F130 H129:H130 K129:K130">
    <cfRule type="expression" dxfId="2014" priority="17">
      <formula>F129&gt;0</formula>
    </cfRule>
    <cfRule type="expression" dxfId="2013" priority="18">
      <formula>F129&lt;0</formula>
    </cfRule>
  </conditionalFormatting>
  <conditionalFormatting sqref="F136:F138 H136:H138 K136:K138">
    <cfRule type="expression" dxfId="2012" priority="13">
      <formula>F136&gt;0</formula>
    </cfRule>
    <cfRule type="expression" dxfId="2011" priority="14">
      <formula>F136&lt;0</formula>
    </cfRule>
  </conditionalFormatting>
  <conditionalFormatting sqref="F134:F135 H134:H135 K134:K135">
    <cfRule type="expression" dxfId="2010" priority="11">
      <formula>F134&gt;0</formula>
    </cfRule>
    <cfRule type="expression" dxfId="2009" priority="12">
      <formula>F134&lt;0</formula>
    </cfRule>
  </conditionalFormatting>
  <conditionalFormatting sqref="F143 H143 K143">
    <cfRule type="expression" dxfId="2008" priority="7">
      <formula>F143&gt;0</formula>
    </cfRule>
    <cfRule type="expression" dxfId="2007" priority="8">
      <formula>F143&lt;0</formula>
    </cfRule>
  </conditionalFormatting>
  <conditionalFormatting sqref="F140:F142 H140:H142">
    <cfRule type="expression" dxfId="2006" priority="5">
      <formula>F140&gt;0</formula>
    </cfRule>
    <cfRule type="expression" dxfId="2005" priority="6">
      <formula>F140&lt;0</formula>
    </cfRule>
  </conditionalFormatting>
  <conditionalFormatting sqref="F139 H139 K139">
    <cfRule type="expression" dxfId="2004" priority="3">
      <formula>F139&gt;0</formula>
    </cfRule>
    <cfRule type="expression" dxfId="2003" priority="4">
      <formula>F139&lt;0</formula>
    </cfRule>
  </conditionalFormatting>
  <conditionalFormatting sqref="K140:K142">
    <cfRule type="expression" dxfId="2002" priority="1">
      <formula>K140&gt;0</formula>
    </cfRule>
    <cfRule type="expression" dxfId="200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00" priority="49">
      <formula>F52&gt;0</formula>
    </cfRule>
    <cfRule type="expression" dxfId="1999" priority="50">
      <formula>F52&lt;0</formula>
    </cfRule>
  </conditionalFormatting>
  <conditionalFormatting sqref="Q7">
    <cfRule type="expression" dxfId="1998" priority="47">
      <formula>Q7&gt;0</formula>
    </cfRule>
    <cfRule type="expression" dxfId="1997" priority="48">
      <formula>Q7&lt;0</formula>
    </cfRule>
  </conditionalFormatting>
  <conditionalFormatting sqref="Q8">
    <cfRule type="expression" dxfId="1996" priority="45">
      <formula>Q8&gt;0</formula>
    </cfRule>
    <cfRule type="expression" dxfId="1995" priority="46">
      <formula>Q8&lt;0</formula>
    </cfRule>
  </conditionalFormatting>
  <conditionalFormatting sqref="F34:F41 F43:F51">
    <cfRule type="expression" dxfId="1994" priority="43">
      <formula>F34&gt;0</formula>
    </cfRule>
    <cfRule type="expression" dxfId="1993" priority="44">
      <formula>F34&lt;0</formula>
    </cfRule>
  </conditionalFormatting>
  <conditionalFormatting sqref="H34:H51">
    <cfRule type="expression" dxfId="1992" priority="41">
      <formula>H34&gt;0</formula>
    </cfRule>
    <cfRule type="expression" dxfId="1991" priority="42">
      <formula>H34&lt;0</formula>
    </cfRule>
  </conditionalFormatting>
  <conditionalFormatting sqref="Q10">
    <cfRule type="expression" dxfId="1990" priority="39">
      <formula>Q10&gt;0</formula>
    </cfRule>
    <cfRule type="expression" dxfId="1989" priority="40">
      <formula>Q10&lt;0</formula>
    </cfRule>
  </conditionalFormatting>
  <conditionalFormatting sqref="J25">
    <cfRule type="expression" dxfId="1988" priority="37">
      <formula>J25&gt;0</formula>
    </cfRule>
    <cfRule type="expression" dxfId="1987" priority="38">
      <formula>J25&lt;0</formula>
    </cfRule>
  </conditionalFormatting>
  <conditionalFormatting sqref="K25:K29 K31:K38">
    <cfRule type="expression" dxfId="1986" priority="35">
      <formula>K25&gt;0</formula>
    </cfRule>
    <cfRule type="expression" dxfId="1985" priority="36">
      <formula>K25&lt;0</formula>
    </cfRule>
  </conditionalFormatting>
  <conditionalFormatting sqref="L25:L38">
    <cfRule type="expression" dxfId="1984" priority="33">
      <formula>L25&gt;0</formula>
    </cfRule>
    <cfRule type="expression" dxfId="1983" priority="34">
      <formula>L25&lt;0</formula>
    </cfRule>
  </conditionalFormatting>
  <conditionalFormatting sqref="F89:F110">
    <cfRule type="expression" dxfId="1982" priority="31">
      <formula>F89&gt;0</formula>
    </cfRule>
    <cfRule type="expression" dxfId="1981" priority="32">
      <formula>F89&lt;0</formula>
    </cfRule>
  </conditionalFormatting>
  <conditionalFormatting sqref="H89:H110">
    <cfRule type="expression" dxfId="1980" priority="29">
      <formula>H89&gt;0</formula>
    </cfRule>
    <cfRule type="expression" dxfId="1979" priority="30">
      <formula>H89&lt;0</formula>
    </cfRule>
  </conditionalFormatting>
  <conditionalFormatting sqref="J89:J102">
    <cfRule type="expression" dxfId="1978" priority="27">
      <formula>J89&gt;0</formula>
    </cfRule>
    <cfRule type="expression" dxfId="1977" priority="28">
      <formula>J89&lt;0</formula>
    </cfRule>
  </conditionalFormatting>
  <conditionalFormatting sqref="K89:K102">
    <cfRule type="expression" dxfId="1976" priority="25">
      <formula>K89&gt;0</formula>
    </cfRule>
    <cfRule type="expression" dxfId="1975" priority="26">
      <formula>K89&lt;0</formula>
    </cfRule>
  </conditionalFormatting>
  <conditionalFormatting sqref="L89:L102">
    <cfRule type="expression" dxfId="1974" priority="23">
      <formula>L89&gt;0</formula>
    </cfRule>
    <cfRule type="expression" dxfId="1973" priority="24">
      <formula>L89&lt;0</formula>
    </cfRule>
  </conditionalFormatting>
  <conditionalFormatting sqref="F25:F27">
    <cfRule type="expression" dxfId="1972" priority="21">
      <formula>F25&gt;0</formula>
    </cfRule>
    <cfRule type="expression" dxfId="1971" priority="22">
      <formula>F25&lt;0</formula>
    </cfRule>
  </conditionalFormatting>
  <conditionalFormatting sqref="H25:H27">
    <cfRule type="expression" dxfId="1970" priority="19">
      <formula>H25&gt;0</formula>
    </cfRule>
    <cfRule type="expression" dxfId="1969" priority="20">
      <formula>H25&lt;0</formula>
    </cfRule>
  </conditionalFormatting>
  <conditionalFormatting sqref="F28:F33">
    <cfRule type="expression" dxfId="1968" priority="17">
      <formula>F28&gt;0</formula>
    </cfRule>
    <cfRule type="expression" dxfId="1967" priority="18">
      <formula>F28&lt;0</formula>
    </cfRule>
  </conditionalFormatting>
  <conditionalFormatting sqref="H28:H33">
    <cfRule type="expression" dxfId="1966" priority="15">
      <formula>H28&gt;0</formula>
    </cfRule>
    <cfRule type="expression" dxfId="1965" priority="16">
      <formula>H28&lt;0</formula>
    </cfRule>
  </conditionalFormatting>
  <conditionalFormatting sqref="F42">
    <cfRule type="expression" dxfId="1964" priority="13">
      <formula>F42&gt;0</formula>
    </cfRule>
    <cfRule type="expression" dxfId="1963" priority="14">
      <formula>F42&lt;0</formula>
    </cfRule>
  </conditionalFormatting>
  <conditionalFormatting sqref="J48">
    <cfRule type="expression" dxfId="1962" priority="11">
      <formula>J48&gt;0</formula>
    </cfRule>
    <cfRule type="expression" dxfId="1961" priority="12">
      <formula>J48&lt;0</formula>
    </cfRule>
  </conditionalFormatting>
  <conditionalFormatting sqref="J34:J41 J43:J47">
    <cfRule type="expression" dxfId="1960" priority="9">
      <formula>J34&gt;0</formula>
    </cfRule>
    <cfRule type="expression" dxfId="1959" priority="10">
      <formula>J34&lt;0</formula>
    </cfRule>
  </conditionalFormatting>
  <conditionalFormatting sqref="J26:J27">
    <cfRule type="expression" dxfId="1958" priority="7">
      <formula>J26&gt;0</formula>
    </cfRule>
    <cfRule type="expression" dxfId="1957" priority="8">
      <formula>J26&lt;0</formula>
    </cfRule>
  </conditionalFormatting>
  <conditionalFormatting sqref="J28:J33">
    <cfRule type="expression" dxfId="1956" priority="5">
      <formula>J28&gt;0</formula>
    </cfRule>
    <cfRule type="expression" dxfId="1955" priority="6">
      <formula>J28&lt;0</formula>
    </cfRule>
  </conditionalFormatting>
  <conditionalFormatting sqref="J42">
    <cfRule type="expression" dxfId="1954" priority="3">
      <formula>J42&gt;0</formula>
    </cfRule>
    <cfRule type="expression" dxfId="1953" priority="4">
      <formula>J42&lt;0</formula>
    </cfRule>
  </conditionalFormatting>
  <conditionalFormatting sqref="J49">
    <cfRule type="expression" dxfId="1952" priority="1">
      <formula>J49&gt;0</formula>
    </cfRule>
    <cfRule type="expression" dxfId="1951"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50" priority="39">
      <formula>F47&gt;0</formula>
    </cfRule>
    <cfRule type="expression" dxfId="1949" priority="40">
      <formula>F47&lt;0</formula>
    </cfRule>
  </conditionalFormatting>
  <conditionalFormatting sqref="Q7">
    <cfRule type="expression" dxfId="1948" priority="37">
      <formula>Q7&gt;0</formula>
    </cfRule>
    <cfRule type="expression" dxfId="1947" priority="38">
      <formula>Q7&lt;0</formula>
    </cfRule>
  </conditionalFormatting>
  <conditionalFormatting sqref="Q8">
    <cfRule type="expression" dxfId="1946" priority="35">
      <formula>Q8&gt;0</formula>
    </cfRule>
    <cfRule type="expression" dxfId="1945" priority="36">
      <formula>Q8&lt;0</formula>
    </cfRule>
  </conditionalFormatting>
  <conditionalFormatting sqref="F30:F33 F38:F46">
    <cfRule type="expression" dxfId="1944" priority="33">
      <formula>F30&gt;0</formula>
    </cfRule>
    <cfRule type="expression" dxfId="1943" priority="34">
      <formula>F30&lt;0</formula>
    </cfRule>
  </conditionalFormatting>
  <conditionalFormatting sqref="H30:H33 H37:H46">
    <cfRule type="expression" dxfId="1942" priority="31">
      <formula>H30&gt;0</formula>
    </cfRule>
    <cfRule type="expression" dxfId="1941" priority="32">
      <formula>H30&lt;0</formula>
    </cfRule>
  </conditionalFormatting>
  <conditionalFormatting sqref="Q10">
    <cfRule type="expression" dxfId="1940" priority="29">
      <formula>Q10&gt;0</formula>
    </cfRule>
    <cfRule type="expression" dxfId="1939" priority="30">
      <formula>Q10&lt;0</formula>
    </cfRule>
  </conditionalFormatting>
  <conditionalFormatting sqref="K25:K38">
    <cfRule type="expression" dxfId="1938" priority="25">
      <formula>K25&gt;0</formula>
    </cfRule>
    <cfRule type="expression" dxfId="1937" priority="26">
      <formula>K25&lt;0</formula>
    </cfRule>
  </conditionalFormatting>
  <conditionalFormatting sqref="L25:L38">
    <cfRule type="expression" dxfId="1936" priority="23">
      <formula>L25&gt;0</formula>
    </cfRule>
    <cfRule type="expression" dxfId="1935" priority="24">
      <formula>L25&lt;0</formula>
    </cfRule>
  </conditionalFormatting>
  <conditionalFormatting sqref="F89:F110">
    <cfRule type="expression" dxfId="1934" priority="21">
      <formula>F89&gt;0</formula>
    </cfRule>
    <cfRule type="expression" dxfId="1933" priority="22">
      <formula>F89&lt;0</formula>
    </cfRule>
  </conditionalFormatting>
  <conditionalFormatting sqref="H89:H110">
    <cfRule type="expression" dxfId="1932" priority="19">
      <formula>H89&gt;0</formula>
    </cfRule>
    <cfRule type="expression" dxfId="1931" priority="20">
      <formula>H89&lt;0</formula>
    </cfRule>
  </conditionalFormatting>
  <conditionalFormatting sqref="J89:J102">
    <cfRule type="expression" dxfId="1930" priority="17">
      <formula>J89&gt;0</formula>
    </cfRule>
    <cfRule type="expression" dxfId="1929" priority="18">
      <formula>J89&lt;0</formula>
    </cfRule>
  </conditionalFormatting>
  <conditionalFormatting sqref="K89:K102">
    <cfRule type="expression" dxfId="1928" priority="15">
      <formula>K89&gt;0</formula>
    </cfRule>
    <cfRule type="expression" dxfId="1927" priority="16">
      <formula>K89&lt;0</formula>
    </cfRule>
  </conditionalFormatting>
  <conditionalFormatting sqref="L89:L102">
    <cfRule type="expression" dxfId="1926" priority="13">
      <formula>L89&gt;0</formula>
    </cfRule>
    <cfRule type="expression" dxfId="1925" priority="14">
      <formula>L89&lt;0</formula>
    </cfRule>
  </conditionalFormatting>
  <conditionalFormatting sqref="F25:F29">
    <cfRule type="expression" dxfId="1924" priority="11">
      <formula>F25&gt;0</formula>
    </cfRule>
    <cfRule type="expression" dxfId="1923" priority="12">
      <formula>F25&lt;0</formula>
    </cfRule>
  </conditionalFormatting>
  <conditionalFormatting sqref="H25:H29">
    <cfRule type="expression" dxfId="1922" priority="9">
      <formula>H25&gt;0</formula>
    </cfRule>
    <cfRule type="expression" dxfId="1921" priority="10">
      <formula>H25&lt;0</formula>
    </cfRule>
  </conditionalFormatting>
  <conditionalFormatting sqref="F34:F37">
    <cfRule type="expression" dxfId="1920" priority="7">
      <formula>F34&gt;0</formula>
    </cfRule>
    <cfRule type="expression" dxfId="1919" priority="8">
      <formula>F34&lt;0</formula>
    </cfRule>
  </conditionalFormatting>
  <conditionalFormatting sqref="H34:H36">
    <cfRule type="expression" dxfId="1918" priority="5">
      <formula>H34&gt;0</formula>
    </cfRule>
    <cfRule type="expression" dxfId="1917" priority="6">
      <formula>H34&lt;0</formula>
    </cfRule>
  </conditionalFormatting>
  <conditionalFormatting sqref="J39">
    <cfRule type="expression" dxfId="1916" priority="3">
      <formula>J39&gt;0</formula>
    </cfRule>
    <cfRule type="expression" dxfId="1915" priority="4">
      <formula>J39&lt;0</formula>
    </cfRule>
  </conditionalFormatting>
  <conditionalFormatting sqref="J25:J38">
    <cfRule type="expression" dxfId="1914" priority="1">
      <formula>J25&gt;0</formula>
    </cfRule>
    <cfRule type="expression" dxfId="1913"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12" priority="57">
      <formula>F27&gt;0</formula>
    </cfRule>
    <cfRule type="expression" dxfId="1911" priority="58">
      <formula>F27&lt;0</formula>
    </cfRule>
  </conditionalFormatting>
  <conditionalFormatting sqref="H28:H33">
    <cfRule type="expression" dxfId="1910" priority="53">
      <formula>H28&gt;0</formula>
    </cfRule>
    <cfRule type="expression" dxfId="1909" priority="54">
      <formula>H28&lt;0</formula>
    </cfRule>
  </conditionalFormatting>
  <conditionalFormatting sqref="F24:F26">
    <cfRule type="expression" dxfId="1908" priority="39">
      <formula>F24&gt;0</formula>
    </cfRule>
    <cfRule type="expression" dxfId="1907" priority="40">
      <formula>F24&lt;0</formula>
    </cfRule>
  </conditionalFormatting>
  <conditionalFormatting sqref="Q8">
    <cfRule type="expression" dxfId="1906" priority="33">
      <formula>Q8&gt;0</formula>
    </cfRule>
    <cfRule type="expression" dxfId="1905" priority="34">
      <formula>Q8&lt;0</formula>
    </cfRule>
  </conditionalFormatting>
  <conditionalFormatting sqref="Q7">
    <cfRule type="expression" dxfId="1904" priority="35">
      <formula>Q7&gt;0</formula>
    </cfRule>
    <cfRule type="expression" dxfId="1903" priority="36">
      <formula>Q7&lt;0</formula>
    </cfRule>
  </conditionalFormatting>
  <conditionalFormatting sqref="F34">
    <cfRule type="expression" dxfId="1902" priority="31">
      <formula>F34&gt;0</formula>
    </cfRule>
    <cfRule type="expression" dxfId="1901" priority="32">
      <formula>F34&lt;0</formula>
    </cfRule>
  </conditionalFormatting>
  <conditionalFormatting sqref="H34">
    <cfRule type="expression" dxfId="1900" priority="29">
      <formula>H34&gt;0</formula>
    </cfRule>
    <cfRule type="expression" dxfId="1899" priority="30">
      <formula>H34&lt;0</formula>
    </cfRule>
  </conditionalFormatting>
  <conditionalFormatting sqref="M36">
    <cfRule type="expression" dxfId="1898" priority="19">
      <formula>M36&gt;0</formula>
    </cfRule>
    <cfRule type="expression" dxfId="1897" priority="20">
      <formula>M36&lt;0</formula>
    </cfRule>
  </conditionalFormatting>
  <conditionalFormatting sqref="Q10">
    <cfRule type="expression" dxfId="1896" priority="15">
      <formula>Q10&gt;0</formula>
    </cfRule>
    <cfRule type="expression" dxfId="1895" priority="16">
      <formula>Q10&lt;0</formula>
    </cfRule>
  </conditionalFormatting>
  <conditionalFormatting sqref="F23">
    <cfRule type="expression" dxfId="1894" priority="13">
      <formula>F23&gt;0</formula>
    </cfRule>
    <cfRule type="expression" dxfId="1893" priority="14">
      <formula>F23&lt;0</formula>
    </cfRule>
  </conditionalFormatting>
  <conditionalFormatting sqref="I25:J25">
    <cfRule type="expression" dxfId="1892" priority="9">
      <formula>I25&gt;0</formula>
    </cfRule>
    <cfRule type="expression" dxfId="1891" priority="10">
      <formula>I25&lt;0</formula>
    </cfRule>
  </conditionalFormatting>
  <conditionalFormatting sqref="I26:J27">
    <cfRule type="expression" dxfId="1890" priority="7">
      <formula>I26&gt;0</formula>
    </cfRule>
    <cfRule type="expression" dxfId="1889" priority="8">
      <formula>I26&lt;0</formula>
    </cfRule>
  </conditionalFormatting>
  <conditionalFormatting sqref="K25:K27">
    <cfRule type="expression" dxfId="1888" priority="5">
      <formula>K25&gt;0</formula>
    </cfRule>
    <cfRule type="expression" dxfId="1887" priority="6">
      <formula>K25&lt;0</formula>
    </cfRule>
  </conditionalFormatting>
  <conditionalFormatting sqref="I23:J23">
    <cfRule type="expression" dxfId="1886" priority="3">
      <formula>I23&gt;0</formula>
    </cfRule>
    <cfRule type="expression" dxfId="188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84" priority="39">
      <formula>F47&gt;0</formula>
    </cfRule>
    <cfRule type="expression" dxfId="1883" priority="40">
      <formula>F47&lt;0</formula>
    </cfRule>
  </conditionalFormatting>
  <conditionalFormatting sqref="Q7">
    <cfRule type="expression" dxfId="1882" priority="37">
      <formula>Q7&gt;0</formula>
    </cfRule>
    <cfRule type="expression" dxfId="1881" priority="38">
      <formula>Q7&lt;0</formula>
    </cfRule>
  </conditionalFormatting>
  <conditionalFormatting sqref="Q8">
    <cfRule type="expression" dxfId="1880" priority="35">
      <formula>Q8&gt;0</formula>
    </cfRule>
    <cfRule type="expression" dxfId="1879" priority="36">
      <formula>Q8&lt;0</formula>
    </cfRule>
  </conditionalFormatting>
  <conditionalFormatting sqref="F30:F46">
    <cfRule type="expression" dxfId="1878" priority="33">
      <formula>F30&gt;0</formula>
    </cfRule>
    <cfRule type="expression" dxfId="1877" priority="34">
      <formula>F30&lt;0</formula>
    </cfRule>
  </conditionalFormatting>
  <conditionalFormatting sqref="H30:H46">
    <cfRule type="expression" dxfId="1876" priority="31">
      <formula>H30&gt;0</formula>
    </cfRule>
    <cfRule type="expression" dxfId="1875" priority="32">
      <formula>H30&lt;0</formula>
    </cfRule>
  </conditionalFormatting>
  <conditionalFormatting sqref="Q10">
    <cfRule type="expression" dxfId="1874" priority="29">
      <formula>Q10&gt;0</formula>
    </cfRule>
    <cfRule type="expression" dxfId="1873" priority="30">
      <formula>Q10&lt;0</formula>
    </cfRule>
  </conditionalFormatting>
  <conditionalFormatting sqref="J25:J38">
    <cfRule type="expression" dxfId="1872" priority="27">
      <formula>J25&gt;0</formula>
    </cfRule>
    <cfRule type="expression" dxfId="1871" priority="28">
      <formula>J25&lt;0</formula>
    </cfRule>
  </conditionalFormatting>
  <conditionalFormatting sqref="K25:K38">
    <cfRule type="expression" dxfId="1870" priority="25">
      <formula>K25&gt;0</formula>
    </cfRule>
    <cfRule type="expression" dxfId="1869" priority="26">
      <formula>K25&lt;0</formula>
    </cfRule>
  </conditionalFormatting>
  <conditionalFormatting sqref="L25 L38">
    <cfRule type="expression" dxfId="1868" priority="23">
      <formula>L25&gt;0</formula>
    </cfRule>
    <cfRule type="expression" dxfId="1867" priority="24">
      <formula>L25&lt;0</formula>
    </cfRule>
  </conditionalFormatting>
  <conditionalFormatting sqref="F89:F110">
    <cfRule type="expression" dxfId="1866" priority="21">
      <formula>F89&gt;0</formula>
    </cfRule>
    <cfRule type="expression" dxfId="1865" priority="22">
      <formula>F89&lt;0</formula>
    </cfRule>
  </conditionalFormatting>
  <conditionalFormatting sqref="H89:H110">
    <cfRule type="expression" dxfId="1864" priority="19">
      <formula>H89&gt;0</formula>
    </cfRule>
    <cfRule type="expression" dxfId="1863" priority="20">
      <formula>H89&lt;0</formula>
    </cfRule>
  </conditionalFormatting>
  <conditionalFormatting sqref="J89:J102">
    <cfRule type="expression" dxfId="1862" priority="17">
      <formula>J89&gt;0</formula>
    </cfRule>
    <cfRule type="expression" dxfId="1861" priority="18">
      <formula>J89&lt;0</formula>
    </cfRule>
  </conditionalFormatting>
  <conditionalFormatting sqref="K89:K102">
    <cfRule type="expression" dxfId="1860" priority="15">
      <formula>K89&gt;0</formula>
    </cfRule>
    <cfRule type="expression" dxfId="1859" priority="16">
      <formula>K89&lt;0</formula>
    </cfRule>
  </conditionalFormatting>
  <conditionalFormatting sqref="L89:L102">
    <cfRule type="expression" dxfId="1858" priority="13">
      <formula>L89&gt;0</formula>
    </cfRule>
    <cfRule type="expression" dxfId="1857" priority="14">
      <formula>L89&lt;0</formula>
    </cfRule>
  </conditionalFormatting>
  <conditionalFormatting sqref="F29 F25:F26">
    <cfRule type="expression" dxfId="1856" priority="11">
      <formula>F25&gt;0</formula>
    </cfRule>
    <cfRule type="expression" dxfId="1855" priority="12">
      <formula>F25&lt;0</formula>
    </cfRule>
  </conditionalFormatting>
  <conditionalFormatting sqref="H29 H25:H26">
    <cfRule type="expression" dxfId="1854" priority="9">
      <formula>H25&gt;0</formula>
    </cfRule>
    <cfRule type="expression" dxfId="1853" priority="10">
      <formula>H25&lt;0</formula>
    </cfRule>
  </conditionalFormatting>
  <conditionalFormatting sqref="F28">
    <cfRule type="expression" dxfId="1852" priority="7">
      <formula>F28&gt;0</formula>
    </cfRule>
    <cfRule type="expression" dxfId="1851" priority="8">
      <formula>F28&lt;0</formula>
    </cfRule>
  </conditionalFormatting>
  <conditionalFormatting sqref="F27">
    <cfRule type="expression" dxfId="1850" priority="3">
      <formula>F27&gt;0</formula>
    </cfRule>
    <cfRule type="expression" dxfId="1849" priority="4">
      <formula>F27&lt;0</formula>
    </cfRule>
  </conditionalFormatting>
  <conditionalFormatting sqref="H27:H28">
    <cfRule type="expression" dxfId="1848" priority="1">
      <formula>H27&gt;0</formula>
    </cfRule>
    <cfRule type="expression" dxfId="1847"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4" activePane="bottomLeft" state="frozen"/>
      <selection activeCell="A2" sqref="A2"/>
      <selection pane="bottomLeft" activeCell="N70" sqref="N7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50.1</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5010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274.77000000000407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274.77000000000407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5.8026748436718872E-2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5.5888223552894203E-2</v>
      </c>
      <c r="R11">
        <v>0.7</v>
      </c>
      <c r="T11" s="1">
        <v>43285</v>
      </c>
      <c r="U11" t="s">
        <v>1084</v>
      </c>
    </row>
    <row r="12" spans="1:21" x14ac:dyDescent="0.25">
      <c r="H12" s="67"/>
      <c r="O12" s="11" t="s">
        <v>875</v>
      </c>
      <c r="Q12" s="1" t="s">
        <v>1354</v>
      </c>
    </row>
    <row r="13" spans="1:21" x14ac:dyDescent="0.25">
      <c r="H13" s="67"/>
      <c r="O13" s="11" t="s">
        <v>901</v>
      </c>
      <c r="Q13" s="2">
        <f>Q4/(3.94+4.03)*2</f>
        <v>12.572145545796737</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55.110000000000007</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54.609000000000009</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54.108000000000004</v>
      </c>
    </row>
    <row r="20" spans="1:21" x14ac:dyDescent="0.25">
      <c r="O20" s="78">
        <v>1.07</v>
      </c>
      <c r="P20" s="78">
        <f t="shared" si="2"/>
        <v>53.607000000000006</v>
      </c>
      <c r="T20" s="1">
        <v>43416</v>
      </c>
      <c r="U20" t="s">
        <v>1250</v>
      </c>
    </row>
    <row r="21" spans="1:21" x14ac:dyDescent="0.25">
      <c r="O21" s="78">
        <v>1.06</v>
      </c>
      <c r="P21" s="78">
        <f t="shared" si="2"/>
        <v>53.106000000000002</v>
      </c>
    </row>
    <row r="22" spans="1:21" x14ac:dyDescent="0.25">
      <c r="O22" s="78">
        <v>1.05</v>
      </c>
      <c r="P22" s="78">
        <f t="shared" si="2"/>
        <v>52.605000000000004</v>
      </c>
    </row>
    <row r="23" spans="1:21" x14ac:dyDescent="0.25">
      <c r="O23" s="78">
        <v>1.04</v>
      </c>
      <c r="P23" s="78">
        <f t="shared" si="2"/>
        <v>52.104000000000006</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51.603000000000002</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51.102000000000004</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50.600999999999999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50.1</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49.599000000000004</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49.097999999999999</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48.597000000000001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48.095999999999997</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47.594999999999999</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47.094000000000001</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46.593000000000004</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46.092000000000006</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45.591000000000001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45.09</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46" priority="53">
      <formula>F7&gt;0</formula>
    </cfRule>
    <cfRule type="expression" dxfId="1845" priority="54">
      <formula>F7&lt;0</formula>
    </cfRule>
  </conditionalFormatting>
  <conditionalFormatting sqref="Q8">
    <cfRule type="expression" dxfId="1844" priority="51">
      <formula>Q8&gt;0</formula>
    </cfRule>
    <cfRule type="expression" dxfId="1843" priority="52">
      <formula>Q8&lt;0</formula>
    </cfRule>
  </conditionalFormatting>
  <conditionalFormatting sqref="Q10">
    <cfRule type="expression" dxfId="1842" priority="45">
      <formula>Q10&gt;0</formula>
    </cfRule>
    <cfRule type="expression" dxfId="1841" priority="46">
      <formula>Q10&lt;0</formula>
    </cfRule>
  </conditionalFormatting>
  <conditionalFormatting sqref="K25:K39">
    <cfRule type="expression" dxfId="1840" priority="41">
      <formula>K25&gt;0</formula>
    </cfRule>
    <cfRule type="expression" dxfId="1839" priority="42">
      <formula>K25&lt;0</formula>
    </cfRule>
  </conditionalFormatting>
  <conditionalFormatting sqref="L25">
    <cfRule type="expression" dxfId="1838" priority="39">
      <formula>L25&gt;0</formula>
    </cfRule>
    <cfRule type="expression" dxfId="1837" priority="40">
      <formula>L25&lt;0</formula>
    </cfRule>
  </conditionalFormatting>
  <conditionalFormatting sqref="F99:F120">
    <cfRule type="expression" dxfId="1836" priority="37">
      <formula>F99&gt;0</formula>
    </cfRule>
    <cfRule type="expression" dxfId="1835" priority="38">
      <formula>F99&lt;0</formula>
    </cfRule>
  </conditionalFormatting>
  <conditionalFormatting sqref="H99:H120">
    <cfRule type="expression" dxfId="1834" priority="35">
      <formula>H99&gt;0</formula>
    </cfRule>
    <cfRule type="expression" dxfId="1833" priority="36">
      <formula>H99&lt;0</formula>
    </cfRule>
  </conditionalFormatting>
  <conditionalFormatting sqref="J99:J112">
    <cfRule type="expression" dxfId="1832" priority="33">
      <formula>J99&gt;0</formula>
    </cfRule>
    <cfRule type="expression" dxfId="1831" priority="34">
      <formula>J99&lt;0</formula>
    </cfRule>
  </conditionalFormatting>
  <conditionalFormatting sqref="K99:K112">
    <cfRule type="expression" dxfId="1830" priority="31">
      <formula>K99&gt;0</formula>
    </cfRule>
    <cfRule type="expression" dxfId="1829" priority="32">
      <formula>K99&lt;0</formula>
    </cfRule>
  </conditionalFormatting>
  <conditionalFormatting sqref="L99:L112">
    <cfRule type="expression" dxfId="1828" priority="29">
      <formula>L99&gt;0</formula>
    </cfRule>
    <cfRule type="expression" dxfId="1827" priority="30">
      <formula>L99&lt;0</formula>
    </cfRule>
  </conditionalFormatting>
  <conditionalFormatting sqref="F25 F29">
    <cfRule type="expression" dxfId="1826" priority="27">
      <formula>F25&gt;0</formula>
    </cfRule>
    <cfRule type="expression" dxfId="1825" priority="28">
      <formula>F25&lt;0</formula>
    </cfRule>
  </conditionalFormatting>
  <conditionalFormatting sqref="H25 H29">
    <cfRule type="expression" dxfId="1824" priority="25">
      <formula>H25&gt;0</formula>
    </cfRule>
    <cfRule type="expression" dxfId="1823" priority="26">
      <formula>H25&lt;0</formula>
    </cfRule>
  </conditionalFormatting>
  <conditionalFormatting sqref="F26:F28">
    <cfRule type="expression" dxfId="1822" priority="23">
      <formula>F26&gt;0</formula>
    </cfRule>
    <cfRule type="expression" dxfId="1821" priority="24">
      <formula>F26&lt;0</formula>
    </cfRule>
  </conditionalFormatting>
  <conditionalFormatting sqref="H26:H28">
    <cfRule type="expression" dxfId="1820" priority="21">
      <formula>H26&gt;0</formula>
    </cfRule>
    <cfRule type="expression" dxfId="1819" priority="22">
      <formula>H26&lt;0</formula>
    </cfRule>
  </conditionalFormatting>
  <conditionalFormatting sqref="J25:J49">
    <cfRule type="expression" dxfId="1818" priority="17">
      <formula>J25&gt;0</formula>
    </cfRule>
    <cfRule type="expression" dxfId="1817" priority="18">
      <formula>J25&lt;0</formula>
    </cfRule>
  </conditionalFormatting>
  <conditionalFormatting sqref="J50:J61">
    <cfRule type="expression" dxfId="1816" priority="15">
      <formula>J50&gt;0</formula>
    </cfRule>
    <cfRule type="expression" dxfId="1815" priority="16">
      <formula>J50&lt;0</formula>
    </cfRule>
  </conditionalFormatting>
  <conditionalFormatting sqref="H62:H63 F62:F63">
    <cfRule type="expression" dxfId="1814" priority="7">
      <formula>F62&gt;0</formula>
    </cfRule>
    <cfRule type="expression" dxfId="1813" priority="8">
      <formula>F62&lt;0</formula>
    </cfRule>
  </conditionalFormatting>
  <conditionalFormatting sqref="J62:J70">
    <cfRule type="expression" dxfId="1812" priority="5">
      <formula>J62&gt;0</formula>
    </cfRule>
    <cfRule type="expression" dxfId="1811" priority="6">
      <formula>J62&lt;0</formula>
    </cfRule>
  </conditionalFormatting>
  <conditionalFormatting sqref="F66:F69 H66:H69">
    <cfRule type="expression" dxfId="1810" priority="1">
      <formula>F66&gt;0</formula>
    </cfRule>
    <cfRule type="expression" dxfId="180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8" priority="17">
      <formula>F38&gt;0</formula>
    </cfRule>
    <cfRule type="expression" dxfId="1807" priority="18">
      <formula>F38&lt;0</formula>
    </cfRule>
  </conditionalFormatting>
  <conditionalFormatting sqref="H38:H72">
    <cfRule type="expression" dxfId="1806" priority="9">
      <formula>H38&gt;0</formula>
    </cfRule>
    <cfRule type="expression" dxfId="1805" priority="10">
      <formula>H38&lt;0</formula>
    </cfRule>
  </conditionalFormatting>
  <conditionalFormatting sqref="F21:F37">
    <cfRule type="expression" dxfId="1804" priority="7">
      <formula>F21&gt;0</formula>
    </cfRule>
    <cfRule type="expression" dxfId="1803" priority="8">
      <formula>F21&lt;0</formula>
    </cfRule>
  </conditionalFormatting>
  <conditionalFormatting sqref="H21:H37">
    <cfRule type="expression" dxfId="1802" priority="5">
      <formula>H21&gt;0</formula>
    </cfRule>
    <cfRule type="expression" dxfId="1801" priority="6">
      <formula>H21&lt;0</formula>
    </cfRule>
  </conditionalFormatting>
  <conditionalFormatting sqref="Q8">
    <cfRule type="expression" dxfId="1800" priority="1">
      <formula>Q8&gt;0</formula>
    </cfRule>
    <cfRule type="expression" dxfId="1799" priority="2">
      <formula>Q8&lt;0</formula>
    </cfRule>
  </conditionalFormatting>
  <conditionalFormatting sqref="Q7">
    <cfRule type="expression" dxfId="1798" priority="3">
      <formula>Q7&gt;0</formula>
    </cfRule>
    <cfRule type="expression" dxfId="179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96" priority="15">
      <formula>F39&gt;0</formula>
    </cfRule>
    <cfRule type="expression" dxfId="1795" priority="16">
      <formula>F39&lt;0</formula>
    </cfRule>
  </conditionalFormatting>
  <conditionalFormatting sqref="Q7">
    <cfRule type="expression" dxfId="1794" priority="13">
      <formula>Q7&gt;0</formula>
    </cfRule>
    <cfRule type="expression" dxfId="1793" priority="14">
      <formula>Q7&lt;0</formula>
    </cfRule>
  </conditionalFormatting>
  <conditionalFormatting sqref="Q8">
    <cfRule type="expression" dxfId="1792" priority="11">
      <formula>Q8&gt;0</formula>
    </cfRule>
    <cfRule type="expression" dxfId="1791" priority="12">
      <formula>Q8&lt;0</formula>
    </cfRule>
  </conditionalFormatting>
  <conditionalFormatting sqref="F25:F38">
    <cfRule type="expression" dxfId="1790" priority="9">
      <formula>F25&gt;0</formula>
    </cfRule>
    <cfRule type="expression" dxfId="1789" priority="10">
      <formula>F25&lt;0</formula>
    </cfRule>
  </conditionalFormatting>
  <conditionalFormatting sqref="H25:H38">
    <cfRule type="expression" dxfId="1788" priority="7">
      <formula>H25&gt;0</formula>
    </cfRule>
    <cfRule type="expression" dxfId="1787" priority="8">
      <formula>H25&lt;0</formula>
    </cfRule>
  </conditionalFormatting>
  <conditionalFormatting sqref="M55">
    <cfRule type="expression" dxfId="1786" priority="3">
      <formula>M55&gt;0</formula>
    </cfRule>
    <cfRule type="expression" dxfId="1785" priority="4">
      <formula>M55&lt;0</formula>
    </cfRule>
  </conditionalFormatting>
  <conditionalFormatting sqref="Q10">
    <cfRule type="expression" dxfId="1784" priority="1">
      <formula>Q10&gt;0</formula>
    </cfRule>
    <cfRule type="expression" dxfId="178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tabSelected="1" zoomScale="98" zoomScaleNormal="98" workbookViewId="0">
      <pane ySplit="1" topLeftCell="A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9" si="1">I2*H2-J2</f>
        <v>2890.94</v>
      </c>
      <c r="L2" s="69">
        <v>42810</v>
      </c>
      <c r="M2" s="43">
        <v>27.5</v>
      </c>
      <c r="O2" s="11" t="s">
        <v>57</v>
      </c>
      <c r="Q2">
        <f>C68-H68</f>
        <v>800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12.151999999999971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18.43</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14744</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9721.5999999999767</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6474.6600000000217</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5022.4000000000233</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0.51662277814351909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5.425935973955508E-3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10.531428571428572</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20.273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20.088700000000003</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19.904400000000003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19.720100000000002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19.535800000000002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19.351500000000001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19.167200000000001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18.982900000000001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18.7986</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18.6143</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18.43</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18.245699999999999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18.061399999999999</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17.877099999999999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17.692799999999998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17.508499999999998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17.324199999999998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17.139900000000001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16.9556</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16.7713</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16.587</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7450</v>
      </c>
      <c r="I68" s="18"/>
      <c r="J68" s="18"/>
      <c r="K68" s="18">
        <f>SUM(K2:K67)</f>
        <v>195588.91000000003</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7250</v>
      </c>
      <c r="D69" s="275"/>
      <c r="E69" s="275"/>
      <c r="F69" s="276">
        <f>SumByColor($A$69,F2:F67)</f>
        <v>179899</v>
      </c>
      <c r="G69" s="275"/>
      <c r="H69" s="275">
        <f>SumByColor($A$69,H2:H67)</f>
        <v>7450</v>
      </c>
      <c r="I69" s="275"/>
      <c r="J69" s="275"/>
      <c r="K69" s="276">
        <f>SumByColor($A$69,K2:K67)</f>
        <v>195592</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2" si="77">C221*(E221-D221)</f>
        <v>5410</v>
      </c>
      <c r="G221" s="39">
        <f t="shared" ref="G221:G222" si="78">D221*C221</f>
        <v>13590</v>
      </c>
      <c r="H221" s="175">
        <f t="shared" ref="H221:H222" si="79">(E221-D221)/D221</f>
        <v>0.39808682855040473</v>
      </c>
      <c r="I221" s="39"/>
      <c r="J221" s="39"/>
      <c r="K221" s="39">
        <f t="shared" ref="K221:K222"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82" priority="220">
      <formula>F121&gt;0</formula>
    </cfRule>
    <cfRule type="expression" dxfId="1781" priority="221">
      <formula>F121&lt;0</formula>
    </cfRule>
  </conditionalFormatting>
  <conditionalFormatting sqref="Q7">
    <cfRule type="expression" dxfId="1780" priority="208">
      <formula>Q7&gt;0</formula>
    </cfRule>
    <cfRule type="expression" dxfId="1779" priority="209">
      <formula>Q7&lt;0</formula>
    </cfRule>
  </conditionalFormatting>
  <conditionalFormatting sqref="Q8">
    <cfRule type="expression" dxfId="1778" priority="206">
      <formula>Q8&gt;0</formula>
    </cfRule>
    <cfRule type="expression" dxfId="1777" priority="207">
      <formula>Q8&lt;0</formula>
    </cfRule>
  </conditionalFormatting>
  <conditionalFormatting sqref="F231:F243">
    <cfRule type="expression" dxfId="1776" priority="204">
      <formula>F231&gt;0</formula>
    </cfRule>
    <cfRule type="expression" dxfId="1775" priority="205">
      <formula>F231&lt;0</formula>
    </cfRule>
  </conditionalFormatting>
  <conditionalFormatting sqref="H231:H243">
    <cfRule type="expression" dxfId="1774" priority="202">
      <formula>H231&gt;0</formula>
    </cfRule>
    <cfRule type="expression" dxfId="1773" priority="203">
      <formula>H231&lt;0</formula>
    </cfRule>
  </conditionalFormatting>
  <conditionalFormatting sqref="H247:H250">
    <cfRule type="expression" dxfId="1772" priority="198">
      <formula>H247&gt;0</formula>
    </cfRule>
    <cfRule type="expression" dxfId="1771" priority="199">
      <formula>H247&lt;0</formula>
    </cfRule>
  </conditionalFormatting>
  <conditionalFormatting sqref="F247:F250">
    <cfRule type="expression" dxfId="1770" priority="200">
      <formula>F247&gt;0</formula>
    </cfRule>
    <cfRule type="expression" dxfId="1769" priority="201">
      <formula>F247&lt;0</formula>
    </cfRule>
  </conditionalFormatting>
  <conditionalFormatting sqref="M273">
    <cfRule type="expression" dxfId="1768" priority="196">
      <formula>M273&gt;0</formula>
    </cfRule>
    <cfRule type="expression" dxfId="1767" priority="197">
      <formula>M273&lt;0</formula>
    </cfRule>
  </conditionalFormatting>
  <conditionalFormatting sqref="F73:F74 F81:F118">
    <cfRule type="expression" dxfId="1766" priority="194">
      <formula>F73&gt;0</formula>
    </cfRule>
    <cfRule type="expression" dxfId="1765" priority="195">
      <formula>F73&lt;0</formula>
    </cfRule>
  </conditionalFormatting>
  <conditionalFormatting sqref="H73:H74 H81:H118">
    <cfRule type="expression" dxfId="1764" priority="192">
      <formula>H73&gt;0</formula>
    </cfRule>
    <cfRule type="expression" dxfId="1763" priority="193">
      <formula>H73&lt;0</formula>
    </cfRule>
  </conditionalFormatting>
  <conditionalFormatting sqref="Q10">
    <cfRule type="expression" dxfId="1762" priority="190">
      <formula>Q10&gt;0</formula>
    </cfRule>
    <cfRule type="expression" dxfId="1761" priority="191">
      <formula>Q10&lt;0</formula>
    </cfRule>
  </conditionalFormatting>
  <conditionalFormatting sqref="F75:F80">
    <cfRule type="expression" dxfId="1760" priority="188">
      <formula>F75&gt;0</formula>
    </cfRule>
    <cfRule type="expression" dxfId="1759" priority="189">
      <formula>F75&lt;0</formula>
    </cfRule>
  </conditionalFormatting>
  <conditionalFormatting sqref="H75:H80">
    <cfRule type="expression" dxfId="1758" priority="186">
      <formula>H75&gt;0</formula>
    </cfRule>
    <cfRule type="expression" dxfId="1757" priority="187">
      <formula>H75&lt;0</formula>
    </cfRule>
  </conditionalFormatting>
  <conditionalFormatting sqref="K78:K85">
    <cfRule type="expression" dxfId="1756" priority="184">
      <formula>K78&gt;0</formula>
    </cfRule>
    <cfRule type="expression" dxfId="1755" priority="185">
      <formula>K78&lt;0</formula>
    </cfRule>
  </conditionalFormatting>
  <conditionalFormatting sqref="K86:K118">
    <cfRule type="expression" dxfId="1754" priority="182">
      <formula>K86&gt;0</formula>
    </cfRule>
    <cfRule type="expression" dxfId="1753" priority="183">
      <formula>K86&lt;0</formula>
    </cfRule>
  </conditionalFormatting>
  <conditionalFormatting sqref="F119:F120">
    <cfRule type="expression" dxfId="1752" priority="179">
      <formula>F119&gt;0</formula>
    </cfRule>
    <cfRule type="expression" dxfId="1751" priority="180">
      <formula>F119&lt;0</formula>
    </cfRule>
  </conditionalFormatting>
  <conditionalFormatting sqref="H119:H120">
    <cfRule type="expression" dxfId="1750" priority="177">
      <formula>H119&gt;0</formula>
    </cfRule>
    <cfRule type="expression" dxfId="1749" priority="178">
      <formula>H119&lt;0</formula>
    </cfRule>
  </conditionalFormatting>
  <conditionalFormatting sqref="K119:K120">
    <cfRule type="expression" dxfId="1748" priority="175">
      <formula>K119&gt;0</formula>
    </cfRule>
    <cfRule type="expression" dxfId="1747" priority="176">
      <formula>K119&lt;0</formula>
    </cfRule>
  </conditionalFormatting>
  <conditionalFormatting sqref="F129:F131 H129:H131 K129:K131">
    <cfRule type="expression" dxfId="1746" priority="171">
      <formula>F129&gt;0</formula>
    </cfRule>
    <cfRule type="expression" dxfId="1745" priority="172">
      <formula>F129&lt;0</formula>
    </cfRule>
  </conditionalFormatting>
  <conditionalFormatting sqref="L121:L127 L228">
    <cfRule type="expression" dxfId="1744" priority="169">
      <formula>L121&gt;0</formula>
    </cfRule>
    <cfRule type="expression" dxfId="1743" priority="170">
      <formula>L121&lt;0</formula>
    </cfRule>
  </conditionalFormatting>
  <conditionalFormatting sqref="L78:L85">
    <cfRule type="expression" dxfId="1742" priority="167">
      <formula>L78&gt;0</formula>
    </cfRule>
    <cfRule type="expression" dxfId="1741" priority="168">
      <formula>L78&lt;0</formula>
    </cfRule>
  </conditionalFormatting>
  <conditionalFormatting sqref="L86:L118">
    <cfRule type="expression" dxfId="1740" priority="165">
      <formula>L86&gt;0</formula>
    </cfRule>
    <cfRule type="expression" dxfId="1739" priority="166">
      <formula>L86&lt;0</formula>
    </cfRule>
  </conditionalFormatting>
  <conditionalFormatting sqref="L119:L120">
    <cfRule type="expression" dxfId="1738" priority="163">
      <formula>L119&gt;0</formula>
    </cfRule>
    <cfRule type="expression" dxfId="1737" priority="164">
      <formula>L119&lt;0</formula>
    </cfRule>
  </conditionalFormatting>
  <conditionalFormatting sqref="L129:L131">
    <cfRule type="expression" dxfId="1736" priority="161">
      <formula>L129&gt;0</formula>
    </cfRule>
    <cfRule type="expression" dxfId="1735" priority="162">
      <formula>L129&lt;0</formula>
    </cfRule>
  </conditionalFormatting>
  <conditionalFormatting sqref="F138:F141 H138:H141">
    <cfRule type="expression" dxfId="1734" priority="159">
      <formula>F138&gt;0</formula>
    </cfRule>
    <cfRule type="expression" dxfId="1733" priority="160">
      <formula>F138&lt;0</formula>
    </cfRule>
  </conditionalFormatting>
  <conditionalFormatting sqref="K135:K137 F135:F137 H135:H137">
    <cfRule type="expression" dxfId="1732" priority="155">
      <formula>F135&gt;0</formula>
    </cfRule>
    <cfRule type="expression" dxfId="1731" priority="156">
      <formula>F135&lt;0</formula>
    </cfRule>
  </conditionalFormatting>
  <conditionalFormatting sqref="L135:L136">
    <cfRule type="expression" dxfId="1730" priority="153">
      <formula>L135&gt;0</formula>
    </cfRule>
    <cfRule type="expression" dxfId="1729" priority="154">
      <formula>L135&lt;0</formula>
    </cfRule>
  </conditionalFormatting>
  <conditionalFormatting sqref="K132:K134 F132:F134 H132:H134">
    <cfRule type="expression" dxfId="1728" priority="151">
      <formula>F132&gt;0</formula>
    </cfRule>
    <cfRule type="expression" dxfId="1727" priority="152">
      <formula>F132&lt;0</formula>
    </cfRule>
  </conditionalFormatting>
  <conditionalFormatting sqref="L133:L134">
    <cfRule type="expression" dxfId="1726" priority="149">
      <formula>L133&gt;0</formula>
    </cfRule>
    <cfRule type="expression" dxfId="1725" priority="150">
      <formula>L133&lt;0</formula>
    </cfRule>
  </conditionalFormatting>
  <conditionalFormatting sqref="H143:H146 F143:F146">
    <cfRule type="expression" dxfId="1724" priority="143">
      <formula>F143&gt;0</formula>
    </cfRule>
    <cfRule type="expression" dxfId="1723" priority="144">
      <formula>F143&lt;0</formula>
    </cfRule>
  </conditionalFormatting>
  <conditionalFormatting sqref="H147:H150 F147:F150">
    <cfRule type="expression" dxfId="1722" priority="139">
      <formula>F147&gt;0</formula>
    </cfRule>
    <cfRule type="expression" dxfId="1721" priority="140">
      <formula>F147&lt;0</formula>
    </cfRule>
  </conditionalFormatting>
  <conditionalFormatting sqref="F152:F157 H152:H157 K152:K157">
    <cfRule type="expression" dxfId="1720" priority="135">
      <formula>F152&gt;0</formula>
    </cfRule>
    <cfRule type="expression" dxfId="1719" priority="136">
      <formula>F152&lt;0</formula>
    </cfRule>
  </conditionalFormatting>
  <conditionalFormatting sqref="L156:L157">
    <cfRule type="expression" dxfId="1718" priority="129">
      <formula>L156&gt;0</formula>
    </cfRule>
    <cfRule type="expression" dxfId="1717" priority="130">
      <formula>L156&lt;0</formula>
    </cfRule>
  </conditionalFormatting>
  <conditionalFormatting sqref="F158:F160 H158:H160 K158:K161">
    <cfRule type="expression" dxfId="1716" priority="127">
      <formula>F158&gt;0</formula>
    </cfRule>
    <cfRule type="expression" dxfId="1715" priority="128">
      <formula>F158&lt;0</formula>
    </cfRule>
  </conditionalFormatting>
  <conditionalFormatting sqref="F161:F163 H161:H163 K162:K163">
    <cfRule type="expression" dxfId="1714" priority="123">
      <formula>F161&gt;0</formula>
    </cfRule>
    <cfRule type="expression" dxfId="1713" priority="124">
      <formula>F161&lt;0</formula>
    </cfRule>
  </conditionalFormatting>
  <conditionalFormatting sqref="F164:F166 H164:H166 K164:K166">
    <cfRule type="expression" dxfId="1712" priority="119">
      <formula>F164&gt;0</formula>
    </cfRule>
    <cfRule type="expression" dxfId="1711" priority="120">
      <formula>F164&lt;0</formula>
    </cfRule>
  </conditionalFormatting>
  <conditionalFormatting sqref="F167:F169 H167:H169 K167:K169">
    <cfRule type="expression" dxfId="1710" priority="115">
      <formula>F167&gt;0</formula>
    </cfRule>
    <cfRule type="expression" dxfId="1709" priority="116">
      <formula>F167&lt;0</formula>
    </cfRule>
  </conditionalFormatting>
  <conditionalFormatting sqref="F170:F172 H170:H172 K170:K172">
    <cfRule type="expression" dxfId="1708" priority="111">
      <formula>F170&gt;0</formula>
    </cfRule>
    <cfRule type="expression" dxfId="1707" priority="112">
      <formula>F170&lt;0</formula>
    </cfRule>
  </conditionalFormatting>
  <conditionalFormatting sqref="K174:K176 H174:H176 F174:F176">
    <cfRule type="expression" dxfId="1706" priority="107">
      <formula>F174&gt;0</formula>
    </cfRule>
    <cfRule type="expression" dxfId="1705" priority="108">
      <formula>F174&lt;0</formula>
    </cfRule>
  </conditionalFormatting>
  <conditionalFormatting sqref="K177 H177 F177">
    <cfRule type="expression" dxfId="1704" priority="103">
      <formula>F177&gt;0</formula>
    </cfRule>
    <cfRule type="expression" dxfId="1703" priority="104">
      <formula>F177&lt;0</formula>
    </cfRule>
  </conditionalFormatting>
  <conditionalFormatting sqref="H178:H180 F178:F180 K178:K180">
    <cfRule type="expression" dxfId="1702" priority="99">
      <formula>F178&gt;0</formula>
    </cfRule>
    <cfRule type="expression" dxfId="1701" priority="100">
      <formula>F178&lt;0</formula>
    </cfRule>
  </conditionalFormatting>
  <conditionalFormatting sqref="H182:H184 F182:F184 K182:K184">
    <cfRule type="expression" dxfId="1700" priority="91">
      <formula>F182&gt;0</formula>
    </cfRule>
    <cfRule type="expression" dxfId="1699" priority="92">
      <formula>F182&lt;0</formula>
    </cfRule>
  </conditionalFormatting>
  <conditionalFormatting sqref="K181 H181 F181">
    <cfRule type="expression" dxfId="1698" priority="87">
      <formula>F181&gt;0</formula>
    </cfRule>
    <cfRule type="expression" dxfId="1697" priority="88">
      <formula>F181&lt;0</formula>
    </cfRule>
  </conditionalFormatting>
  <conditionalFormatting sqref="K185:K186 H185:H186 F185:F186">
    <cfRule type="expression" dxfId="1696" priority="83">
      <formula>F185&gt;0</formula>
    </cfRule>
    <cfRule type="expression" dxfId="1695" priority="84">
      <formula>F185&lt;0</formula>
    </cfRule>
  </conditionalFormatting>
  <conditionalFormatting sqref="L186">
    <cfRule type="expression" dxfId="1694" priority="81">
      <formula>L186&gt;0</formula>
    </cfRule>
    <cfRule type="expression" dxfId="1693" priority="82">
      <formula>L186&lt;0</formula>
    </cfRule>
  </conditionalFormatting>
  <conditionalFormatting sqref="K187:K189 H187:H189 F187:F189">
    <cfRule type="expression" dxfId="1692" priority="79">
      <formula>F187&gt;0</formula>
    </cfRule>
    <cfRule type="expression" dxfId="1691" priority="80">
      <formula>F187&lt;0</formula>
    </cfRule>
  </conditionalFormatting>
  <conditionalFormatting sqref="L188">
    <cfRule type="expression" dxfId="1690" priority="77">
      <formula>L188&gt;0</formula>
    </cfRule>
    <cfRule type="expression" dxfId="1689" priority="78">
      <formula>L188&lt;0</formula>
    </cfRule>
  </conditionalFormatting>
  <conditionalFormatting sqref="K190 H190 F190">
    <cfRule type="expression" dxfId="1688" priority="75">
      <formula>F190&gt;0</formula>
    </cfRule>
    <cfRule type="expression" dxfId="1687" priority="76">
      <formula>F190&lt;0</formula>
    </cfRule>
  </conditionalFormatting>
  <conditionalFormatting sqref="L190">
    <cfRule type="expression" dxfId="1686" priority="73">
      <formula>L190&gt;0</formula>
    </cfRule>
    <cfRule type="expression" dxfId="1685" priority="74">
      <formula>L190&lt;0</formula>
    </cfRule>
  </conditionalFormatting>
  <conditionalFormatting sqref="H195:H197 F195:F197 K195:K197">
    <cfRule type="expression" dxfId="1684" priority="71">
      <formula>F195&gt;0</formula>
    </cfRule>
    <cfRule type="expression" dxfId="1683" priority="72">
      <formula>F195&lt;0</formula>
    </cfRule>
  </conditionalFormatting>
  <conditionalFormatting sqref="L196">
    <cfRule type="expression" dxfId="1682" priority="69">
      <formula>L196&gt;0</formula>
    </cfRule>
    <cfRule type="expression" dxfId="1681" priority="70">
      <formula>L196&lt;0</formula>
    </cfRule>
  </conditionalFormatting>
  <conditionalFormatting sqref="K194 H194 F194">
    <cfRule type="expression" dxfId="1680" priority="67">
      <formula>F194&gt;0</formula>
    </cfRule>
    <cfRule type="expression" dxfId="1679" priority="68">
      <formula>F194&lt;0</formula>
    </cfRule>
  </conditionalFormatting>
  <conditionalFormatting sqref="L194">
    <cfRule type="expression" dxfId="1678" priority="65">
      <formula>L194&gt;0</formula>
    </cfRule>
    <cfRule type="expression" dxfId="1677" priority="66">
      <formula>L194&lt;0</formula>
    </cfRule>
  </conditionalFormatting>
  <conditionalFormatting sqref="K191:K193 H191:H193 F191:F193">
    <cfRule type="expression" dxfId="1676" priority="63">
      <formula>F191&gt;0</formula>
    </cfRule>
    <cfRule type="expression" dxfId="1675" priority="64">
      <formula>F191&lt;0</formula>
    </cfRule>
  </conditionalFormatting>
  <conditionalFormatting sqref="L192">
    <cfRule type="expression" dxfId="1674" priority="61">
      <formula>L192&gt;0</formula>
    </cfRule>
    <cfRule type="expression" dxfId="1673" priority="62">
      <formula>L192&lt;0</formula>
    </cfRule>
  </conditionalFormatting>
  <conditionalFormatting sqref="K202 H202 F202">
    <cfRule type="expression" dxfId="1672" priority="59">
      <formula>F202&gt;0</formula>
    </cfRule>
    <cfRule type="expression" dxfId="1671" priority="60">
      <formula>F202&lt;0</formula>
    </cfRule>
  </conditionalFormatting>
  <conditionalFormatting sqref="L202">
    <cfRule type="expression" dxfId="1670" priority="57">
      <formula>L202&gt;0</formula>
    </cfRule>
    <cfRule type="expression" dxfId="1669" priority="58">
      <formula>L202&lt;0</formula>
    </cfRule>
  </conditionalFormatting>
  <conditionalFormatting sqref="K199:K201 H199:H201 F199:F201">
    <cfRule type="expression" dxfId="1668" priority="55">
      <formula>F199&gt;0</formula>
    </cfRule>
    <cfRule type="expression" dxfId="1667" priority="56">
      <formula>F199&lt;0</formula>
    </cfRule>
  </conditionalFormatting>
  <conditionalFormatting sqref="K198 H198 F198">
    <cfRule type="expression" dxfId="1666" priority="51">
      <formula>F198&gt;0</formula>
    </cfRule>
    <cfRule type="expression" dxfId="1665" priority="52">
      <formula>F198&lt;0</formula>
    </cfRule>
  </conditionalFormatting>
  <conditionalFormatting sqref="L198">
    <cfRule type="expression" dxfId="1664" priority="49">
      <formula>L198&gt;0</formula>
    </cfRule>
    <cfRule type="expression" dxfId="1663" priority="50">
      <formula>L198&lt;0</formula>
    </cfRule>
  </conditionalFormatting>
  <conditionalFormatting sqref="L210">
    <cfRule type="expression" dxfId="1662" priority="45">
      <formula>L210&gt;0</formula>
    </cfRule>
    <cfRule type="expression" dxfId="1661" priority="46">
      <formula>L210&lt;0</formula>
    </cfRule>
  </conditionalFormatting>
  <conditionalFormatting sqref="F204 H204 K204">
    <cfRule type="expression" dxfId="1660" priority="43">
      <formula>F204&gt;0</formula>
    </cfRule>
    <cfRule type="expression" dxfId="1659" priority="44">
      <formula>F204&lt;0</formula>
    </cfRule>
  </conditionalFormatting>
  <conditionalFormatting sqref="L206">
    <cfRule type="expression" dxfId="1658" priority="41">
      <formula>L206&gt;0</formula>
    </cfRule>
    <cfRule type="expression" dxfId="1657" priority="42">
      <formula>L206&lt;0</formula>
    </cfRule>
  </conditionalFormatting>
  <conditionalFormatting sqref="L204">
    <cfRule type="expression" dxfId="1656" priority="39">
      <formula>L204&gt;0</formula>
    </cfRule>
    <cfRule type="expression" dxfId="1655" priority="40">
      <formula>L204&lt;0</formula>
    </cfRule>
  </conditionalFormatting>
  <conditionalFormatting sqref="K207:K209 F207:F209 H207:H209">
    <cfRule type="expression" dxfId="1654" priority="37">
      <formula>F207&gt;0</formula>
    </cfRule>
    <cfRule type="expression" dxfId="1653" priority="38">
      <formula>F207&lt;0</formula>
    </cfRule>
  </conditionalFormatting>
  <conditionalFormatting sqref="L209">
    <cfRule type="expression" dxfId="1652" priority="35">
      <formula>L209&gt;0</formula>
    </cfRule>
    <cfRule type="expression" dxfId="1651" priority="36">
      <formula>L209&lt;0</formula>
    </cfRule>
  </conditionalFormatting>
  <conditionalFormatting sqref="L207">
    <cfRule type="expression" dxfId="1650" priority="33">
      <formula>L207&gt;0</formula>
    </cfRule>
    <cfRule type="expression" dxfId="1649" priority="34">
      <formula>L207&lt;0</formula>
    </cfRule>
  </conditionalFormatting>
  <conditionalFormatting sqref="K215:K217 H215:H217 F215:F217">
    <cfRule type="expression" dxfId="1648" priority="31">
      <formula>F215&gt;0</formula>
    </cfRule>
    <cfRule type="expression" dxfId="1647" priority="32">
      <formula>F215&lt;0</formula>
    </cfRule>
  </conditionalFormatting>
  <conditionalFormatting sqref="L216">
    <cfRule type="expression" dxfId="1646" priority="29">
      <formula>L216&gt;0</formula>
    </cfRule>
    <cfRule type="expression" dxfId="1645" priority="30">
      <formula>L216&lt;0</formula>
    </cfRule>
  </conditionalFormatting>
  <conditionalFormatting sqref="K214 H214 F214">
    <cfRule type="expression" dxfId="1644" priority="27">
      <formula>F214&gt;0</formula>
    </cfRule>
    <cfRule type="expression" dxfId="1643" priority="28">
      <formula>F214&lt;0</formula>
    </cfRule>
  </conditionalFormatting>
  <conditionalFormatting sqref="L214">
    <cfRule type="expression" dxfId="1642" priority="25">
      <formula>L214&gt;0</formula>
    </cfRule>
    <cfRule type="expression" dxfId="1641" priority="26">
      <formula>L214&lt;0</formula>
    </cfRule>
  </conditionalFormatting>
  <conditionalFormatting sqref="K211:K213 H211:H213 F211:F213">
    <cfRule type="expression" dxfId="1640" priority="23">
      <formula>F211&gt;0</formula>
    </cfRule>
    <cfRule type="expression" dxfId="1639" priority="24">
      <formula>F211&lt;0</formula>
    </cfRule>
  </conditionalFormatting>
  <conditionalFormatting sqref="L212">
    <cfRule type="expression" dxfId="1638" priority="21">
      <formula>L212&gt;0</formula>
    </cfRule>
    <cfRule type="expression" dxfId="1637" priority="22">
      <formula>L212&lt;0</formula>
    </cfRule>
  </conditionalFormatting>
  <conditionalFormatting sqref="K225:K226 H225:H226 F225:F226">
    <cfRule type="expression" dxfId="1636" priority="19">
      <formula>F225&gt;0</formula>
    </cfRule>
    <cfRule type="expression" dxfId="1635" priority="20">
      <formula>F225&lt;0</formula>
    </cfRule>
  </conditionalFormatting>
  <conditionalFormatting sqref="L226">
    <cfRule type="expression" dxfId="1634" priority="17">
      <formula>L226&gt;0</formula>
    </cfRule>
    <cfRule type="expression" dxfId="1633" priority="18">
      <formula>L226&lt;0</formula>
    </cfRule>
  </conditionalFormatting>
  <conditionalFormatting sqref="K219:K221 H219:H221 F219:F221">
    <cfRule type="expression" dxfId="1632" priority="15">
      <formula>F219&gt;0</formula>
    </cfRule>
    <cfRule type="expression" dxfId="1631" priority="16">
      <formula>F219&lt;0</formula>
    </cfRule>
  </conditionalFormatting>
  <conditionalFormatting sqref="L220">
    <cfRule type="expression" dxfId="1630" priority="13">
      <formula>L220&gt;0</formula>
    </cfRule>
    <cfRule type="expression" dxfId="1629" priority="14">
      <formula>L220&lt;0</formula>
    </cfRule>
  </conditionalFormatting>
  <conditionalFormatting sqref="K218 H218 F218">
    <cfRule type="expression" dxfId="1628" priority="11">
      <formula>F218&gt;0</formula>
    </cfRule>
    <cfRule type="expression" dxfId="1627" priority="12">
      <formula>F218&lt;0</formula>
    </cfRule>
  </conditionalFormatting>
  <conditionalFormatting sqref="L218">
    <cfRule type="expression" dxfId="1626" priority="9">
      <formula>L218&gt;0</formula>
    </cfRule>
    <cfRule type="expression" dxfId="1625" priority="10">
      <formula>L218&lt;0</formula>
    </cfRule>
  </conditionalFormatting>
  <conditionalFormatting sqref="K223:K224 H223:H224 F223:F224">
    <cfRule type="expression" dxfId="1624" priority="7">
      <formula>F223&gt;0</formula>
    </cfRule>
    <cfRule type="expression" dxfId="1623" priority="8">
      <formula>F223&lt;0</formula>
    </cfRule>
  </conditionalFormatting>
  <conditionalFormatting sqref="L224">
    <cfRule type="expression" dxfId="1622" priority="5">
      <formula>L224&gt;0</formula>
    </cfRule>
    <cfRule type="expression" dxfId="1621" priority="6">
      <formula>L224&lt;0</formula>
    </cfRule>
  </conditionalFormatting>
  <conditionalFormatting sqref="K222 H222 F222">
    <cfRule type="expression" dxfId="1620" priority="3">
      <formula>F222&gt;0</formula>
    </cfRule>
    <cfRule type="expression" dxfId="1619" priority="4">
      <formula>F222&lt;0</formula>
    </cfRule>
  </conditionalFormatting>
  <conditionalFormatting sqref="L222">
    <cfRule type="expression" dxfId="1618" priority="1">
      <formula>L222&gt;0</formula>
    </cfRule>
    <cfRule type="expression" dxfId="1617"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11.76</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82320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21285.751000001677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6670.1800000000512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8.8171789437173229E-2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1.7006802721088437E-2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18.666666666666668</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14.347199999999999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14.2296</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14.112</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13.994399999999999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13.876799999999999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13.759199999999998</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13.641599999999999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13.523999999999999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13.406399999999998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13.288799999999998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13.171200000000001</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13.053600000000001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12.936</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12.8184</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12.700800000000001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12.5832</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12.4656</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12.348000000000001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12.230399999999999</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12.1128</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11.995200000000001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11.877599999999999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11.76</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11.6424</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11.524799999999999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11.4072</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11.2896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11.171999999999999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11.054399999999999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10.9368</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10.8192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10.701600000000001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10.584</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10.4664</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10.348800000000001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10.231199999999999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10.1136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9.9960000000000004</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6" priority="269">
      <formula>F163&gt;0</formula>
    </cfRule>
    <cfRule type="expression" dxfId="1615"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14" priority="262">
      <formula>F443&gt;0</formula>
    </cfRule>
    <cfRule type="expression" dxfId="1613" priority="263">
      <formula>F443&lt;0</formula>
    </cfRule>
  </conditionalFormatting>
  <conditionalFormatting sqref="H443:H449">
    <cfRule type="expression" dxfId="1612" priority="258">
      <formula>H443&gt;0</formula>
    </cfRule>
    <cfRule type="expression" dxfId="1611" priority="259">
      <formula>H443&lt;0</formula>
    </cfRule>
  </conditionalFormatting>
  <conditionalFormatting sqref="Q8">
    <cfRule type="expression" dxfId="1610" priority="244">
      <formula>Q8&gt;0</formula>
    </cfRule>
    <cfRule type="expression" dxfId="1609" priority="245">
      <formula>Q8&lt;0</formula>
    </cfRule>
  </conditionalFormatting>
  <conditionalFormatting sqref="Q7">
    <cfRule type="expression" dxfId="1608" priority="246">
      <formula>Q7&gt;0</formula>
    </cfRule>
    <cfRule type="expression" dxfId="1607" priority="247">
      <formula>Q7&lt;0</formula>
    </cfRule>
  </conditionalFormatting>
  <conditionalFormatting sqref="F551:F557">
    <cfRule type="expression" dxfId="1606" priority="218">
      <formula>F551&gt;0</formula>
    </cfRule>
    <cfRule type="expression" dxfId="1605" priority="219">
      <formula>F551&lt;0</formula>
    </cfRule>
  </conditionalFormatting>
  <conditionalFormatting sqref="F476:F494 H476:H494">
    <cfRule type="expression" dxfId="1604" priority="240">
      <formula>F476&gt;0</formula>
    </cfRule>
    <cfRule type="expression" dxfId="1603" priority="241">
      <formula>F476&lt;0</formula>
    </cfRule>
  </conditionalFormatting>
  <conditionalFormatting sqref="F469:F475">
    <cfRule type="expression" dxfId="1602" priority="238">
      <formula>F469&gt;0</formula>
    </cfRule>
    <cfRule type="expression" dxfId="1601" priority="239">
      <formula>F469&lt;0</formula>
    </cfRule>
  </conditionalFormatting>
  <conditionalFormatting sqref="H469:H475">
    <cfRule type="expression" dxfId="1600" priority="236">
      <formula>H469&gt;0</formula>
    </cfRule>
    <cfRule type="expression" dxfId="1599" priority="237">
      <formula>H469&lt;0</formula>
    </cfRule>
  </conditionalFormatting>
  <conditionalFormatting sqref="F502:F520 H502:H520">
    <cfRule type="expression" dxfId="1598" priority="234">
      <formula>F502&gt;0</formula>
    </cfRule>
    <cfRule type="expression" dxfId="1597" priority="235">
      <formula>F502&lt;0</formula>
    </cfRule>
  </conditionalFormatting>
  <conditionalFormatting sqref="F495:F501">
    <cfRule type="expression" dxfId="1596" priority="232">
      <formula>F495&gt;0</formula>
    </cfRule>
    <cfRule type="expression" dxfId="1595" priority="233">
      <formula>F495&lt;0</formula>
    </cfRule>
  </conditionalFormatting>
  <conditionalFormatting sqref="H495:H501">
    <cfRule type="expression" dxfId="1594" priority="230">
      <formula>H495&gt;0</formula>
    </cfRule>
    <cfRule type="expression" dxfId="1593" priority="231">
      <formula>H495&lt;0</formula>
    </cfRule>
  </conditionalFormatting>
  <conditionalFormatting sqref="F528:F545 H528:H545">
    <cfRule type="expression" dxfId="1592" priority="228">
      <formula>F528&gt;0</formula>
    </cfRule>
    <cfRule type="expression" dxfId="1591" priority="229">
      <formula>F528&lt;0</formula>
    </cfRule>
  </conditionalFormatting>
  <conditionalFormatting sqref="F521:F527">
    <cfRule type="expression" dxfId="1590" priority="226">
      <formula>F521&gt;0</formula>
    </cfRule>
    <cfRule type="expression" dxfId="1589" priority="227">
      <formula>F521&lt;0</formula>
    </cfRule>
  </conditionalFormatting>
  <conditionalFormatting sqref="H521:H527">
    <cfRule type="expression" dxfId="1588" priority="224">
      <formula>H521&gt;0</formula>
    </cfRule>
    <cfRule type="expression" dxfId="1587" priority="225">
      <formula>H521&lt;0</formula>
    </cfRule>
  </conditionalFormatting>
  <conditionalFormatting sqref="F546:F550 H546:H550">
    <cfRule type="expression" dxfId="1586" priority="222">
      <formula>F546&gt;0</formula>
    </cfRule>
    <cfRule type="expression" dxfId="1585" priority="223">
      <formula>F546&lt;0</formula>
    </cfRule>
  </conditionalFormatting>
  <conditionalFormatting sqref="F558:F573 H558:H573">
    <cfRule type="expression" dxfId="1584" priority="220">
      <formula>F558&gt;0</formula>
    </cfRule>
    <cfRule type="expression" dxfId="1583" priority="221">
      <formula>F558&lt;0</formula>
    </cfRule>
  </conditionalFormatting>
  <conditionalFormatting sqref="H551:H557">
    <cfRule type="expression" dxfId="1582" priority="216">
      <formula>H551&gt;0</formula>
    </cfRule>
    <cfRule type="expression" dxfId="1581" priority="217">
      <formula>H551&lt;0</formula>
    </cfRule>
  </conditionalFormatting>
  <conditionalFormatting sqref="F574 H574">
    <cfRule type="expression" dxfId="1580" priority="214">
      <formula>F574&gt;0</formula>
    </cfRule>
    <cfRule type="expression" dxfId="1579" priority="215">
      <formula>F574&lt;0</formula>
    </cfRule>
  </conditionalFormatting>
  <conditionalFormatting sqref="F575:F579 H575:H579">
    <cfRule type="expression" dxfId="1578" priority="212">
      <formula>F575&gt;0</formula>
    </cfRule>
    <cfRule type="expression" dxfId="1577" priority="213">
      <formula>F575&lt;0</formula>
    </cfRule>
  </conditionalFormatting>
  <conditionalFormatting sqref="F587:F602 H587:H602">
    <cfRule type="expression" dxfId="1576" priority="210">
      <formula>F587&gt;0</formula>
    </cfRule>
    <cfRule type="expression" dxfId="1575" priority="211">
      <formula>F587&lt;0</formula>
    </cfRule>
  </conditionalFormatting>
  <conditionalFormatting sqref="F580:F586">
    <cfRule type="expression" dxfId="1574" priority="208">
      <formula>F580&gt;0</formula>
    </cfRule>
    <cfRule type="expression" dxfId="1573" priority="209">
      <formula>F580&lt;0</formula>
    </cfRule>
  </conditionalFormatting>
  <conditionalFormatting sqref="H580:H586">
    <cfRule type="expression" dxfId="1572" priority="206">
      <formula>H580&gt;0</formula>
    </cfRule>
    <cfRule type="expression" dxfId="1571" priority="207">
      <formula>H580&lt;0</formula>
    </cfRule>
  </conditionalFormatting>
  <conditionalFormatting sqref="F604:F609 H604:H609">
    <cfRule type="expression" dxfId="1570" priority="204">
      <formula>F604&gt;0</formula>
    </cfRule>
    <cfRule type="expression" dxfId="1569" priority="205">
      <formula>F604&lt;0</formula>
    </cfRule>
  </conditionalFormatting>
  <conditionalFormatting sqref="F610 H610">
    <cfRule type="expression" dxfId="1568" priority="202">
      <formula>F610&gt;0</formula>
    </cfRule>
    <cfRule type="expression" dxfId="1567" priority="203">
      <formula>F610&lt;0</formula>
    </cfRule>
  </conditionalFormatting>
  <conditionalFormatting sqref="F611:F615 H611:H615">
    <cfRule type="expression" dxfId="1566" priority="200">
      <formula>F611&gt;0</formula>
    </cfRule>
    <cfRule type="expression" dxfId="1565" priority="201">
      <formula>F611&lt;0</formula>
    </cfRule>
  </conditionalFormatting>
  <conditionalFormatting sqref="F623:F638 H623:H638">
    <cfRule type="expression" dxfId="1564" priority="198">
      <formula>F623&gt;0</formula>
    </cfRule>
    <cfRule type="expression" dxfId="1563" priority="199">
      <formula>F623&lt;0</formula>
    </cfRule>
  </conditionalFormatting>
  <conditionalFormatting sqref="F616:F622">
    <cfRule type="expression" dxfId="1562" priority="196">
      <formula>F616&gt;0</formula>
    </cfRule>
    <cfRule type="expression" dxfId="1561" priority="197">
      <formula>F616&lt;0</formula>
    </cfRule>
  </conditionalFormatting>
  <conditionalFormatting sqref="H616:H622">
    <cfRule type="expression" dxfId="1560" priority="194">
      <formula>H616&gt;0</formula>
    </cfRule>
    <cfRule type="expression" dxfId="1559" priority="195">
      <formula>H616&lt;0</formula>
    </cfRule>
  </conditionalFormatting>
  <conditionalFormatting sqref="F639:F644 H639:H644">
    <cfRule type="expression" dxfId="1558" priority="192">
      <formula>F639&gt;0</formula>
    </cfRule>
    <cfRule type="expression" dxfId="1557" priority="193">
      <formula>F639&lt;0</formula>
    </cfRule>
  </conditionalFormatting>
  <conditionalFormatting sqref="F645 H645">
    <cfRule type="expression" dxfId="1556" priority="190">
      <formula>F645&gt;0</formula>
    </cfRule>
    <cfRule type="expression" dxfId="1555" priority="191">
      <formula>F645&lt;0</formula>
    </cfRule>
  </conditionalFormatting>
  <conditionalFormatting sqref="F646:F650 H646:H650">
    <cfRule type="expression" dxfId="1554" priority="188">
      <formula>F646&gt;0</formula>
    </cfRule>
    <cfRule type="expression" dxfId="1553" priority="189">
      <formula>F646&lt;0</formula>
    </cfRule>
  </conditionalFormatting>
  <conditionalFormatting sqref="F658:F673 H658:H673">
    <cfRule type="expression" dxfId="1552" priority="186">
      <formula>F658&gt;0</formula>
    </cfRule>
    <cfRule type="expression" dxfId="1551" priority="187">
      <formula>F658&lt;0</formula>
    </cfRule>
  </conditionalFormatting>
  <conditionalFormatting sqref="F651:F657">
    <cfRule type="expression" dxfId="1550" priority="184">
      <formula>F651&gt;0</formula>
    </cfRule>
    <cfRule type="expression" dxfId="1549" priority="185">
      <formula>F651&lt;0</formula>
    </cfRule>
  </conditionalFormatting>
  <conditionalFormatting sqref="H651:H657">
    <cfRule type="expression" dxfId="1548" priority="182">
      <formula>H651&gt;0</formula>
    </cfRule>
    <cfRule type="expression" dxfId="1547" priority="183">
      <formula>H651&lt;0</formula>
    </cfRule>
  </conditionalFormatting>
  <conditionalFormatting sqref="M702">
    <cfRule type="expression" dxfId="1546" priority="180">
      <formula>M702&gt;0</formula>
    </cfRule>
    <cfRule type="expression" dxfId="1545" priority="181">
      <formula>M702&lt;0</formula>
    </cfRule>
  </conditionalFormatting>
  <conditionalFormatting sqref="F169:F180">
    <cfRule type="expression" dxfId="1544" priority="176">
      <formula>F169&gt;0</formula>
    </cfRule>
    <cfRule type="expression" dxfId="1543" priority="177">
      <formula>F169&lt;0</formula>
    </cfRule>
  </conditionalFormatting>
  <conditionalFormatting sqref="H169:H180">
    <cfRule type="expression" dxfId="1542" priority="174">
      <formula>H169&gt;0</formula>
    </cfRule>
    <cfRule type="expression" dxfId="1541" priority="175">
      <formula>H169&lt;0</formula>
    </cfRule>
  </conditionalFormatting>
  <conditionalFormatting sqref="F163:F168 H163:H168">
    <cfRule type="expression" dxfId="1540" priority="172">
      <formula>F163&gt;0</formula>
    </cfRule>
    <cfRule type="expression" dxfId="1539" priority="173">
      <formula>F163&lt;0</formula>
    </cfRule>
  </conditionalFormatting>
  <conditionalFormatting sqref="J165">
    <cfRule type="expression" dxfId="1538" priority="170">
      <formula>J165&gt;0</formula>
    </cfRule>
    <cfRule type="expression" dxfId="1537" priority="171">
      <formula>J165&lt;0</formula>
    </cfRule>
  </conditionalFormatting>
  <conditionalFormatting sqref="J166:J172">
    <cfRule type="expression" dxfId="1536" priority="168">
      <formula>J166&gt;0</formula>
    </cfRule>
    <cfRule type="expression" dxfId="1535" priority="169">
      <formula>J166&lt;0</formula>
    </cfRule>
  </conditionalFormatting>
  <conditionalFormatting sqref="L165:L247 L254 L256">
    <cfRule type="expression" dxfId="1534" priority="164">
      <formula>L165&gt;0</formula>
    </cfRule>
    <cfRule type="expression" dxfId="1533" priority="165">
      <formula>L165&lt;0</formula>
    </cfRule>
  </conditionalFormatting>
  <conditionalFormatting sqref="Q10">
    <cfRule type="expression" dxfId="1532" priority="162">
      <formula>Q10&gt;0</formula>
    </cfRule>
    <cfRule type="expression" dxfId="1531" priority="163">
      <formula>Q10&lt;0</formula>
    </cfRule>
  </conditionalFormatting>
  <conditionalFormatting sqref="H276:H278 F276:F278">
    <cfRule type="expression" dxfId="1530" priority="159">
      <formula>F276&gt;0</formula>
    </cfRule>
    <cfRule type="expression" dxfId="1529" priority="160">
      <formula>F276&lt;0</formula>
    </cfRule>
  </conditionalFormatting>
  <conditionalFormatting sqref="H272:H274 F272:F274">
    <cfRule type="expression" dxfId="1528" priority="157">
      <formula>F272&gt;0</formula>
    </cfRule>
    <cfRule type="expression" dxfId="1527" priority="158">
      <formula>F272&lt;0</formula>
    </cfRule>
  </conditionalFormatting>
  <conditionalFormatting sqref="H271 F271">
    <cfRule type="expression" dxfId="1526" priority="155">
      <formula>F271&gt;0</formula>
    </cfRule>
    <cfRule type="expression" dxfId="1525" priority="156">
      <formula>F271&lt;0</formula>
    </cfRule>
  </conditionalFormatting>
  <conditionalFormatting sqref="H275 F275">
    <cfRule type="expression" dxfId="1524" priority="153">
      <formula>F275&gt;0</formula>
    </cfRule>
    <cfRule type="expression" dxfId="1523" priority="154">
      <formula>F275&lt;0</formula>
    </cfRule>
  </conditionalFormatting>
  <conditionalFormatting sqref="H281:H284 F281:F284">
    <cfRule type="expression" dxfId="1522" priority="149">
      <formula>F281&gt;0</formula>
    </cfRule>
    <cfRule type="expression" dxfId="1521" priority="150">
      <formula>F281&lt;0</formula>
    </cfRule>
  </conditionalFormatting>
  <conditionalFormatting sqref="H279:H280 F279:F280">
    <cfRule type="expression" dxfId="1520" priority="147">
      <formula>F279&gt;0</formula>
    </cfRule>
    <cfRule type="expression" dxfId="1519" priority="148">
      <formula>F279&lt;0</formula>
    </cfRule>
  </conditionalFormatting>
  <conditionalFormatting sqref="H306 F306">
    <cfRule type="expression" dxfId="1518" priority="145">
      <formula>F306&gt;0</formula>
    </cfRule>
    <cfRule type="expression" dxfId="1517" priority="146">
      <formula>F306&lt;0</formula>
    </cfRule>
  </conditionalFormatting>
  <conditionalFormatting sqref="H287:H289 F287:F289">
    <cfRule type="expression" dxfId="1516" priority="143">
      <formula>F287&gt;0</formula>
    </cfRule>
    <cfRule type="expression" dxfId="1515" priority="144">
      <formula>F287&lt;0</formula>
    </cfRule>
  </conditionalFormatting>
  <conditionalFormatting sqref="H285:H286 F285:F286">
    <cfRule type="expression" dxfId="1514" priority="141">
      <formula>F285&gt;0</formula>
    </cfRule>
    <cfRule type="expression" dxfId="1513" priority="142">
      <formula>F285&lt;0</formula>
    </cfRule>
  </conditionalFormatting>
  <conditionalFormatting sqref="H299:H301 F299:F301">
    <cfRule type="expression" dxfId="1512" priority="139">
      <formula>F299&gt;0</formula>
    </cfRule>
    <cfRule type="expression" dxfId="1511" priority="140">
      <formula>F299&lt;0</formula>
    </cfRule>
  </conditionalFormatting>
  <conditionalFormatting sqref="H298 F298">
    <cfRule type="expression" dxfId="1510" priority="137">
      <formula>F298&gt;0</formula>
    </cfRule>
    <cfRule type="expression" dxfId="1509" priority="138">
      <formula>F298&lt;0</formula>
    </cfRule>
  </conditionalFormatting>
  <conditionalFormatting sqref="H295:H297 F295:F297">
    <cfRule type="expression" dxfId="1508" priority="135">
      <formula>F295&gt;0</formula>
    </cfRule>
    <cfRule type="expression" dxfId="1507" priority="136">
      <formula>F295&lt;0</formula>
    </cfRule>
  </conditionalFormatting>
  <conditionalFormatting sqref="H294 F294">
    <cfRule type="expression" dxfId="1506" priority="133">
      <formula>F294&gt;0</formula>
    </cfRule>
    <cfRule type="expression" dxfId="1505" priority="134">
      <formula>F294&lt;0</formula>
    </cfRule>
  </conditionalFormatting>
  <conditionalFormatting sqref="H291:H293 F291:F293">
    <cfRule type="expression" dxfId="1504" priority="131">
      <formula>F291&gt;0</formula>
    </cfRule>
    <cfRule type="expression" dxfId="1503" priority="132">
      <formula>F291&lt;0</formula>
    </cfRule>
  </conditionalFormatting>
  <conditionalFormatting sqref="H290 F290">
    <cfRule type="expression" dxfId="1502" priority="129">
      <formula>F290&gt;0</formula>
    </cfRule>
    <cfRule type="expression" dxfId="1501" priority="130">
      <formula>F290&lt;0</formula>
    </cfRule>
  </conditionalFormatting>
  <conditionalFormatting sqref="H303:H305 F303:F305">
    <cfRule type="expression" dxfId="1500" priority="127">
      <formula>F303&gt;0</formula>
    </cfRule>
    <cfRule type="expression" dxfId="1499" priority="128">
      <formula>F303&lt;0</formula>
    </cfRule>
  </conditionalFormatting>
  <conditionalFormatting sqref="H302 F302">
    <cfRule type="expression" dxfId="1498" priority="125">
      <formula>F302&gt;0</formula>
    </cfRule>
    <cfRule type="expression" dxfId="1497" priority="126">
      <formula>F302&lt;0</formula>
    </cfRule>
  </conditionalFormatting>
  <conditionalFormatting sqref="H310 F310">
    <cfRule type="expression" dxfId="1496" priority="121">
      <formula>F310&gt;0</formula>
    </cfRule>
    <cfRule type="expression" dxfId="1495" priority="122">
      <formula>F310&lt;0</formula>
    </cfRule>
  </conditionalFormatting>
  <conditionalFormatting sqref="H307:H309 F307:F309">
    <cfRule type="expression" dxfId="1494" priority="119">
      <formula>F307&gt;0</formula>
    </cfRule>
    <cfRule type="expression" dxfId="1493" priority="120">
      <formula>F307&lt;0</formula>
    </cfRule>
  </conditionalFormatting>
  <conditionalFormatting sqref="H321:H322 F321:F322">
    <cfRule type="expression" dxfId="1492" priority="117">
      <formula>F321&gt;0</formula>
    </cfRule>
    <cfRule type="expression" dxfId="1491" priority="118">
      <formula>F321&lt;0</formula>
    </cfRule>
  </conditionalFormatting>
  <conditionalFormatting sqref="H317:H320 F317:F320">
    <cfRule type="expression" dxfId="1490" priority="113">
      <formula>F317&gt;0</formula>
    </cfRule>
    <cfRule type="expression" dxfId="1489" priority="114">
      <formula>F317&lt;0</formula>
    </cfRule>
  </conditionalFormatting>
  <conditionalFormatting sqref="H315:H316 F315:F316">
    <cfRule type="expression" dxfId="1488" priority="111">
      <formula>F315&gt;0</formula>
    </cfRule>
    <cfRule type="expression" dxfId="1487" priority="112">
      <formula>F315&lt;0</formula>
    </cfRule>
  </conditionalFormatting>
  <conditionalFormatting sqref="H311:H314 F311:F314">
    <cfRule type="expression" dxfId="1486" priority="107">
      <formula>F311&gt;0</formula>
    </cfRule>
    <cfRule type="expression" dxfId="1485" priority="108">
      <formula>F311&lt;0</formula>
    </cfRule>
  </conditionalFormatting>
  <conditionalFormatting sqref="F330:F333 H330:H333">
    <cfRule type="expression" dxfId="1484" priority="105">
      <formula>F330&gt;0</formula>
    </cfRule>
    <cfRule type="expression" dxfId="1483" priority="106">
      <formula>F330&lt;0</formula>
    </cfRule>
  </conditionalFormatting>
  <conditionalFormatting sqref="F328:F329 H328:H329">
    <cfRule type="expression" dxfId="1482" priority="103">
      <formula>F328&gt;0</formula>
    </cfRule>
    <cfRule type="expression" dxfId="1481" priority="104">
      <formula>F328&lt;0</formula>
    </cfRule>
  </conditionalFormatting>
  <conditionalFormatting sqref="F334:F336 H334:H336 K334:K337">
    <cfRule type="expression" dxfId="1480" priority="97">
      <formula>F334&gt;0</formula>
    </cfRule>
    <cfRule type="expression" dxfId="1479" priority="98">
      <formula>F334&lt;0</formula>
    </cfRule>
  </conditionalFormatting>
  <conditionalFormatting sqref="H341:H343 F341:F343 K341:K344">
    <cfRule type="expression" dxfId="1478" priority="93">
      <formula>F341&gt;0</formula>
    </cfRule>
    <cfRule type="expression" dxfId="1477" priority="94">
      <formula>F341&lt;0</formula>
    </cfRule>
  </conditionalFormatting>
  <conditionalFormatting sqref="H344:H347 F344:F347 K345:K347">
    <cfRule type="expression" dxfId="1476" priority="91">
      <formula>F344&gt;0</formula>
    </cfRule>
    <cfRule type="expression" dxfId="1475" priority="92">
      <formula>F344&lt;0</formula>
    </cfRule>
  </conditionalFormatting>
  <conditionalFormatting sqref="H348:H349 F348:F349 K348:K349">
    <cfRule type="expression" dxfId="1474" priority="89">
      <formula>F348&gt;0</formula>
    </cfRule>
    <cfRule type="expression" dxfId="1473" priority="90">
      <formula>F348&lt;0</formula>
    </cfRule>
  </conditionalFormatting>
  <conditionalFormatting sqref="K365 F365 H365">
    <cfRule type="expression" dxfId="1472" priority="87">
      <formula>F365&gt;0</formula>
    </cfRule>
    <cfRule type="expression" dxfId="1471" priority="88">
      <formula>F365&lt;0</formula>
    </cfRule>
  </conditionalFormatting>
  <conditionalFormatting sqref="K353:K355 F353:F355 H353:H355">
    <cfRule type="expression" dxfId="1470" priority="85">
      <formula>F353&gt;0</formula>
    </cfRule>
    <cfRule type="expression" dxfId="1469" priority="86">
      <formula>F353&lt;0</formula>
    </cfRule>
  </conditionalFormatting>
  <conditionalFormatting sqref="F357:F359 H357:H359 K357:K359">
    <cfRule type="expression" dxfId="1468" priority="81">
      <formula>F357&gt;0</formula>
    </cfRule>
    <cfRule type="expression" dxfId="1467" priority="82">
      <formula>F357&lt;0</formula>
    </cfRule>
  </conditionalFormatting>
  <conditionalFormatting sqref="K356 F356 H356">
    <cfRule type="expression" dxfId="1466" priority="79">
      <formula>F356&gt;0</formula>
    </cfRule>
    <cfRule type="expression" dxfId="1465" priority="80">
      <formula>F356&lt;0</formula>
    </cfRule>
  </conditionalFormatting>
  <conditionalFormatting sqref="K360:K361 F360:F361 H360:H361">
    <cfRule type="expression" dxfId="1464" priority="77">
      <formula>F360&gt;0</formula>
    </cfRule>
    <cfRule type="expression" dxfId="1463" priority="78">
      <formula>F360&lt;0</formula>
    </cfRule>
  </conditionalFormatting>
  <conditionalFormatting sqref="K362:K364 F362:F364 H362:H364">
    <cfRule type="expression" dxfId="1462" priority="71">
      <formula>F362&gt;0</formula>
    </cfRule>
    <cfRule type="expression" dxfId="1461" priority="72">
      <formula>F362&lt;0</formula>
    </cfRule>
  </conditionalFormatting>
  <conditionalFormatting sqref="F370:F372 H370:H372">
    <cfRule type="expression" dxfId="1460" priority="69">
      <formula>F370&gt;0</formula>
    </cfRule>
    <cfRule type="expression" dxfId="1459" priority="70">
      <formula>F370&lt;0</formula>
    </cfRule>
  </conditionalFormatting>
  <conditionalFormatting sqref="F369 H369">
    <cfRule type="expression" dxfId="1458" priority="67">
      <formula>F369&gt;0</formula>
    </cfRule>
    <cfRule type="expression" dxfId="1457" priority="68">
      <formula>F369&lt;0</formula>
    </cfRule>
  </conditionalFormatting>
  <conditionalFormatting sqref="F366:F368 H366:H368 K366:K372">
    <cfRule type="expression" dxfId="1456" priority="65">
      <formula>F366&gt;0</formula>
    </cfRule>
    <cfRule type="expression" dxfId="1455" priority="66">
      <formula>F366&lt;0</formula>
    </cfRule>
  </conditionalFormatting>
  <conditionalFormatting sqref="K373 F373 H373">
    <cfRule type="expression" dxfId="1454" priority="63">
      <formula>F373&gt;0</formula>
    </cfRule>
    <cfRule type="expression" dxfId="1453" priority="64">
      <formula>F373&lt;0</formula>
    </cfRule>
  </conditionalFormatting>
  <conditionalFormatting sqref="K374:K376 F374:F376 H374:H376">
    <cfRule type="expression" dxfId="1452" priority="61">
      <formula>F374&gt;0</formula>
    </cfRule>
    <cfRule type="expression" dxfId="1451" priority="62">
      <formula>F374&lt;0</formula>
    </cfRule>
  </conditionalFormatting>
  <conditionalFormatting sqref="K381 F381 H381">
    <cfRule type="expression" dxfId="1450" priority="59">
      <formula>F381&gt;0</formula>
    </cfRule>
    <cfRule type="expression" dxfId="1449" priority="60">
      <formula>F381&lt;0</formula>
    </cfRule>
  </conditionalFormatting>
  <conditionalFormatting sqref="F378:F380 H378:H380 K378:K380">
    <cfRule type="expression" dxfId="1448" priority="57">
      <formula>F378&gt;0</formula>
    </cfRule>
    <cfRule type="expression" dxfId="1447" priority="58">
      <formula>F378&lt;0</formula>
    </cfRule>
  </conditionalFormatting>
  <conditionalFormatting sqref="K377 F377 H377">
    <cfRule type="expression" dxfId="1446" priority="55">
      <formula>F377&gt;0</formula>
    </cfRule>
    <cfRule type="expression" dxfId="1445" priority="56">
      <formula>F377&lt;0</formula>
    </cfRule>
  </conditionalFormatting>
  <conditionalFormatting sqref="F386:F388 H386:H388 K386:K388">
    <cfRule type="expression" dxfId="1444" priority="53">
      <formula>F386&gt;0</formula>
    </cfRule>
    <cfRule type="expression" dxfId="1443" priority="54">
      <formula>F386&lt;0</formula>
    </cfRule>
  </conditionalFormatting>
  <conditionalFormatting sqref="K385 F385 H385">
    <cfRule type="expression" dxfId="1442" priority="51">
      <formula>F385&gt;0</formula>
    </cfRule>
    <cfRule type="expression" dxfId="1441" priority="52">
      <formula>F385&lt;0</formula>
    </cfRule>
  </conditionalFormatting>
  <conditionalFormatting sqref="K382:K384 F382:F384 H382:H384">
    <cfRule type="expression" dxfId="1440" priority="49">
      <formula>F382&gt;0</formula>
    </cfRule>
    <cfRule type="expression" dxfId="1439" priority="50">
      <formula>F382&lt;0</formula>
    </cfRule>
  </conditionalFormatting>
  <conditionalFormatting sqref="K395 F395 H395">
    <cfRule type="expression" dxfId="1438" priority="47">
      <formula>F395&gt;0</formula>
    </cfRule>
    <cfRule type="expression" dxfId="1437" priority="48">
      <formula>F395&lt;0</formula>
    </cfRule>
  </conditionalFormatting>
  <conditionalFormatting sqref="K390 F390 H390">
    <cfRule type="expression" dxfId="1436" priority="45">
      <formula>F390&gt;0</formula>
    </cfRule>
    <cfRule type="expression" dxfId="1435" priority="46">
      <formula>F390&lt;0</formula>
    </cfRule>
  </conditionalFormatting>
  <conditionalFormatting sqref="K389 F389 H389">
    <cfRule type="expression" dxfId="1434" priority="43">
      <formula>F389&gt;0</formula>
    </cfRule>
    <cfRule type="expression" dxfId="1433" priority="44">
      <formula>F389&lt;0</formula>
    </cfRule>
  </conditionalFormatting>
  <conditionalFormatting sqref="F391:F393 H391:H393 K391:K393">
    <cfRule type="expression" dxfId="1432" priority="41">
      <formula>F391&gt;0</formula>
    </cfRule>
    <cfRule type="expression" dxfId="1431" priority="42">
      <formula>F391&lt;0</formula>
    </cfRule>
  </conditionalFormatting>
  <conditionalFormatting sqref="K394 F394 H394">
    <cfRule type="expression" dxfId="1430" priority="39">
      <formula>F394&gt;0</formula>
    </cfRule>
    <cfRule type="expression" dxfId="1429" priority="40">
      <formula>F394&lt;0</formula>
    </cfRule>
  </conditionalFormatting>
  <conditionalFormatting sqref="H399 F399 K399">
    <cfRule type="expression" dxfId="1428" priority="33">
      <formula>F399&gt;0</formula>
    </cfRule>
    <cfRule type="expression" dxfId="1427" priority="34">
      <formula>F399&lt;0</formula>
    </cfRule>
  </conditionalFormatting>
  <conditionalFormatting sqref="H400:H402 F400:F402 K400:K402">
    <cfRule type="expression" dxfId="1426" priority="31">
      <formula>F400&gt;0</formula>
    </cfRule>
    <cfRule type="expression" dxfId="1425" priority="32">
      <formula>F400&lt;0</formula>
    </cfRule>
  </conditionalFormatting>
  <conditionalFormatting sqref="K407 F407 H407">
    <cfRule type="expression" dxfId="1424" priority="27">
      <formula>F407&gt;0</formula>
    </cfRule>
    <cfRule type="expression" dxfId="1423" priority="28">
      <formula>F407&lt;0</formula>
    </cfRule>
  </conditionalFormatting>
  <conditionalFormatting sqref="K404:K406 F404:F406 H404:H406">
    <cfRule type="expression" dxfId="1422" priority="25">
      <formula>F404&gt;0</formula>
    </cfRule>
    <cfRule type="expression" dxfId="1421" priority="26">
      <formula>F404&lt;0</formula>
    </cfRule>
  </conditionalFormatting>
  <conditionalFormatting sqref="H409:H411 F409:F411 K409:K411">
    <cfRule type="expression" dxfId="1420" priority="23">
      <formula>F409&gt;0</formula>
    </cfRule>
    <cfRule type="expression" dxfId="1419" priority="24">
      <formula>F409&lt;0</formula>
    </cfRule>
  </conditionalFormatting>
  <conditionalFormatting sqref="K417:K419 F417:F419 H417:H419">
    <cfRule type="expression" dxfId="1418" priority="21">
      <formula>F417&gt;0</formula>
    </cfRule>
    <cfRule type="expression" dxfId="1417" priority="22">
      <formula>F417&lt;0</formula>
    </cfRule>
  </conditionalFormatting>
  <conditionalFormatting sqref="K416 F416 H416">
    <cfRule type="expression" dxfId="1416" priority="19">
      <formula>F416&gt;0</formula>
    </cfRule>
    <cfRule type="expression" dxfId="1415" priority="20">
      <formula>F416&lt;0</formula>
    </cfRule>
  </conditionalFormatting>
  <conditionalFormatting sqref="K413:K415 F413:F415 H413:H415">
    <cfRule type="expression" dxfId="1414" priority="17">
      <formula>F413&gt;0</formula>
    </cfRule>
    <cfRule type="expression" dxfId="1413" priority="18">
      <formula>F413&lt;0</formula>
    </cfRule>
  </conditionalFormatting>
  <conditionalFormatting sqref="K424 F424 H424">
    <cfRule type="expression" dxfId="1412" priority="15">
      <formula>F424&gt;0</formula>
    </cfRule>
    <cfRule type="expression" dxfId="1411" priority="16">
      <formula>F424&lt;0</formula>
    </cfRule>
  </conditionalFormatting>
  <conditionalFormatting sqref="K421:K423 F421:F423 H421:H423">
    <cfRule type="expression" dxfId="1410" priority="13">
      <formula>F421&gt;0</formula>
    </cfRule>
    <cfRule type="expression" dxfId="1409" priority="14">
      <formula>F421&lt;0</formula>
    </cfRule>
  </conditionalFormatting>
  <conditionalFormatting sqref="K420 F420 H420">
    <cfRule type="expression" dxfId="1408" priority="11">
      <formula>F420&gt;0</formula>
    </cfRule>
    <cfRule type="expression" dxfId="1407" priority="12">
      <formula>F420&lt;0</formula>
    </cfRule>
  </conditionalFormatting>
  <conditionalFormatting sqref="K425:K427 F425:F427 H425:H427">
    <cfRule type="expression" dxfId="1406" priority="9">
      <formula>F425&gt;0</formula>
    </cfRule>
    <cfRule type="expression" dxfId="1405" priority="10">
      <formula>F425&lt;0</formula>
    </cfRule>
  </conditionalFormatting>
  <conditionalFormatting sqref="H435:H437 F435:F437 K435:K437">
    <cfRule type="expression" dxfId="1404" priority="5">
      <formula>F435&gt;0</formula>
    </cfRule>
    <cfRule type="expression" dxfId="1403" priority="6">
      <formula>F435&lt;0</formula>
    </cfRule>
  </conditionalFormatting>
  <conditionalFormatting sqref="H431:H433 F431:F433 K431:K433">
    <cfRule type="expression" dxfId="1402" priority="3">
      <formula>F431&gt;0</formula>
    </cfRule>
    <cfRule type="expression" dxfId="1401" priority="4">
      <formula>F431&lt;0</formula>
    </cfRule>
  </conditionalFormatting>
  <conditionalFormatting sqref="H428:H430 F428:F430 K428:K430">
    <cfRule type="expression" dxfId="1400" priority="1">
      <formula>F428&gt;0</formula>
    </cfRule>
    <cfRule type="expression" dxfId="1399"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8" priority="29">
      <formula>N19&gt;0</formula>
    </cfRule>
    <cfRule type="expression" dxfId="139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6" priority="23">
      <formula>F22&gt;0</formula>
    </cfRule>
    <cfRule type="expression" dxfId="1395" priority="24">
      <formula>F22&lt;0</formula>
    </cfRule>
  </conditionalFormatting>
  <conditionalFormatting sqref="H22:H31">
    <cfRule type="expression" dxfId="1394" priority="21">
      <formula>H22&gt;0</formula>
    </cfRule>
    <cfRule type="expression" dxfId="1393" priority="22">
      <formula>H22&lt;0</formula>
    </cfRule>
  </conditionalFormatting>
  <conditionalFormatting sqref="I21:J31">
    <cfRule type="expression" dxfId="1392" priority="19">
      <formula>I21&gt;0</formula>
    </cfRule>
    <cfRule type="expression" dxfId="1391" priority="20">
      <formula>I21&lt;0</formula>
    </cfRule>
  </conditionalFormatting>
  <conditionalFormatting sqref="Q8">
    <cfRule type="expression" dxfId="1390" priority="11">
      <formula>Q8&gt;0</formula>
    </cfRule>
    <cfRule type="expression" dxfId="1389" priority="12">
      <formula>Q8&lt;0</formula>
    </cfRule>
  </conditionalFormatting>
  <conditionalFormatting sqref="Q7">
    <cfRule type="expression" dxfId="1388" priority="13">
      <formula>Q7&gt;0</formula>
    </cfRule>
    <cfRule type="expression" dxfId="1387" priority="14">
      <formula>Q7&lt;0</formula>
    </cfRule>
  </conditionalFormatting>
  <conditionalFormatting sqref="F56:F66">
    <cfRule type="expression" dxfId="1386" priority="9">
      <formula>F56&gt;0</formula>
    </cfRule>
    <cfRule type="expression" dxfId="1385" priority="10">
      <formula>F56&lt;0</formula>
    </cfRule>
  </conditionalFormatting>
  <conditionalFormatting sqref="H56:H66">
    <cfRule type="expression" dxfId="1384" priority="7">
      <formula>H56&gt;0</formula>
    </cfRule>
    <cfRule type="expression" dxfId="1383" priority="8">
      <formula>H56&lt;0</formula>
    </cfRule>
  </conditionalFormatting>
  <conditionalFormatting sqref="I56:I66">
    <cfRule type="expression" dxfId="1382" priority="5">
      <formula>I56&gt;0</formula>
    </cfRule>
    <cfRule type="expression" dxfId="1381" priority="6">
      <formula>I56&lt;0</formula>
    </cfRule>
  </conditionalFormatting>
  <conditionalFormatting sqref="F21">
    <cfRule type="expression" dxfId="1380" priority="3">
      <formula>F21&gt;0</formula>
    </cfRule>
    <cfRule type="expression" dxfId="1379" priority="4">
      <formula>F21&lt;0</formula>
    </cfRule>
  </conditionalFormatting>
  <conditionalFormatting sqref="H21">
    <cfRule type="expression" dxfId="1378" priority="1">
      <formula>H21&gt;0</formula>
    </cfRule>
    <cfRule type="expression" dxfId="137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6" priority="9">
      <formula>F39&gt;0</formula>
    </cfRule>
    <cfRule type="expression" dxfId="1375" priority="10">
      <formula>F39&lt;0</formula>
    </cfRule>
  </conditionalFormatting>
  <conditionalFormatting sqref="F25:F38">
    <cfRule type="expression" dxfId="1374" priority="7">
      <formula>F25&gt;0</formula>
    </cfRule>
    <cfRule type="expression" dxfId="1373" priority="8">
      <formula>F25&lt;0</formula>
    </cfRule>
  </conditionalFormatting>
  <conditionalFormatting sqref="H25:H38">
    <cfRule type="expression" dxfId="1372" priority="5">
      <formula>H25&gt;0</formula>
    </cfRule>
    <cfRule type="expression" dxfId="1371" priority="6">
      <formula>H25&lt;0</formula>
    </cfRule>
  </conditionalFormatting>
  <conditionalFormatting sqref="Q7">
    <cfRule type="expression" dxfId="1370" priority="3">
      <formula>Q7&gt;0</formula>
    </cfRule>
    <cfRule type="expression" dxfId="1369" priority="4">
      <formula>Q7&lt;0</formula>
    </cfRule>
  </conditionalFormatting>
  <conditionalFormatting sqref="Q8">
    <cfRule type="expression" dxfId="1368" priority="1">
      <formula>Q8&gt;0</formula>
    </cfRule>
    <cfRule type="expression" dxfId="136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6" priority="137">
      <formula>F30&gt;0</formula>
    </cfRule>
    <cfRule type="expression" dxfId="1365" priority="138">
      <formula>F30&lt;0</formula>
    </cfRule>
  </conditionalFormatting>
  <conditionalFormatting sqref="H47:H58">
    <cfRule type="expression" dxfId="1364" priority="129">
      <formula>H47&gt;0</formula>
    </cfRule>
    <cfRule type="expression" dxfId="1363" priority="130">
      <formula>H47&lt;0</formula>
    </cfRule>
  </conditionalFormatting>
  <conditionalFormatting sqref="H59">
    <cfRule type="expression" dxfId="1362" priority="119">
      <formula>H59&gt;0</formula>
    </cfRule>
    <cfRule type="expression" dxfId="1361" priority="120">
      <formula>H59&lt;0</formula>
    </cfRule>
  </conditionalFormatting>
  <conditionalFormatting sqref="H60">
    <cfRule type="expression" dxfId="1360" priority="115">
      <formula>H60&gt;0</formula>
    </cfRule>
    <cfRule type="expression" dxfId="1359" priority="116">
      <formula>H60&lt;0</formula>
    </cfRule>
  </conditionalFormatting>
  <conditionalFormatting sqref="H61:H66">
    <cfRule type="expression" dxfId="1358" priority="111">
      <formula>H61&gt;0</formula>
    </cfRule>
    <cfRule type="expression" dxfId="1357" priority="112">
      <formula>H61&lt;0</formula>
    </cfRule>
  </conditionalFormatting>
  <conditionalFormatting sqref="Q8">
    <cfRule type="expression" dxfId="1356" priority="95">
      <formula>Q8&gt;0</formula>
    </cfRule>
    <cfRule type="expression" dxfId="1355" priority="96">
      <formula>Q8&lt;0</formula>
    </cfRule>
  </conditionalFormatting>
  <conditionalFormatting sqref="Q7">
    <cfRule type="expression" dxfId="1354" priority="97">
      <formula>Q7&gt;0</formula>
    </cfRule>
    <cfRule type="expression" dxfId="1353" priority="98">
      <formula>Q7&lt;0</formula>
    </cfRule>
  </conditionalFormatting>
  <conditionalFormatting sqref="F178 H178">
    <cfRule type="expression" dxfId="1352" priority="93">
      <formula>F178&gt;0</formula>
    </cfRule>
    <cfRule type="expression" dxfId="1351" priority="94">
      <formula>F178&lt;0</formula>
    </cfRule>
  </conditionalFormatting>
  <conditionalFormatting sqref="Q10">
    <cfRule type="expression" dxfId="1350" priority="87">
      <formula>Q10&gt;0</formula>
    </cfRule>
    <cfRule type="expression" dxfId="1349" priority="88">
      <formula>Q10&lt;0</formula>
    </cfRule>
  </conditionalFormatting>
  <conditionalFormatting sqref="Q9">
    <cfRule type="expression" dxfId="1348" priority="81">
      <formula>Q9&gt;0</formula>
    </cfRule>
    <cfRule type="expression" dxfId="1347" priority="82">
      <formula>Q9&lt;0</formula>
    </cfRule>
  </conditionalFormatting>
  <conditionalFormatting sqref="F201:F248">
    <cfRule type="expression" dxfId="1346" priority="41">
      <formula>F201&gt;0</formula>
    </cfRule>
    <cfRule type="expression" dxfId="1345" priority="42">
      <formula>F201&lt;0</formula>
    </cfRule>
  </conditionalFormatting>
  <conditionalFormatting sqref="H201:H248">
    <cfRule type="expression" dxfId="1344" priority="39">
      <formula>H201&gt;0</formula>
    </cfRule>
    <cfRule type="expression" dxfId="1343" priority="40">
      <formula>H201&lt;0</formula>
    </cfRule>
  </conditionalFormatting>
  <conditionalFormatting sqref="J208">
    <cfRule type="expression" dxfId="1342" priority="37">
      <formula>J208&gt;0</formula>
    </cfRule>
    <cfRule type="expression" dxfId="1341" priority="38">
      <formula>J208&lt;0</formula>
    </cfRule>
  </conditionalFormatting>
  <conditionalFormatting sqref="J214:J215">
    <cfRule type="expression" dxfId="1340" priority="35">
      <formula>J214&gt;0</formula>
    </cfRule>
    <cfRule type="expression" dxfId="1339" priority="36">
      <formula>J214&lt;0</formula>
    </cfRule>
  </conditionalFormatting>
  <conditionalFormatting sqref="J216">
    <cfRule type="expression" dxfId="1338" priority="33">
      <formula>J216&gt;0</formula>
    </cfRule>
    <cfRule type="expression" dxfId="1337" priority="34">
      <formula>J216&lt;0</formula>
    </cfRule>
  </conditionalFormatting>
  <conditionalFormatting sqref="J217:J219 J221:J224">
    <cfRule type="expression" dxfId="1336" priority="31">
      <formula>J217&gt;0</formula>
    </cfRule>
    <cfRule type="expression" dxfId="1335" priority="32">
      <formula>J217&lt;0</formula>
    </cfRule>
  </conditionalFormatting>
  <conditionalFormatting sqref="K208">
    <cfRule type="expression" dxfId="1334" priority="29">
      <formula>K208&gt;0</formula>
    </cfRule>
    <cfRule type="expression" dxfId="1333" priority="30">
      <formula>K208&lt;0</formula>
    </cfRule>
  </conditionalFormatting>
  <conditionalFormatting sqref="K214:K215">
    <cfRule type="expression" dxfId="1332" priority="27">
      <formula>K214&gt;0</formula>
    </cfRule>
    <cfRule type="expression" dxfId="1331" priority="28">
      <formula>K214&lt;0</formula>
    </cfRule>
  </conditionalFormatting>
  <conditionalFormatting sqref="K216">
    <cfRule type="expression" dxfId="1330" priority="25">
      <formula>K216&gt;0</formula>
    </cfRule>
    <cfRule type="expression" dxfId="1329" priority="26">
      <formula>K216&lt;0</formula>
    </cfRule>
  </conditionalFormatting>
  <conditionalFormatting sqref="K217:K224">
    <cfRule type="expression" dxfId="1328" priority="23">
      <formula>K217&gt;0</formula>
    </cfRule>
    <cfRule type="expression" dxfId="1327" priority="24">
      <formula>K217&lt;0</formula>
    </cfRule>
  </conditionalFormatting>
  <conditionalFormatting sqref="L208">
    <cfRule type="expression" dxfId="1326" priority="21">
      <formula>L208&gt;0</formula>
    </cfRule>
    <cfRule type="expression" dxfId="1325" priority="22">
      <formula>L208&lt;0</formula>
    </cfRule>
  </conditionalFormatting>
  <conditionalFormatting sqref="L214:L215">
    <cfRule type="expression" dxfId="1324" priority="19">
      <formula>L214&gt;0</formula>
    </cfRule>
    <cfRule type="expression" dxfId="1323" priority="20">
      <formula>L214&lt;0</formula>
    </cfRule>
  </conditionalFormatting>
  <conditionalFormatting sqref="L216">
    <cfRule type="expression" dxfId="1322" priority="17">
      <formula>L216&gt;0</formula>
    </cfRule>
    <cfRule type="expression" dxfId="1321" priority="18">
      <formula>L216&lt;0</formula>
    </cfRule>
  </conditionalFormatting>
  <conditionalFormatting sqref="L217:L224">
    <cfRule type="expression" dxfId="1320" priority="15">
      <formula>L217&gt;0</formula>
    </cfRule>
    <cfRule type="expression" dxfId="1319" priority="16">
      <formula>L217&lt;0</formula>
    </cfRule>
  </conditionalFormatting>
  <conditionalFormatting sqref="K225">
    <cfRule type="expression" dxfId="1318" priority="13">
      <formula>K225&gt;0</formula>
    </cfRule>
    <cfRule type="expression" dxfId="1317" priority="14">
      <formula>K225&lt;0</formula>
    </cfRule>
  </conditionalFormatting>
  <conditionalFormatting sqref="L225:L232">
    <cfRule type="expression" dxfId="1316" priority="11">
      <formula>L225&gt;0</formula>
    </cfRule>
    <cfRule type="expression" dxfId="1315" priority="12">
      <formula>L225&lt;0</formula>
    </cfRule>
  </conditionalFormatting>
  <conditionalFormatting sqref="K226">
    <cfRule type="expression" dxfId="1314" priority="9">
      <formula>K226&gt;0</formula>
    </cfRule>
    <cfRule type="expression" dxfId="1313" priority="10">
      <formula>K226&lt;0</formula>
    </cfRule>
  </conditionalFormatting>
  <conditionalFormatting sqref="K227">
    <cfRule type="expression" dxfId="1312" priority="7">
      <formula>K227&gt;0</formula>
    </cfRule>
    <cfRule type="expression" dxfId="1311" priority="8">
      <formula>K227&lt;0</formula>
    </cfRule>
  </conditionalFormatting>
  <conditionalFormatting sqref="K228:K248">
    <cfRule type="expression" dxfId="1310" priority="5">
      <formula>K228&gt;0</formula>
    </cfRule>
    <cfRule type="expression" dxfId="1309" priority="6">
      <formula>K228&lt;0</formula>
    </cfRule>
  </conditionalFormatting>
  <conditionalFormatting sqref="L233:L237">
    <cfRule type="expression" dxfId="1308" priority="3">
      <formula>L233&gt;0</formula>
    </cfRule>
    <cfRule type="expression" dxfId="1307" priority="4">
      <formula>L233&lt;0</formula>
    </cfRule>
  </conditionalFormatting>
  <conditionalFormatting sqref="L238:L243">
    <cfRule type="expression" dxfId="1306" priority="1">
      <formula>L238&gt;0</formula>
    </cfRule>
    <cfRule type="expression" dxfId="130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4" priority="11">
      <formula>F27&gt;0</formula>
    </cfRule>
    <cfRule type="expression" dxfId="1303" priority="12">
      <formula>F27&lt;0</formula>
    </cfRule>
  </conditionalFormatting>
  <conditionalFormatting sqref="H27:H29">
    <cfRule type="expression" dxfId="1302" priority="9">
      <formula>H27&gt;0</formula>
    </cfRule>
    <cfRule type="expression" dxfId="1301" priority="10">
      <formula>H27&lt;0</formula>
    </cfRule>
  </conditionalFormatting>
  <conditionalFormatting sqref="F23:F26">
    <cfRule type="expression" dxfId="1300" priority="7">
      <formula>F23&gt;0</formula>
    </cfRule>
    <cfRule type="expression" dxfId="1299" priority="8">
      <formula>F23&lt;0</formula>
    </cfRule>
  </conditionalFormatting>
  <conditionalFormatting sqref="H23:H26">
    <cfRule type="expression" dxfId="1298" priority="5">
      <formula>H23&gt;0</formula>
    </cfRule>
    <cfRule type="expression" dxfId="1297" priority="6">
      <formula>H23&lt;0</formula>
    </cfRule>
  </conditionalFormatting>
  <conditionalFormatting sqref="Q8">
    <cfRule type="expression" dxfId="1296" priority="1">
      <formula>Q8&gt;0</formula>
    </cfRule>
    <cfRule type="expression" dxfId="1295" priority="2">
      <formula>Q8&lt;0</formula>
    </cfRule>
  </conditionalFormatting>
  <conditionalFormatting sqref="Q7">
    <cfRule type="expression" dxfId="1294" priority="3">
      <formula>Q7&gt;0</formula>
    </cfRule>
    <cfRule type="expression" dxfId="129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2" priority="7">
      <formula>F21&gt;0</formula>
    </cfRule>
    <cfRule type="expression" dxfId="1291" priority="8">
      <formula>F21&lt;0</formula>
    </cfRule>
  </conditionalFormatting>
  <conditionalFormatting sqref="F22">
    <cfRule type="expression" dxfId="1290" priority="5">
      <formula>F22&gt;0</formula>
    </cfRule>
    <cfRule type="expression" dxfId="1289" priority="6">
      <formula>F22&lt;0</formula>
    </cfRule>
  </conditionalFormatting>
  <conditionalFormatting sqref="Q8">
    <cfRule type="expression" dxfId="1288" priority="1">
      <formula>Q8&gt;0</formula>
    </cfRule>
    <cfRule type="expression" dxfId="1287" priority="2">
      <formula>Q8&lt;0</formula>
    </cfRule>
  </conditionalFormatting>
  <conditionalFormatting sqref="Q7">
    <cfRule type="expression" dxfId="1286" priority="3">
      <formula>Q7&gt;0</formula>
    </cfRule>
    <cfRule type="expression" dxfId="128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4" priority="11">
      <formula>F24&gt;0</formula>
    </cfRule>
    <cfRule type="expression" dxfId="1283" priority="12">
      <formula>F24&lt;0</formula>
    </cfRule>
  </conditionalFormatting>
  <conditionalFormatting sqref="H27:H30">
    <cfRule type="expression" dxfId="1282" priority="9">
      <formula>H27&gt;0</formula>
    </cfRule>
    <cfRule type="expression" dxfId="1281" priority="10">
      <formula>H27&lt;0</formula>
    </cfRule>
  </conditionalFormatting>
  <conditionalFormatting sqref="F25">
    <cfRule type="expression" dxfId="1280" priority="7">
      <formula>F25&gt;0</formula>
    </cfRule>
    <cfRule type="expression" dxfId="1279" priority="8">
      <formula>F25&lt;0</formula>
    </cfRule>
  </conditionalFormatting>
  <conditionalFormatting sqref="H24:H26">
    <cfRule type="expression" dxfId="1278" priority="5">
      <formula>H24&gt;0</formula>
    </cfRule>
    <cfRule type="expression" dxfId="1277" priority="6">
      <formula>H24&lt;0</formula>
    </cfRule>
  </conditionalFormatting>
  <conditionalFormatting sqref="Q7">
    <cfRule type="expression" dxfId="1276" priority="3">
      <formula>Q7&gt;0</formula>
    </cfRule>
    <cfRule type="expression" dxfId="1275" priority="4">
      <formula>Q7&lt;0</formula>
    </cfRule>
  </conditionalFormatting>
  <conditionalFormatting sqref="Q8">
    <cfRule type="expression" dxfId="1274" priority="1">
      <formula>Q8&gt;0</formula>
    </cfRule>
    <cfRule type="expression" dxfId="127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2" priority="17">
      <formula>F28&gt;0</formula>
    </cfRule>
    <cfRule type="expression" dxfId="1271" priority="18">
      <formula>F28&lt;0</formula>
    </cfRule>
  </conditionalFormatting>
  <conditionalFormatting sqref="F28 F33:F35">
    <cfRule type="expression" dxfId="1270" priority="19">
      <formula>F28&gt;0</formula>
    </cfRule>
    <cfRule type="expression" dxfId="1269" priority="20">
      <formula>F28&lt;0</formula>
    </cfRule>
  </conditionalFormatting>
  <conditionalFormatting sqref="H28 H33:H35">
    <cfRule type="expression" dxfId="1268" priority="15">
      <formula>H28&gt;0</formula>
    </cfRule>
    <cfRule type="expression" dxfId="1267" priority="16">
      <formula>H28&lt;0</formula>
    </cfRule>
  </conditionalFormatting>
  <conditionalFormatting sqref="F21:F27">
    <cfRule type="expression" dxfId="1266" priority="13">
      <formula>F21&gt;0</formula>
    </cfRule>
    <cfRule type="expression" dxfId="1265" priority="14">
      <formula>F21&lt;0</formula>
    </cfRule>
  </conditionalFormatting>
  <conditionalFormatting sqref="H21:H27">
    <cfRule type="expression" dxfId="1264" priority="11">
      <formula>H21&gt;0</formula>
    </cfRule>
    <cfRule type="expression" dxfId="1263" priority="12">
      <formula>H21&lt;0</formula>
    </cfRule>
  </conditionalFormatting>
  <conditionalFormatting sqref="Q8">
    <cfRule type="expression" dxfId="1262" priority="7">
      <formula>Q8&gt;0</formula>
    </cfRule>
    <cfRule type="expression" dxfId="1261" priority="8">
      <formula>Q8&lt;0</formula>
    </cfRule>
  </conditionalFormatting>
  <conditionalFormatting sqref="Q7">
    <cfRule type="expression" dxfId="1260" priority="9">
      <formula>Q7&gt;0</formula>
    </cfRule>
    <cfRule type="expression" dxfId="1259" priority="10">
      <formula>Q7&lt;0</formula>
    </cfRule>
  </conditionalFormatting>
  <conditionalFormatting sqref="F29:F32">
    <cfRule type="expression" dxfId="1258" priority="5">
      <formula>F29&gt;0</formula>
    </cfRule>
    <cfRule type="expression" dxfId="1257" priority="6">
      <formula>F29&lt;0</formula>
    </cfRule>
  </conditionalFormatting>
  <conditionalFormatting sqref="H29:H32">
    <cfRule type="expression" dxfId="1256" priority="3">
      <formula>H29&gt;0</formula>
    </cfRule>
    <cfRule type="expression" dxfId="1255" priority="4">
      <formula>H29&lt;0</formula>
    </cfRule>
  </conditionalFormatting>
  <conditionalFormatting sqref="M37">
    <cfRule type="expression" dxfId="1254" priority="1">
      <formula>M37&gt;0</formula>
    </cfRule>
    <cfRule type="expression" dxfId="125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2" priority="29">
      <formula>F40&gt;0</formula>
    </cfRule>
    <cfRule type="expression" dxfId="1251" priority="30">
      <formula>F40&lt;0</formula>
    </cfRule>
  </conditionalFormatting>
  <conditionalFormatting sqref="F40:F45">
    <cfRule type="expression" dxfId="1250" priority="31">
      <formula>F40&gt;0</formula>
    </cfRule>
    <cfRule type="expression" dxfId="1249" priority="32">
      <formula>F40&lt;0</formula>
    </cfRule>
  </conditionalFormatting>
  <conditionalFormatting sqref="H40:H45">
    <cfRule type="expression" dxfId="1248" priority="27">
      <formula>H40&gt;0</formula>
    </cfRule>
    <cfRule type="expression" dxfId="1247" priority="28">
      <formula>H40&lt;0</formula>
    </cfRule>
  </conditionalFormatting>
  <conditionalFormatting sqref="F23:F39">
    <cfRule type="expression" dxfId="1246" priority="13">
      <formula>F23&gt;0</formula>
    </cfRule>
    <cfRule type="expression" dxfId="1245" priority="14">
      <formula>F23&lt;0</formula>
    </cfRule>
  </conditionalFormatting>
  <conditionalFormatting sqref="H23:H39">
    <cfRule type="expression" dxfId="1244" priority="11">
      <formula>H23&gt;0</formula>
    </cfRule>
    <cfRule type="expression" dxfId="1243" priority="12">
      <formula>H23&lt;0</formula>
    </cfRule>
  </conditionalFormatting>
  <conditionalFormatting sqref="Q7">
    <cfRule type="expression" dxfId="1242" priority="9">
      <formula>Q7&gt;0</formula>
    </cfRule>
    <cfRule type="expression" dxfId="1241" priority="10">
      <formula>Q7&lt;0</formula>
    </cfRule>
  </conditionalFormatting>
  <conditionalFormatting sqref="Q8">
    <cfRule type="expression" dxfId="1240" priority="7">
      <formula>Q8&gt;0</formula>
    </cfRule>
    <cfRule type="expression" dxfId="1239" priority="8">
      <formula>Q8&lt;0</formula>
    </cfRule>
  </conditionalFormatting>
  <conditionalFormatting sqref="Q10">
    <cfRule type="expression" dxfId="1238" priority="1">
      <formula>Q10&gt;0</formula>
    </cfRule>
    <cfRule type="expression" dxfId="123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6" priority="39">
      <formula>Q12&gt;0</formula>
    </cfRule>
    <cfRule type="expression" dxfId="123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4" priority="33">
      <formula>F25&gt;0</formula>
    </cfRule>
    <cfRule type="expression" dxfId="1233" priority="34">
      <formula>F25&lt;0</formula>
    </cfRule>
  </conditionalFormatting>
  <conditionalFormatting sqref="F30">
    <cfRule type="expression" dxfId="1232" priority="31">
      <formula>F30&gt;0</formula>
    </cfRule>
    <cfRule type="expression" dxfId="1231" priority="32">
      <formula>F30&lt;0</formula>
    </cfRule>
  </conditionalFormatting>
  <conditionalFormatting sqref="F31">
    <cfRule type="expression" dxfId="1230" priority="29">
      <formula>F31&gt;0</formula>
    </cfRule>
    <cfRule type="expression" dxfId="1229" priority="30">
      <formula>F31&lt;0</formula>
    </cfRule>
  </conditionalFormatting>
  <conditionalFormatting sqref="F32:F34">
    <cfRule type="expression" dxfId="1228" priority="27">
      <formula>F32&gt;0</formula>
    </cfRule>
    <cfRule type="expression" dxfId="1227" priority="28">
      <formula>F32&lt;0</formula>
    </cfRule>
  </conditionalFormatting>
  <conditionalFormatting sqref="H25:H29">
    <cfRule type="expression" dxfId="1226" priority="25">
      <formula>H25&gt;0</formula>
    </cfRule>
    <cfRule type="expression" dxfId="1225" priority="26">
      <formula>H25&lt;0</formula>
    </cfRule>
  </conditionalFormatting>
  <conditionalFormatting sqref="H30">
    <cfRule type="expression" dxfId="1224" priority="23">
      <formula>H30&gt;0</formula>
    </cfRule>
    <cfRule type="expression" dxfId="1223" priority="24">
      <formula>H30&lt;0</formula>
    </cfRule>
  </conditionalFormatting>
  <conditionalFormatting sqref="H31">
    <cfRule type="expression" dxfId="1222" priority="21">
      <formula>H31&gt;0</formula>
    </cfRule>
    <cfRule type="expression" dxfId="1221" priority="22">
      <formula>H31&lt;0</formula>
    </cfRule>
  </conditionalFormatting>
  <conditionalFormatting sqref="H32:H34">
    <cfRule type="expression" dxfId="1220" priority="19">
      <formula>H32&gt;0</formula>
    </cfRule>
    <cfRule type="expression" dxfId="1219" priority="20">
      <formula>H32&lt;0</formula>
    </cfRule>
  </conditionalFormatting>
  <conditionalFormatting sqref="F35">
    <cfRule type="expression" dxfId="1218" priority="17">
      <formula>F35&gt;0</formula>
    </cfRule>
    <cfRule type="expression" dxfId="1217" priority="18">
      <formula>F35&lt;0</formula>
    </cfRule>
  </conditionalFormatting>
  <conditionalFormatting sqref="H35">
    <cfRule type="expression" dxfId="1216" priority="15">
      <formula>H35&gt;0</formula>
    </cfRule>
    <cfRule type="expression" dxfId="1215" priority="16">
      <formula>H35&lt;0</formula>
    </cfRule>
  </conditionalFormatting>
  <conditionalFormatting sqref="F36">
    <cfRule type="expression" dxfId="1214" priority="13">
      <formula>F36&gt;0</formula>
    </cfRule>
    <cfRule type="expression" dxfId="1213" priority="14">
      <formula>F36&lt;0</formula>
    </cfRule>
  </conditionalFormatting>
  <conditionalFormatting sqref="H36">
    <cfRule type="expression" dxfId="1212" priority="11">
      <formula>H36&gt;0</formula>
    </cfRule>
    <cfRule type="expression" dxfId="1211" priority="12">
      <formula>H36&lt;0</formula>
    </cfRule>
  </conditionalFormatting>
  <conditionalFormatting sqref="H23:H24">
    <cfRule type="expression" dxfId="1210" priority="5">
      <formula>H23&gt;0</formula>
    </cfRule>
    <cfRule type="expression" dxfId="1209" priority="6">
      <formula>H23&lt;0</formula>
    </cfRule>
  </conditionalFormatting>
  <conditionalFormatting sqref="F23:F24">
    <cfRule type="expression" dxfId="1208" priority="7">
      <formula>F23&gt;0</formula>
    </cfRule>
    <cfRule type="expression" dxfId="1207" priority="8">
      <formula>F23&lt;0</formula>
    </cfRule>
  </conditionalFormatting>
  <conditionalFormatting sqref="Q7">
    <cfRule type="expression" dxfId="1206" priority="3">
      <formula>Q7&gt;0</formula>
    </cfRule>
    <cfRule type="expression" dxfId="1205" priority="4">
      <formula>Q7&lt;0</formula>
    </cfRule>
  </conditionalFormatting>
  <conditionalFormatting sqref="Q8">
    <cfRule type="expression" dxfId="1204" priority="1">
      <formula>Q8&gt;0</formula>
    </cfRule>
    <cfRule type="expression" dxfId="120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2" priority="84">
      <formula>F7&gt;0</formula>
    </cfRule>
    <cfRule type="expression" dxfId="1201" priority="85">
      <formula>F7&lt;0</formula>
    </cfRule>
  </conditionalFormatting>
  <conditionalFormatting sqref="Q8">
    <cfRule type="expression" dxfId="1200" priority="82">
      <formula>Q8&gt;0</formula>
    </cfRule>
    <cfRule type="expression" dxfId="1199" priority="83">
      <formula>Q8&lt;0</formula>
    </cfRule>
  </conditionalFormatting>
  <conditionalFormatting sqref="F29:F36">
    <cfRule type="expression" dxfId="1198" priority="62">
      <formula>F29&gt;0</formula>
    </cfRule>
    <cfRule type="expression" dxfId="1197" priority="63">
      <formula>F29&lt;0</formula>
    </cfRule>
  </conditionalFormatting>
  <conditionalFormatting sqref="J32:J38">
    <cfRule type="expression" dxfId="1196" priority="57">
      <formula>J32&gt;0</formula>
    </cfRule>
    <cfRule type="expression" dxfId="1195" priority="58">
      <formula>J32&lt;0</formula>
    </cfRule>
  </conditionalFormatting>
  <conditionalFormatting sqref="M42">
    <cfRule type="expression" dxfId="1194" priority="55">
      <formula>M42&gt;0</formula>
    </cfRule>
    <cfRule type="expression" dxfId="1193" priority="56">
      <formula>M42&lt;0</formula>
    </cfRule>
  </conditionalFormatting>
  <conditionalFormatting sqref="F98:F134 H98:H134 H137:H142 F137:F142 F144:F153 H144:H153">
    <cfRule type="expression" dxfId="1192" priority="53">
      <formula>F98&gt;0</formula>
    </cfRule>
    <cfRule type="expression" dxfId="1191" priority="54">
      <formula>F98&lt;0</formula>
    </cfRule>
  </conditionalFormatting>
  <conditionalFormatting sqref="F90:F97">
    <cfRule type="expression" dxfId="1190" priority="51">
      <formula>F90&gt;0</formula>
    </cfRule>
    <cfRule type="expression" dxfId="1189" priority="52">
      <formula>F90&lt;0</formula>
    </cfRule>
  </conditionalFormatting>
  <conditionalFormatting sqref="H90:H97">
    <cfRule type="expression" dxfId="1188" priority="49">
      <formula>H90&gt;0</formula>
    </cfRule>
    <cfRule type="expression" dxfId="1187" priority="50">
      <formula>H90&lt;0</formula>
    </cfRule>
  </conditionalFormatting>
  <conditionalFormatting sqref="F135:F136 H135:H136">
    <cfRule type="expression" dxfId="1186" priority="47">
      <formula>F135&gt;0</formula>
    </cfRule>
    <cfRule type="expression" dxfId="1185" priority="48">
      <formula>F135&lt;0</formula>
    </cfRule>
  </conditionalFormatting>
  <conditionalFormatting sqref="H143 F143">
    <cfRule type="expression" dxfId="1184" priority="45">
      <formula>F143&gt;0</formula>
    </cfRule>
    <cfRule type="expression" dxfId="1183" priority="46">
      <formula>F143&lt;0</formula>
    </cfRule>
  </conditionalFormatting>
  <conditionalFormatting sqref="F154:F161">
    <cfRule type="expression" dxfId="1182" priority="31">
      <formula>F154&gt;0</formula>
    </cfRule>
    <cfRule type="expression" dxfId="1181" priority="32">
      <formula>F154&lt;0</formula>
    </cfRule>
  </conditionalFormatting>
  <conditionalFormatting sqref="H154:H161">
    <cfRule type="expression" dxfId="1180" priority="29">
      <formula>H154&gt;0</formula>
    </cfRule>
    <cfRule type="expression" dxfId="1179" priority="30">
      <formula>H154&lt;0</formula>
    </cfRule>
  </conditionalFormatting>
  <conditionalFormatting sqref="Q10">
    <cfRule type="expression" dxfId="1178" priority="27">
      <formula>Q10&gt;0</formula>
    </cfRule>
    <cfRule type="expression" dxfId="1177" priority="28">
      <formula>Q10&lt;0</formula>
    </cfRule>
  </conditionalFormatting>
  <conditionalFormatting sqref="F37:F38">
    <cfRule type="expression" dxfId="1176" priority="25">
      <formula>F37&gt;0</formula>
    </cfRule>
    <cfRule type="expression" dxfId="1175" priority="26">
      <formula>F37&lt;0</formula>
    </cfRule>
  </conditionalFormatting>
  <conditionalFormatting sqref="H37:H38">
    <cfRule type="expression" dxfId="1174" priority="23">
      <formula>H37&gt;0</formula>
    </cfRule>
    <cfRule type="expression" dxfId="1173" priority="24">
      <formula>H37&lt;0</formula>
    </cfRule>
  </conditionalFormatting>
  <conditionalFormatting sqref="F167">
    <cfRule type="expression" dxfId="1172" priority="21">
      <formula>F167&gt;0</formula>
    </cfRule>
    <cfRule type="expression" dxfId="1171" priority="22">
      <formula>F167&lt;0</formula>
    </cfRule>
  </conditionalFormatting>
  <conditionalFormatting sqref="F168:F179">
    <cfRule type="expression" dxfId="1170" priority="19">
      <formula>F168&gt;0</formula>
    </cfRule>
    <cfRule type="expression" dxfId="1169" priority="20">
      <formula>F168&lt;0</formula>
    </cfRule>
  </conditionalFormatting>
  <conditionalFormatting sqref="H167:H179">
    <cfRule type="expression" dxfId="1168" priority="17">
      <formula>H167&gt;0</formula>
    </cfRule>
    <cfRule type="expression" dxfId="1167" priority="18">
      <formula>H167&lt;0</formula>
    </cfRule>
  </conditionalFormatting>
  <conditionalFormatting sqref="J175:J197 J201">
    <cfRule type="expression" dxfId="1166" priority="15">
      <formula>J175&gt;0</formula>
    </cfRule>
    <cfRule type="expression" dxfId="1165" priority="16">
      <formula>J175&lt;0</formula>
    </cfRule>
  </conditionalFormatting>
  <conditionalFormatting sqref="F180:F197 F201">
    <cfRule type="expression" dxfId="1164" priority="13">
      <formula>F180&gt;0</formula>
    </cfRule>
    <cfRule type="expression" dxfId="1163" priority="14">
      <formula>F180&lt;0</formula>
    </cfRule>
  </conditionalFormatting>
  <conditionalFormatting sqref="H180:H197 H201">
    <cfRule type="expression" dxfId="1162" priority="11">
      <formula>H180&gt;0</formula>
    </cfRule>
    <cfRule type="expression" dxfId="1161" priority="12">
      <formula>H180&lt;0</formula>
    </cfRule>
  </conditionalFormatting>
  <conditionalFormatting sqref="I32:J35">
    <cfRule type="expression" dxfId="1160" priority="9">
      <formula>I32&gt;0</formula>
    </cfRule>
    <cfRule type="expression" dxfId="1159" priority="10">
      <formula>I32&lt;0</formula>
    </cfRule>
  </conditionalFormatting>
  <conditionalFormatting sqref="F198:F200">
    <cfRule type="expression" dxfId="1158" priority="7">
      <formula>F198&gt;0</formula>
    </cfRule>
    <cfRule type="expression" dxfId="1157" priority="8">
      <formula>F198&lt;0</formula>
    </cfRule>
  </conditionalFormatting>
  <conditionalFormatting sqref="H198:H200">
    <cfRule type="expression" dxfId="1156" priority="5">
      <formula>H198&gt;0</formula>
    </cfRule>
    <cfRule type="expression" dxfId="1155" priority="6">
      <formula>H198&lt;0</formula>
    </cfRule>
  </conditionalFormatting>
  <conditionalFormatting sqref="J198:J200">
    <cfRule type="expression" dxfId="1154" priority="3">
      <formula>J198&gt;0</formula>
    </cfRule>
    <cfRule type="expression" dxfId="1153" priority="4">
      <formula>J198&lt;0</formula>
    </cfRule>
  </conditionalFormatting>
  <conditionalFormatting sqref="F202:F211 H202:H211 J202:J211">
    <cfRule type="expression" dxfId="1152" priority="1">
      <formula>F202&gt;0</formula>
    </cfRule>
    <cfRule type="expression" dxfId="115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0" priority="80">
      <formula>Q7&gt;0</formula>
    </cfRule>
    <cfRule type="expression" dxfId="1149" priority="81">
      <formula>Q7&lt;0</formula>
    </cfRule>
  </conditionalFormatting>
  <conditionalFormatting sqref="Q8">
    <cfRule type="expression" dxfId="1148" priority="78">
      <formula>Q8&gt;0</formula>
    </cfRule>
    <cfRule type="expression" dxfId="1147" priority="79">
      <formula>Q8&lt;0</formula>
    </cfRule>
  </conditionalFormatting>
  <conditionalFormatting sqref="F29:F43">
    <cfRule type="expression" dxfId="1146" priority="62">
      <formula>F29&gt;0</formula>
    </cfRule>
    <cfRule type="expression" dxfId="1145" priority="63">
      <formula>F29&lt;0</formula>
    </cfRule>
  </conditionalFormatting>
  <conditionalFormatting sqref="H45 H47:H48 H50:H51 H53 H29:H43">
    <cfRule type="expression" dxfId="1144" priority="60">
      <formula>H29&gt;0</formula>
    </cfRule>
    <cfRule type="expression" dxfId="1143" priority="61">
      <formula>H29&lt;0</formula>
    </cfRule>
  </conditionalFormatting>
  <conditionalFormatting sqref="J35">
    <cfRule type="expression" dxfId="1142" priority="56">
      <formula>J35&gt;0</formula>
    </cfRule>
    <cfRule type="expression" dxfId="1141" priority="57">
      <formula>J35&lt;0</formula>
    </cfRule>
  </conditionalFormatting>
  <conditionalFormatting sqref="J36:J37">
    <cfRule type="expression" dxfId="1140" priority="54">
      <formula>J36&gt;0</formula>
    </cfRule>
    <cfRule type="expression" dxfId="1139" priority="55">
      <formula>J36&lt;0</formula>
    </cfRule>
  </conditionalFormatting>
  <conditionalFormatting sqref="J38:J45 J48 J51">
    <cfRule type="expression" dxfId="1138" priority="52">
      <formula>J38&gt;0</formula>
    </cfRule>
    <cfRule type="expression" dxfId="113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6" priority="49">
      <formula>M59&gt;0</formula>
    </cfRule>
    <cfRule type="expression" dxfId="1135" priority="50">
      <formula>M59&lt;0</formula>
    </cfRule>
  </conditionalFormatting>
  <conditionalFormatting sqref="Q10">
    <cfRule type="expression" dxfId="1134" priority="47">
      <formula>Q10&gt;0</formula>
    </cfRule>
    <cfRule type="expression" dxfId="1133" priority="48">
      <formula>Q10&lt;0</formula>
    </cfRule>
  </conditionalFormatting>
  <conditionalFormatting sqref="F84:F103">
    <cfRule type="expression" dxfId="1132" priority="45">
      <formula>F84&gt;0</formula>
    </cfRule>
    <cfRule type="expression" dxfId="1131" priority="46">
      <formula>F84&lt;0</formula>
    </cfRule>
  </conditionalFormatting>
  <conditionalFormatting sqref="H107 H84:H103">
    <cfRule type="expression" dxfId="1130" priority="43">
      <formula>H84&gt;0</formula>
    </cfRule>
    <cfRule type="expression" dxfId="1129" priority="44">
      <formula>H84&lt;0</formula>
    </cfRule>
  </conditionalFormatting>
  <conditionalFormatting sqref="J89">
    <cfRule type="expression" dxfId="1128" priority="41">
      <formula>J89&gt;0</formula>
    </cfRule>
    <cfRule type="expression" dxfId="1127" priority="42">
      <formula>J89&lt;0</formula>
    </cfRule>
  </conditionalFormatting>
  <conditionalFormatting sqref="J90:J95">
    <cfRule type="expression" dxfId="1126" priority="39">
      <formula>J90&gt;0</formula>
    </cfRule>
    <cfRule type="expression" dxfId="1125" priority="40">
      <formula>J90&lt;0</formula>
    </cfRule>
  </conditionalFormatting>
  <conditionalFormatting sqref="J96:J97">
    <cfRule type="expression" dxfId="1124" priority="37">
      <formula>J96&gt;0</formula>
    </cfRule>
    <cfRule type="expression" dxfId="1123" priority="38">
      <formula>J96&lt;0</formula>
    </cfRule>
  </conditionalFormatting>
  <conditionalFormatting sqref="J98:J104">
    <cfRule type="expression" dxfId="1122" priority="35">
      <formula>J98&gt;0</formula>
    </cfRule>
    <cfRule type="expression" dxfId="1121" priority="36">
      <formula>J98&lt;0</formula>
    </cfRule>
  </conditionalFormatting>
  <conditionalFormatting sqref="J25">
    <cfRule type="expression" dxfId="1120" priority="31">
      <formula>J25&gt;0</formula>
    </cfRule>
    <cfRule type="expression" dxfId="1119" priority="32">
      <formula>J25&lt;0</formula>
    </cfRule>
  </conditionalFormatting>
  <conditionalFormatting sqref="F105:F106">
    <cfRule type="expression" dxfId="1118" priority="29">
      <formula>F105&gt;0</formula>
    </cfRule>
    <cfRule type="expression" dxfId="1117" priority="30">
      <formula>F105&lt;0</formula>
    </cfRule>
  </conditionalFormatting>
  <conditionalFormatting sqref="H105:H106">
    <cfRule type="expression" dxfId="1116" priority="27">
      <formula>H105&gt;0</formula>
    </cfRule>
    <cfRule type="expression" dxfId="1115" priority="28">
      <formula>H105&lt;0</formula>
    </cfRule>
  </conditionalFormatting>
  <conditionalFormatting sqref="J105">
    <cfRule type="expression" dxfId="1114" priority="25">
      <formula>J105&gt;0</formula>
    </cfRule>
    <cfRule type="expression" dxfId="1113" priority="26">
      <formula>J105&lt;0</formula>
    </cfRule>
  </conditionalFormatting>
  <conditionalFormatting sqref="J106">
    <cfRule type="expression" dxfId="1112" priority="23">
      <formula>J106&gt;0</formula>
    </cfRule>
    <cfRule type="expression" dxfId="1111" priority="24">
      <formula>J106&lt;0</formula>
    </cfRule>
  </conditionalFormatting>
  <conditionalFormatting sqref="F24 F27:F28">
    <cfRule type="expression" dxfId="1110" priority="21">
      <formula>F24&gt;0</formula>
    </cfRule>
    <cfRule type="expression" dxfId="1109" priority="22">
      <formula>F24&lt;0</formula>
    </cfRule>
  </conditionalFormatting>
  <conditionalFormatting sqref="H24:H28">
    <cfRule type="expression" dxfId="1108" priority="19">
      <formula>H24&gt;0</formula>
    </cfRule>
    <cfRule type="expression" dxfId="1107" priority="20">
      <formula>H24&lt;0</formula>
    </cfRule>
  </conditionalFormatting>
  <conditionalFormatting sqref="J26:J34">
    <cfRule type="expression" dxfId="1106" priority="17">
      <formula>J26&gt;0</formula>
    </cfRule>
    <cfRule type="expression" dxfId="1105" priority="18">
      <formula>J26&lt;0</formula>
    </cfRule>
  </conditionalFormatting>
  <conditionalFormatting sqref="F113">
    <cfRule type="expression" dxfId="1104" priority="15">
      <formula>F113&gt;0</formula>
    </cfRule>
    <cfRule type="expression" dxfId="1103" priority="16">
      <formula>F113&lt;0</formula>
    </cfRule>
  </conditionalFormatting>
  <conditionalFormatting sqref="H113">
    <cfRule type="expression" dxfId="1102" priority="13">
      <formula>H113&gt;0</formula>
    </cfRule>
    <cfRule type="expression" dxfId="1101" priority="14">
      <formula>H113&lt;0</formula>
    </cfRule>
  </conditionalFormatting>
  <conditionalFormatting sqref="J109">
    <cfRule type="expression" dxfId="1100" priority="11">
      <formula>J109&gt;0</formula>
    </cfRule>
    <cfRule type="expression" dxfId="1099" priority="12">
      <formula>J109&lt;0</formula>
    </cfRule>
  </conditionalFormatting>
  <conditionalFormatting sqref="F108:F112">
    <cfRule type="expression" dxfId="1098" priority="9">
      <formula>F108&gt;0</formula>
    </cfRule>
    <cfRule type="expression" dxfId="1097" priority="10">
      <formula>F108&lt;0</formula>
    </cfRule>
  </conditionalFormatting>
  <conditionalFormatting sqref="H108:H112">
    <cfRule type="expression" dxfId="1096" priority="7">
      <formula>H108&gt;0</formula>
    </cfRule>
    <cfRule type="expression" dxfId="1095" priority="8">
      <formula>H108&lt;0</formula>
    </cfRule>
  </conditionalFormatting>
  <conditionalFormatting sqref="J110:J113">
    <cfRule type="expression" dxfId="1094" priority="5">
      <formula>J110&gt;0</formula>
    </cfRule>
    <cfRule type="expression" dxfId="1093" priority="6">
      <formula>J110&lt;0</formula>
    </cfRule>
  </conditionalFormatting>
  <conditionalFormatting sqref="F25:F26">
    <cfRule type="expression" dxfId="1092" priority="3">
      <formula>F25&gt;0</formula>
    </cfRule>
    <cfRule type="expression" dxfId="1091" priority="4">
      <formula>F25&lt;0</formula>
    </cfRule>
  </conditionalFormatting>
  <conditionalFormatting sqref="Q9">
    <cfRule type="expression" dxfId="1090" priority="1">
      <formula>Q9&gt;0</formula>
    </cfRule>
    <cfRule type="expression" dxfId="108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7" priority="109">
      <formula>F50&gt;0</formula>
    </cfRule>
    <cfRule type="expression" dxfId="1076" priority="110">
      <formula>F50&lt;0</formula>
    </cfRule>
  </conditionalFormatting>
  <conditionalFormatting sqref="H50:H52">
    <cfRule type="expression" dxfId="1075" priority="107">
      <formula>H50&gt;0</formula>
    </cfRule>
    <cfRule type="expression" dxfId="1074" priority="108">
      <formula>H50&lt;0</formula>
    </cfRule>
  </conditionalFormatting>
  <conditionalFormatting sqref="H53">
    <cfRule type="expression" dxfId="1073" priority="105">
      <formula>H53&gt;0</formula>
    </cfRule>
    <cfRule type="expression" dxfId="1072" priority="106">
      <formula>H53&lt;0</formula>
    </cfRule>
  </conditionalFormatting>
  <conditionalFormatting sqref="H54">
    <cfRule type="expression" dxfId="1071" priority="103">
      <formula>H54&gt;0</formula>
    </cfRule>
    <cfRule type="expression" dxfId="1070" priority="104">
      <formula>H54&lt;0</formula>
    </cfRule>
  </conditionalFormatting>
  <conditionalFormatting sqref="F46:F49">
    <cfRule type="expression" dxfId="1069" priority="99">
      <formula>F46&gt;0</formula>
    </cfRule>
    <cfRule type="expression" dxfId="1068" priority="100">
      <formula>F46&lt;0</formula>
    </cfRule>
  </conditionalFormatting>
  <conditionalFormatting sqref="H46:H49">
    <cfRule type="expression" dxfId="1067" priority="97">
      <formula>H46&gt;0</formula>
    </cfRule>
    <cfRule type="expression" dxfId="1066" priority="98">
      <formula>H46&lt;0</formula>
    </cfRule>
  </conditionalFormatting>
  <conditionalFormatting sqref="F55:F56">
    <cfRule type="expression" dxfId="1065" priority="93">
      <formula>F55&gt;0</formula>
    </cfRule>
    <cfRule type="expression" dxfId="1064" priority="94">
      <formula>F55&lt;0</formula>
    </cfRule>
  </conditionalFormatting>
  <conditionalFormatting sqref="I50:L52">
    <cfRule type="expression" dxfId="1063" priority="91">
      <formula>I50&gt;0</formula>
    </cfRule>
    <cfRule type="expression" dxfId="1062" priority="92">
      <formula>I50&lt;0</formula>
    </cfRule>
  </conditionalFormatting>
  <conditionalFormatting sqref="I59:I64 I56:L57">
    <cfRule type="expression" dxfId="1061" priority="85">
      <formula>I56&gt;0</formula>
    </cfRule>
    <cfRule type="expression" dxfId="1060" priority="86">
      <formula>I56&lt;0</formula>
    </cfRule>
  </conditionalFormatting>
  <conditionalFormatting sqref="I46:L49">
    <cfRule type="expression" dxfId="1059" priority="83">
      <formula>I46&gt;0</formula>
    </cfRule>
    <cfRule type="expression" dxfId="1058" priority="84">
      <formula>I46&lt;0</formula>
    </cfRule>
  </conditionalFormatting>
  <conditionalFormatting sqref="F57:F68">
    <cfRule type="expression" dxfId="1057" priority="81">
      <formula>F57&gt;0</formula>
    </cfRule>
    <cfRule type="expression" dxfId="1056" priority="82">
      <formula>F57&lt;0</formula>
    </cfRule>
  </conditionalFormatting>
  <conditionalFormatting sqref="Q8">
    <cfRule type="expression" dxfId="1055" priority="77">
      <formula>Q8&gt;0</formula>
    </cfRule>
    <cfRule type="expression" dxfId="1054" priority="78">
      <formula>Q8&lt;0</formula>
    </cfRule>
  </conditionalFormatting>
  <conditionalFormatting sqref="Q7">
    <cfRule type="expression" dxfId="1053" priority="79">
      <formula>Q7&gt;0</formula>
    </cfRule>
    <cfRule type="expression" dxfId="1052" priority="80">
      <formula>Q7&lt;0</formula>
    </cfRule>
  </conditionalFormatting>
  <conditionalFormatting sqref="F161:F165">
    <cfRule type="expression" dxfId="1051" priority="75">
      <formula>F161&gt;0</formula>
    </cfRule>
    <cfRule type="expression" dxfId="1050" priority="76">
      <formula>F161&lt;0</formula>
    </cfRule>
  </conditionalFormatting>
  <conditionalFormatting sqref="H161:H163">
    <cfRule type="expression" dxfId="1049" priority="73">
      <formula>H161&gt;0</formula>
    </cfRule>
    <cfRule type="expression" dxfId="1048" priority="74">
      <formula>H161&lt;0</formula>
    </cfRule>
  </conditionalFormatting>
  <conditionalFormatting sqref="H164">
    <cfRule type="expression" dxfId="1047" priority="71">
      <formula>H164&gt;0</formula>
    </cfRule>
    <cfRule type="expression" dxfId="1046" priority="72">
      <formula>H164&lt;0</formula>
    </cfRule>
  </conditionalFormatting>
  <conditionalFormatting sqref="H165">
    <cfRule type="expression" dxfId="1045" priority="69">
      <formula>H165&gt;0</formula>
    </cfRule>
    <cfRule type="expression" dxfId="1044" priority="70">
      <formula>H165&lt;0</formula>
    </cfRule>
  </conditionalFormatting>
  <conditionalFormatting sqref="H166:H175">
    <cfRule type="expression" dxfId="1043" priority="67">
      <formula>H166&gt;0</formula>
    </cfRule>
    <cfRule type="expression" dxfId="1042" priority="68">
      <formula>H166&lt;0</formula>
    </cfRule>
  </conditionalFormatting>
  <conditionalFormatting sqref="F157:F160">
    <cfRule type="expression" dxfId="1041" priority="65">
      <formula>F157&gt;0</formula>
    </cfRule>
    <cfRule type="expression" dxfId="1040" priority="66">
      <formula>F157&lt;0</formula>
    </cfRule>
  </conditionalFormatting>
  <conditionalFormatting sqref="H157:H160">
    <cfRule type="expression" dxfId="1039" priority="63">
      <formula>H157&gt;0</formula>
    </cfRule>
    <cfRule type="expression" dxfId="1038" priority="64">
      <formula>H157&lt;0</formula>
    </cfRule>
  </conditionalFormatting>
  <conditionalFormatting sqref="F166:F167">
    <cfRule type="expression" dxfId="1037" priority="61">
      <formula>F166&gt;0</formula>
    </cfRule>
    <cfRule type="expression" dxfId="1036" priority="62">
      <formula>F166&lt;0</formula>
    </cfRule>
  </conditionalFormatting>
  <conditionalFormatting sqref="I161:I163">
    <cfRule type="expression" dxfId="1035" priority="59">
      <formula>I161&gt;0</formula>
    </cfRule>
    <cfRule type="expression" dxfId="1034" priority="60">
      <formula>I161&lt;0</formula>
    </cfRule>
  </conditionalFormatting>
  <conditionalFormatting sqref="I164">
    <cfRule type="expression" dxfId="1033" priority="57">
      <formula>I164&gt;0</formula>
    </cfRule>
    <cfRule type="expression" dxfId="1032" priority="58">
      <formula>I164&lt;0</formula>
    </cfRule>
  </conditionalFormatting>
  <conditionalFormatting sqref="I165">
    <cfRule type="expression" dxfId="1031" priority="55">
      <formula>I165&gt;0</formula>
    </cfRule>
    <cfRule type="expression" dxfId="1030" priority="56">
      <formula>I165&lt;0</formula>
    </cfRule>
  </conditionalFormatting>
  <conditionalFormatting sqref="I166:I175">
    <cfRule type="expression" dxfId="1029" priority="53">
      <formula>I166&gt;0</formula>
    </cfRule>
    <cfRule type="expression" dxfId="1028" priority="54">
      <formula>I166&lt;0</formula>
    </cfRule>
  </conditionalFormatting>
  <conditionalFormatting sqref="I157:I160">
    <cfRule type="expression" dxfId="1027" priority="51">
      <formula>I157&gt;0</formula>
    </cfRule>
    <cfRule type="expression" dxfId="1026" priority="52">
      <formula>I157&lt;0</formula>
    </cfRule>
  </conditionalFormatting>
  <conditionalFormatting sqref="F168">
    <cfRule type="expression" dxfId="1025" priority="49">
      <formula>F168&gt;0</formula>
    </cfRule>
    <cfRule type="expression" dxfId="1024" priority="50">
      <formula>F168&lt;0</formula>
    </cfRule>
  </conditionalFormatting>
  <conditionalFormatting sqref="F71:F73 H72:H73 H71:L71">
    <cfRule type="expression" dxfId="1023" priority="47">
      <formula>F71&gt;0</formula>
    </cfRule>
    <cfRule type="expression" dxfId="1022" priority="48">
      <formula>F71&lt;0</formula>
    </cfRule>
  </conditionalFormatting>
  <conditionalFormatting sqref="R4">
    <cfRule type="expression" dxfId="1021" priority="45">
      <formula>R4&gt;0</formula>
    </cfRule>
    <cfRule type="expression" dxfId="1020" priority="46">
      <formula>R4&lt;0</formula>
    </cfRule>
  </conditionalFormatting>
  <conditionalFormatting sqref="F77:F80 H77:K78 H79:J80">
    <cfRule type="expression" dxfId="1019" priority="43">
      <formula>F77&gt;0</formula>
    </cfRule>
    <cfRule type="expression" dxfId="1018" priority="44">
      <formula>F77&lt;0</formula>
    </cfRule>
  </conditionalFormatting>
  <conditionalFormatting sqref="H85:H89 F84:F89 H84:J84 J85:J89">
    <cfRule type="expression" dxfId="1017" priority="39">
      <formula>F84&gt;0</formula>
    </cfRule>
    <cfRule type="expression" dxfId="1016" priority="40">
      <formula>F84&lt;0</formula>
    </cfRule>
  </conditionalFormatting>
  <conditionalFormatting sqref="I97:J97">
    <cfRule type="expression" dxfId="1015" priority="37">
      <formula>I97&gt;0</formula>
    </cfRule>
    <cfRule type="expression" dxfId="1014" priority="38">
      <formula>I97&lt;0</formula>
    </cfRule>
  </conditionalFormatting>
  <conditionalFormatting sqref="H93:J94 J96:K96 J95 K79:K95 F93:F97 H95:H97 K97">
    <cfRule type="expression" dxfId="1013" priority="35">
      <formula>F79&gt;0</formula>
    </cfRule>
    <cfRule type="expression" dxfId="1012" priority="36">
      <formula>F79&lt;0</formula>
    </cfRule>
  </conditionalFormatting>
  <conditionalFormatting sqref="H91:J92 F90:F92 H90 J90">
    <cfRule type="expression" dxfId="1011" priority="33">
      <formula>F90&gt;0</formula>
    </cfRule>
    <cfRule type="expression" dxfId="1010" priority="34">
      <formula>F90&lt;0</formula>
    </cfRule>
  </conditionalFormatting>
  <conditionalFormatting sqref="H98:K102 F98:F102">
    <cfRule type="expression" dxfId="1009" priority="29">
      <formula>F98&gt;0</formula>
    </cfRule>
    <cfRule type="expression" dxfId="1008" priority="30">
      <formula>F98&lt;0</formula>
    </cfRule>
  </conditionalFormatting>
  <conditionalFormatting sqref="H111:K111 F111">
    <cfRule type="expression" dxfId="1007" priority="27">
      <formula>F111&gt;0</formula>
    </cfRule>
    <cfRule type="expression" dxfId="1006" priority="28">
      <formula>F111&lt;0</formula>
    </cfRule>
  </conditionalFormatting>
  <conditionalFormatting sqref="H106:K110 F106:F110">
    <cfRule type="expression" dxfId="1005" priority="25">
      <formula>F106&gt;0</formula>
    </cfRule>
    <cfRule type="expression" dxfId="1004" priority="26">
      <formula>F106&lt;0</formula>
    </cfRule>
  </conditionalFormatting>
  <conditionalFormatting sqref="H105:K105 F103:F105 H103:H104 J103:K104">
    <cfRule type="expression" dxfId="1003" priority="23">
      <formula>F103&gt;0</formula>
    </cfRule>
    <cfRule type="expression" dxfId="1002" priority="24">
      <formula>F103&lt;0</formula>
    </cfRule>
  </conditionalFormatting>
  <conditionalFormatting sqref="H112:K114 F112:F114">
    <cfRule type="expression" dxfId="1001" priority="21">
      <formula>F112&gt;0</formula>
    </cfRule>
    <cfRule type="expression" dxfId="1000" priority="22">
      <formula>F112&lt;0</formula>
    </cfRule>
  </conditionalFormatting>
  <conditionalFormatting sqref="H115:K117 F115:F117">
    <cfRule type="expression" dxfId="999" priority="19">
      <formula>F115&gt;0</formula>
    </cfRule>
    <cfRule type="expression" dxfId="998" priority="20">
      <formula>F115&lt;0</formula>
    </cfRule>
  </conditionalFormatting>
  <conditionalFormatting sqref="Q10">
    <cfRule type="expression" dxfId="997" priority="17">
      <formula>Q10&gt;0</formula>
    </cfRule>
    <cfRule type="expression" dxfId="996" priority="18">
      <formula>Q10&lt;0</formula>
    </cfRule>
  </conditionalFormatting>
  <conditionalFormatting sqref="H119:K120 F119:F121 H121:I121 K121">
    <cfRule type="expression" dxfId="995" priority="15">
      <formula>F119&gt;0</formula>
    </cfRule>
    <cfRule type="expression" dxfId="994" priority="16">
      <formula>F119&lt;0</formula>
    </cfRule>
  </conditionalFormatting>
  <conditionalFormatting sqref="F122 H122:K122 J121">
    <cfRule type="expression" dxfId="993" priority="13">
      <formula>F121&gt;0</formula>
    </cfRule>
    <cfRule type="expression" dxfId="992" priority="14">
      <formula>F121&lt;0</formula>
    </cfRule>
  </conditionalFormatting>
  <conditionalFormatting sqref="F124:F126 H124:K126">
    <cfRule type="expression" dxfId="991" priority="9">
      <formula>F124&gt;0</formula>
    </cfRule>
    <cfRule type="expression" dxfId="990" priority="10">
      <formula>F124&lt;0</formula>
    </cfRule>
  </conditionalFormatting>
  <conditionalFormatting sqref="F128:F130 H128:K130">
    <cfRule type="expression" dxfId="989" priority="7">
      <formula>F128&gt;0</formula>
    </cfRule>
    <cfRule type="expression" dxfId="988" priority="8">
      <formula>F128&lt;0</formula>
    </cfRule>
  </conditionalFormatting>
  <conditionalFormatting sqref="F134:F135 H134:K135">
    <cfRule type="expression" dxfId="987" priority="5">
      <formula>F134&gt;0</formula>
    </cfRule>
    <cfRule type="expression" dxfId="986" priority="6">
      <formula>F134&lt;0</formula>
    </cfRule>
  </conditionalFormatting>
  <conditionalFormatting sqref="F132:F133 H132:K133">
    <cfRule type="expression" dxfId="985" priority="3">
      <formula>F132&gt;0</formula>
    </cfRule>
    <cfRule type="expression" dxfId="984" priority="4">
      <formula>F132&lt;0</formula>
    </cfRule>
  </conditionalFormatting>
  <conditionalFormatting sqref="F131 H131:K131">
    <cfRule type="expression" dxfId="983" priority="1">
      <formula>F131&gt;0</formula>
    </cfRule>
    <cfRule type="expression" dxfId="98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74"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8" si="0">H2*I2-J2</f>
        <v>4989.88</v>
      </c>
      <c r="L2" s="69">
        <v>43129</v>
      </c>
      <c r="M2" s="43">
        <v>26</v>
      </c>
      <c r="O2" s="11" t="s">
        <v>57</v>
      </c>
      <c r="Q2" s="352">
        <f>C28-H28</f>
        <v>300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704</v>
      </c>
      <c r="AJ2">
        <f>$Q$2*$Q$4</f>
        <v>5925</v>
      </c>
      <c r="AK2">
        <f ca="1">AJ2*EXP(-$X$2 * AI2/365.25)</f>
        <v>47504.450314975591</v>
      </c>
      <c r="AM2" s="2">
        <f>Q10</f>
        <v>0</v>
      </c>
      <c r="AO2">
        <f ca="1" xml:space="preserve"> (SUM(AB:AB) - SUM(AE:AE) - SUM(AH:AH) - SUM(AK:AK))/SUM(AB:AB)</f>
        <v>-2.1605958296442824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27.149733333333327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704</v>
      </c>
      <c r="AJ3">
        <f t="shared" ref="AJ3:AJ17" si="11">$Q$2*$Q$4</f>
        <v>5925</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19.75</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704</v>
      </c>
      <c r="AJ4">
        <f t="shared" si="11"/>
        <v>5925</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5925</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704</v>
      </c>
      <c r="AJ5">
        <f t="shared" si="11"/>
        <v>5925</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8144.9199999999983</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704</v>
      </c>
      <c r="AJ6">
        <f t="shared" si="11"/>
        <v>5925</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-2219.9199999999983</v>
      </c>
      <c r="R7">
        <v>300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704</v>
      </c>
      <c r="AJ7">
        <f t="shared" si="11"/>
        <v>5925</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-2219.9199999999983</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704</v>
      </c>
      <c r="AJ8">
        <f t="shared" si="11"/>
        <v>5925</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-0.27255270770001411</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704</v>
      </c>
      <c r="AJ9">
        <f t="shared" si="11"/>
        <v>5925</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704</v>
      </c>
      <c r="AJ10">
        <f t="shared" si="11"/>
        <v>5925</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5.2658227848101265E-2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704</v>
      </c>
      <c r="AJ11">
        <f t="shared" si="11"/>
        <v>5925</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704</v>
      </c>
      <c r="AJ12">
        <f t="shared" si="11"/>
        <v>5925</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11.617647058823529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704</v>
      </c>
      <c r="AJ13">
        <f t="shared" si="11"/>
        <v>5925</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704</v>
      </c>
      <c r="AJ14">
        <f t="shared" si="11"/>
        <v>5925</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704</v>
      </c>
      <c r="AJ15">
        <f t="shared" si="11"/>
        <v>5925</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704</v>
      </c>
      <c r="AJ16">
        <f t="shared" si="11"/>
        <v>5925</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704</v>
      </c>
      <c r="AJ17">
        <f t="shared" si="11"/>
        <v>5925</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H19" s="158"/>
      <c r="I19" s="3"/>
      <c r="J19" s="3"/>
      <c r="K19" s="3"/>
      <c r="O19" s="78">
        <v>1.1000000000000001</v>
      </c>
      <c r="P19" s="78">
        <f>O19*$Q$4</f>
        <v>21.725000000000001</v>
      </c>
      <c r="W19" s="131"/>
    </row>
    <row r="20" spans="1:39" x14ac:dyDescent="0.25">
      <c r="B20" s="360">
        <v>43440</v>
      </c>
      <c r="C20" s="7">
        <v>100</v>
      </c>
      <c r="D20" s="43">
        <v>23.38</v>
      </c>
      <c r="E20" s="43">
        <v>0</v>
      </c>
      <c r="F20" s="43">
        <f t="shared" si="12"/>
        <v>2338</v>
      </c>
      <c r="G20" s="4"/>
      <c r="H20" s="67"/>
      <c r="O20" s="78">
        <v>1.0900000000000001</v>
      </c>
      <c r="P20" s="78">
        <f t="shared" ref="P20:P39" si="13">O20*$Q$4</f>
        <v>21.5275</v>
      </c>
      <c r="T20" s="1">
        <v>43244</v>
      </c>
      <c r="U20" t="s">
        <v>1026</v>
      </c>
      <c r="W20" s="131"/>
    </row>
    <row r="21" spans="1:39" x14ac:dyDescent="0.25">
      <c r="B21" s="69">
        <v>43647</v>
      </c>
      <c r="C21" s="7">
        <v>100</v>
      </c>
      <c r="D21" s="43">
        <v>22.215</v>
      </c>
      <c r="E21" s="43">
        <v>0</v>
      </c>
      <c r="F21" s="43">
        <f t="shared" si="12"/>
        <v>2221.5</v>
      </c>
      <c r="O21" s="78">
        <v>1.08</v>
      </c>
      <c r="P21" s="78">
        <f t="shared" si="13"/>
        <v>21.330000000000002</v>
      </c>
      <c r="W21" s="131"/>
    </row>
    <row r="22" spans="1:39" x14ac:dyDescent="0.25">
      <c r="B22" s="69">
        <v>43657</v>
      </c>
      <c r="C22" s="7">
        <v>100</v>
      </c>
      <c r="D22" s="43">
        <v>21.35</v>
      </c>
      <c r="E22" s="43">
        <v>0</v>
      </c>
      <c r="F22" s="43">
        <f t="shared" si="12"/>
        <v>2135</v>
      </c>
      <c r="H22" s="67"/>
      <c r="O22" s="78">
        <v>1.07</v>
      </c>
      <c r="P22" s="78">
        <f t="shared" si="13"/>
        <v>21.1325</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20.935000000000002</v>
      </c>
      <c r="T23" s="695"/>
      <c r="W23" s="131"/>
    </row>
    <row r="24" spans="1:39" x14ac:dyDescent="0.25">
      <c r="A24" t="s">
        <v>1359</v>
      </c>
      <c r="C24" s="4"/>
      <c r="D24" s="3"/>
      <c r="E24" s="3"/>
      <c r="F24" s="3"/>
      <c r="H24" s="67"/>
      <c r="O24" s="78">
        <v>1.05</v>
      </c>
      <c r="P24" s="78">
        <f t="shared" si="13"/>
        <v>20.737500000000001</v>
      </c>
      <c r="T24" s="695"/>
      <c r="W24" s="131"/>
    </row>
    <row r="25" spans="1:39" x14ac:dyDescent="0.25">
      <c r="O25" s="78">
        <v>1.04</v>
      </c>
      <c r="P25" s="78">
        <f t="shared" si="13"/>
        <v>20.54</v>
      </c>
      <c r="T25" s="680">
        <v>43318</v>
      </c>
      <c r="U25" t="s">
        <v>1112</v>
      </c>
      <c r="W25" s="131"/>
    </row>
    <row r="26" spans="1:39" x14ac:dyDescent="0.25">
      <c r="C26" s="4"/>
      <c r="D26" s="3"/>
      <c r="E26" s="3"/>
      <c r="F26" s="3"/>
      <c r="H26" s="67"/>
      <c r="O26" s="78">
        <v>1.03</v>
      </c>
      <c r="P26" s="78">
        <f t="shared" si="13"/>
        <v>20.342500000000001</v>
      </c>
      <c r="T26" s="695"/>
      <c r="W26" s="131"/>
    </row>
    <row r="27" spans="1:39" x14ac:dyDescent="0.25">
      <c r="O27" s="78">
        <v>1.02</v>
      </c>
      <c r="P27" s="78">
        <f t="shared" si="13"/>
        <v>20.145</v>
      </c>
      <c r="T27" s="1">
        <v>43342</v>
      </c>
      <c r="U27" t="s">
        <v>1210</v>
      </c>
      <c r="W27" s="131"/>
    </row>
    <row r="28" spans="1:39" x14ac:dyDescent="0.25">
      <c r="A28" s="31" t="s">
        <v>81</v>
      </c>
      <c r="B28" s="14"/>
      <c r="C28" s="14">
        <f>SUM(C2:C26)</f>
        <v>2097</v>
      </c>
      <c r="D28" s="18"/>
      <c r="E28" s="18"/>
      <c r="F28" s="18">
        <f>SUM(F2:F26)</f>
        <v>52028.2</v>
      </c>
      <c r="G28" s="14"/>
      <c r="H28" s="68">
        <f>SUM(H2:H19)</f>
        <v>1797</v>
      </c>
      <c r="I28" s="18"/>
      <c r="J28" s="18"/>
      <c r="K28" s="18">
        <f>SUM(K2:K19)</f>
        <v>43233.279999999999</v>
      </c>
      <c r="L28" s="14"/>
      <c r="M28" s="18">
        <f>SUM(M2:M10)</f>
        <v>650</v>
      </c>
      <c r="O28" s="78">
        <v>1.01</v>
      </c>
      <c r="P28" s="78">
        <f t="shared" si="13"/>
        <v>19.947500000000002</v>
      </c>
      <c r="U28" s="396" t="s">
        <v>1211</v>
      </c>
      <c r="W28" s="131"/>
    </row>
    <row r="29" spans="1:39" ht="15.75" thickBot="1" x14ac:dyDescent="0.3">
      <c r="A29" s="273" t="s">
        <v>189</v>
      </c>
      <c r="B29" s="274"/>
      <c r="C29" s="275">
        <f>SumByColor($A$29,C2:C27)</f>
        <v>1797</v>
      </c>
      <c r="D29" s="275"/>
      <c r="E29" s="275"/>
      <c r="F29" s="276">
        <f>SumByColor($A$29,F2:F27)</f>
        <v>41213</v>
      </c>
      <c r="G29" s="275"/>
      <c r="H29" s="275">
        <f>SumByColor($A$29,H2:H27)</f>
        <v>1797</v>
      </c>
      <c r="I29" s="275"/>
      <c r="J29" s="275"/>
      <c r="K29" s="276">
        <f>SumByColor($A$29,K2:K27)</f>
        <v>43234</v>
      </c>
      <c r="L29" s="275"/>
      <c r="M29" s="276">
        <f>SumByColor($A$29,M2:M27)</f>
        <v>650</v>
      </c>
      <c r="O29" s="78">
        <v>1</v>
      </c>
      <c r="P29" s="78">
        <f t="shared" si="13"/>
        <v>19.75</v>
      </c>
      <c r="U29" t="s">
        <v>1212</v>
      </c>
      <c r="W29" s="131"/>
    </row>
    <row r="30" spans="1:39" x14ac:dyDescent="0.25">
      <c r="O30" s="78">
        <v>0.99</v>
      </c>
      <c r="P30" s="78">
        <f t="shared" si="13"/>
        <v>19.552499999999998</v>
      </c>
      <c r="W30" s="131"/>
    </row>
    <row r="31" spans="1:39" x14ac:dyDescent="0.25">
      <c r="O31" s="78">
        <v>0.98</v>
      </c>
      <c r="P31" s="78">
        <f t="shared" si="13"/>
        <v>19.355</v>
      </c>
      <c r="T31" s="1">
        <v>43432</v>
      </c>
      <c r="U31" t="s">
        <v>1272</v>
      </c>
      <c r="W31" s="131"/>
    </row>
    <row r="32" spans="1:39" x14ac:dyDescent="0.25">
      <c r="O32" s="78">
        <v>0.97</v>
      </c>
      <c r="P32" s="78">
        <f t="shared" si="13"/>
        <v>19.157499999999999</v>
      </c>
      <c r="U32" t="s">
        <v>1270</v>
      </c>
      <c r="W32" s="131"/>
    </row>
    <row r="33" spans="1:23" x14ac:dyDescent="0.25">
      <c r="O33" s="78">
        <v>0.96</v>
      </c>
      <c r="P33" s="78">
        <f t="shared" si="13"/>
        <v>18.96</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18.762499999999999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18.564999999999998</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18.3675</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18.170000000000002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17.9725</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17.775000000000002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1" priority="43">
      <formula>F35&gt;0</formula>
    </cfRule>
    <cfRule type="expression" dxfId="980" priority="44">
      <formula>F35&lt;0</formula>
    </cfRule>
  </conditionalFormatting>
  <conditionalFormatting sqref="Q7">
    <cfRule type="expression" dxfId="979" priority="41">
      <formula>Q7&gt;0</formula>
    </cfRule>
    <cfRule type="expression" dxfId="978" priority="42">
      <formula>Q7&lt;0</formula>
    </cfRule>
  </conditionalFormatting>
  <conditionalFormatting sqref="Q8">
    <cfRule type="expression" dxfId="977" priority="39">
      <formula>Q8&gt;0</formula>
    </cfRule>
    <cfRule type="expression" dxfId="976" priority="40">
      <formula>Q8&lt;0</formula>
    </cfRule>
  </conditionalFormatting>
  <conditionalFormatting sqref="F128:F149">
    <cfRule type="expression" dxfId="975" priority="33">
      <formula>F128&gt;0</formula>
    </cfRule>
    <cfRule type="expression" dxfId="974" priority="34">
      <formula>F128&lt;0</formula>
    </cfRule>
  </conditionalFormatting>
  <conditionalFormatting sqref="H128:H149">
    <cfRule type="expression" dxfId="973" priority="31">
      <formula>H128&gt;0</formula>
    </cfRule>
    <cfRule type="expression" dxfId="972" priority="32">
      <formula>H128&lt;0</formula>
    </cfRule>
  </conditionalFormatting>
  <conditionalFormatting sqref="Q10">
    <cfRule type="expression" dxfId="971" priority="29">
      <formula>Q10&gt;0</formula>
    </cfRule>
    <cfRule type="expression" dxfId="970" priority="30">
      <formula>Q10&lt;0</formula>
    </cfRule>
  </conditionalFormatting>
  <conditionalFormatting sqref="J35:J48">
    <cfRule type="expression" dxfId="969" priority="27">
      <formula>J35&gt;0</formula>
    </cfRule>
    <cfRule type="expression" dxfId="968" priority="28">
      <formula>J35&lt;0</formula>
    </cfRule>
  </conditionalFormatting>
  <conditionalFormatting sqref="K35:K48">
    <cfRule type="expression" dxfId="967" priority="25">
      <formula>K35&gt;0</formula>
    </cfRule>
    <cfRule type="expression" dxfId="966" priority="26">
      <formula>K35&lt;0</formula>
    </cfRule>
  </conditionalFormatting>
  <conditionalFormatting sqref="L35:L48">
    <cfRule type="expression" dxfId="965" priority="23">
      <formula>L35&gt;0</formula>
    </cfRule>
    <cfRule type="expression" dxfId="964" priority="24">
      <formula>L35&lt;0</formula>
    </cfRule>
  </conditionalFormatting>
  <conditionalFormatting sqref="H70:H76 F70:F76">
    <cfRule type="expression" dxfId="963" priority="21">
      <formula>F70&gt;0</formula>
    </cfRule>
    <cfRule type="expression" dxfId="962" priority="22">
      <formula>F70&lt;0</formula>
    </cfRule>
  </conditionalFormatting>
  <conditionalFormatting sqref="H77:H80 F77:F80">
    <cfRule type="expression" dxfId="961" priority="19">
      <formula>F77&gt;0</formula>
    </cfRule>
    <cfRule type="expression" dxfId="960" priority="20">
      <formula>F77&lt;0</formula>
    </cfRule>
  </conditionalFormatting>
  <conditionalFormatting sqref="F87:F89 H87:H89">
    <cfRule type="expression" dxfId="959" priority="17">
      <formula>F87&gt;0</formula>
    </cfRule>
    <cfRule type="expression" dxfId="958" priority="18">
      <formula>F87&lt;0</formula>
    </cfRule>
  </conditionalFormatting>
  <conditionalFormatting sqref="F86 H86">
    <cfRule type="expression" dxfId="957" priority="15">
      <formula>F86&gt;0</formula>
    </cfRule>
    <cfRule type="expression" dxfId="956" priority="16">
      <formula>F86&lt;0</formula>
    </cfRule>
  </conditionalFormatting>
  <conditionalFormatting sqref="F83:F85 H83:H85">
    <cfRule type="expression" dxfId="955" priority="13">
      <formula>F83&gt;0</formula>
    </cfRule>
    <cfRule type="expression" dxfId="954" priority="14">
      <formula>F83&lt;0</formula>
    </cfRule>
  </conditionalFormatting>
  <conditionalFormatting sqref="F91:F93 H91:H93">
    <cfRule type="expression" dxfId="953" priority="9">
      <formula>F91&gt;0</formula>
    </cfRule>
    <cfRule type="expression" dxfId="952" priority="10">
      <formula>F91&lt;0</formula>
    </cfRule>
  </conditionalFormatting>
  <conditionalFormatting sqref="F90 H90">
    <cfRule type="expression" dxfId="951" priority="7">
      <formula>F90&gt;0</formula>
    </cfRule>
    <cfRule type="expression" dxfId="950" priority="8">
      <formula>F90&lt;0</formula>
    </cfRule>
  </conditionalFormatting>
  <conditionalFormatting sqref="F99:F101 H99:H101">
    <cfRule type="expression" dxfId="949" priority="5">
      <formula>F99&gt;0</formula>
    </cfRule>
    <cfRule type="expression" dxfId="948" priority="6">
      <formula>F99&lt;0</formula>
    </cfRule>
  </conditionalFormatting>
  <conditionalFormatting sqref="F97:F98 H97:H98">
    <cfRule type="expression" dxfId="947" priority="3">
      <formula>F97&gt;0</formula>
    </cfRule>
    <cfRule type="expression" dxfId="946" priority="4">
      <formula>F97&lt;0</formula>
    </cfRule>
  </conditionalFormatting>
  <conditionalFormatting sqref="F94:F96 H94:H96">
    <cfRule type="expression" dxfId="945" priority="1">
      <formula>F94&gt;0</formula>
    </cfRule>
    <cfRule type="expression" dxfId="94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3" priority="33">
      <formula>F54&gt;0</formula>
    </cfRule>
    <cfRule type="expression" dxfId="942" priority="34">
      <formula>F54&lt;0</formula>
    </cfRule>
  </conditionalFormatting>
  <conditionalFormatting sqref="Q7">
    <cfRule type="expression" dxfId="941" priority="31">
      <formula>Q7&gt;0</formula>
    </cfRule>
    <cfRule type="expression" dxfId="940" priority="32">
      <formula>Q7&lt;0</formula>
    </cfRule>
  </conditionalFormatting>
  <conditionalFormatting sqref="Q8">
    <cfRule type="expression" dxfId="939" priority="29">
      <formula>Q8&gt;0</formula>
    </cfRule>
    <cfRule type="expression" dxfId="938" priority="30">
      <formula>Q8&lt;0</formula>
    </cfRule>
  </conditionalFormatting>
  <conditionalFormatting sqref="F31:F53">
    <cfRule type="expression" dxfId="937" priority="27">
      <formula>F31&gt;0</formula>
    </cfRule>
    <cfRule type="expression" dxfId="936" priority="28">
      <formula>F31&lt;0</formula>
    </cfRule>
  </conditionalFormatting>
  <conditionalFormatting sqref="H31:H53">
    <cfRule type="expression" dxfId="935" priority="25">
      <formula>H31&gt;0</formula>
    </cfRule>
    <cfRule type="expression" dxfId="934" priority="26">
      <formula>H31&lt;0</formula>
    </cfRule>
  </conditionalFormatting>
  <conditionalFormatting sqref="Q10">
    <cfRule type="expression" dxfId="933" priority="23">
      <formula>Q10&gt;0</formula>
    </cfRule>
    <cfRule type="expression" dxfId="932" priority="24">
      <formula>Q10&lt;0</formula>
    </cfRule>
  </conditionalFormatting>
  <conditionalFormatting sqref="J25:J38">
    <cfRule type="expression" dxfId="931" priority="21">
      <formula>J25&gt;0</formula>
    </cfRule>
    <cfRule type="expression" dxfId="930" priority="22">
      <formula>J25&lt;0</formula>
    </cfRule>
  </conditionalFormatting>
  <conditionalFormatting sqref="L25:L38">
    <cfRule type="expression" dxfId="929" priority="17">
      <formula>L25&gt;0</formula>
    </cfRule>
    <cfRule type="expression" dxfId="928" priority="18">
      <formula>L25&lt;0</formula>
    </cfRule>
  </conditionalFormatting>
  <conditionalFormatting sqref="F89:F110">
    <cfRule type="expression" dxfId="927" priority="15">
      <formula>F89&gt;0</formula>
    </cfRule>
    <cfRule type="expression" dxfId="926" priority="16">
      <formula>F89&lt;0</formula>
    </cfRule>
  </conditionalFormatting>
  <conditionalFormatting sqref="H89:H110">
    <cfRule type="expression" dxfId="925" priority="13">
      <formula>H89&gt;0</formula>
    </cfRule>
    <cfRule type="expression" dxfId="924" priority="14">
      <formula>H89&lt;0</formula>
    </cfRule>
  </conditionalFormatting>
  <conditionalFormatting sqref="J89:J102">
    <cfRule type="expression" dxfId="923" priority="11">
      <formula>J89&gt;0</formula>
    </cfRule>
    <cfRule type="expression" dxfId="922" priority="12">
      <formula>J89&lt;0</formula>
    </cfRule>
  </conditionalFormatting>
  <conditionalFormatting sqref="K89:K102">
    <cfRule type="expression" dxfId="921" priority="9">
      <formula>K89&gt;0</formula>
    </cfRule>
    <cfRule type="expression" dxfId="920" priority="10">
      <formula>K89&lt;0</formula>
    </cfRule>
  </conditionalFormatting>
  <conditionalFormatting sqref="L89:L102">
    <cfRule type="expression" dxfId="919" priority="7">
      <formula>L89&gt;0</formula>
    </cfRule>
    <cfRule type="expression" dxfId="918" priority="8">
      <formula>L89&lt;0</formula>
    </cfRule>
  </conditionalFormatting>
  <conditionalFormatting sqref="F25:F30">
    <cfRule type="expression" dxfId="917" priority="5">
      <formula>F25&gt;0</formula>
    </cfRule>
    <cfRule type="expression" dxfId="916" priority="6">
      <formula>F25&lt;0</formula>
    </cfRule>
  </conditionalFormatting>
  <conditionalFormatting sqref="H25:H30">
    <cfRule type="expression" dxfId="915" priority="3">
      <formula>H25&gt;0</formula>
    </cfRule>
    <cfRule type="expression" dxfId="914" priority="4">
      <formula>H25&lt;0</formula>
    </cfRule>
  </conditionalFormatting>
  <conditionalFormatting sqref="J45">
    <cfRule type="expression" dxfId="913" priority="1">
      <formula>J45&gt;0</formula>
    </cfRule>
    <cfRule type="expression" dxfId="91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1" priority="59">
      <formula>F49&gt;0</formula>
    </cfRule>
    <cfRule type="expression" dxfId="910" priority="60">
      <formula>F49&lt;0</formula>
    </cfRule>
  </conditionalFormatting>
  <conditionalFormatting sqref="Q7">
    <cfRule type="expression" dxfId="909" priority="57">
      <formula>Q7&gt;0</formula>
    </cfRule>
    <cfRule type="expression" dxfId="908" priority="58">
      <formula>Q7&lt;0</formula>
    </cfRule>
  </conditionalFormatting>
  <conditionalFormatting sqref="Q8">
    <cfRule type="expression" dxfId="907" priority="55">
      <formula>Q8&gt;0</formula>
    </cfRule>
    <cfRule type="expression" dxfId="906" priority="56">
      <formula>Q8&lt;0</formula>
    </cfRule>
  </conditionalFormatting>
  <conditionalFormatting sqref="F34:F46">
    <cfRule type="expression" dxfId="905" priority="53">
      <formula>F34&gt;0</formula>
    </cfRule>
    <cfRule type="expression" dxfId="904" priority="54">
      <formula>F34&lt;0</formula>
    </cfRule>
  </conditionalFormatting>
  <conditionalFormatting sqref="H34:H46">
    <cfRule type="expression" dxfId="903" priority="51">
      <formula>H34&gt;0</formula>
    </cfRule>
    <cfRule type="expression" dxfId="902" priority="52">
      <formula>H34&lt;0</formula>
    </cfRule>
  </conditionalFormatting>
  <conditionalFormatting sqref="Q10">
    <cfRule type="expression" dxfId="901" priority="49">
      <formula>Q10&gt;0</formula>
    </cfRule>
    <cfRule type="expression" dxfId="900" priority="50">
      <formula>Q10&lt;0</formula>
    </cfRule>
  </conditionalFormatting>
  <conditionalFormatting sqref="J28:J41">
    <cfRule type="expression" dxfId="899" priority="47">
      <formula>J28&gt;0</formula>
    </cfRule>
    <cfRule type="expression" dxfId="898" priority="48">
      <formula>J28&lt;0</formula>
    </cfRule>
  </conditionalFormatting>
  <conditionalFormatting sqref="K28:K41">
    <cfRule type="expression" dxfId="897" priority="45">
      <formula>K28&gt;0</formula>
    </cfRule>
    <cfRule type="expression" dxfId="896" priority="46">
      <formula>K28&lt;0</formula>
    </cfRule>
  </conditionalFormatting>
  <conditionalFormatting sqref="L28:L41">
    <cfRule type="expression" dxfId="895" priority="43">
      <formula>L28&gt;0</formula>
    </cfRule>
    <cfRule type="expression" dxfId="894" priority="44">
      <formula>L28&lt;0</formula>
    </cfRule>
  </conditionalFormatting>
  <conditionalFormatting sqref="F94:F115">
    <cfRule type="expression" dxfId="893" priority="41">
      <formula>F94&gt;0</formula>
    </cfRule>
    <cfRule type="expression" dxfId="892" priority="42">
      <formula>F94&lt;0</formula>
    </cfRule>
  </conditionalFormatting>
  <conditionalFormatting sqref="H94:H115">
    <cfRule type="expression" dxfId="891" priority="39">
      <formula>H94&gt;0</formula>
    </cfRule>
    <cfRule type="expression" dxfId="890" priority="40">
      <formula>H94&lt;0</formula>
    </cfRule>
  </conditionalFormatting>
  <conditionalFormatting sqref="J94:J107">
    <cfRule type="expression" dxfId="889" priority="37">
      <formula>J94&gt;0</formula>
    </cfRule>
    <cfRule type="expression" dxfId="888" priority="38">
      <formula>J94&lt;0</formula>
    </cfRule>
  </conditionalFormatting>
  <conditionalFormatting sqref="K94:K107">
    <cfRule type="expression" dxfId="887" priority="35">
      <formula>K94&gt;0</formula>
    </cfRule>
    <cfRule type="expression" dxfId="886" priority="36">
      <formula>K94&lt;0</formula>
    </cfRule>
  </conditionalFormatting>
  <conditionalFormatting sqref="L94:L107">
    <cfRule type="expression" dxfId="885" priority="33">
      <formula>L94&gt;0</formula>
    </cfRule>
    <cfRule type="expression" dxfId="884" priority="34">
      <formula>L94&lt;0</formula>
    </cfRule>
  </conditionalFormatting>
  <conditionalFormatting sqref="F28:F31">
    <cfRule type="expression" dxfId="883" priority="31">
      <formula>F28&gt;0</formula>
    </cfRule>
    <cfRule type="expression" dxfId="882" priority="32">
      <formula>F28&lt;0</formula>
    </cfRule>
  </conditionalFormatting>
  <conditionalFormatting sqref="H28:H31">
    <cfRule type="expression" dxfId="881" priority="29">
      <formula>H28&gt;0</formula>
    </cfRule>
    <cfRule type="expression" dxfId="880" priority="30">
      <formula>H28&lt;0</formula>
    </cfRule>
  </conditionalFormatting>
  <conditionalFormatting sqref="F32:F33">
    <cfRule type="expression" dxfId="879" priority="25">
      <formula>F32&gt;0</formula>
    </cfRule>
    <cfRule type="expression" dxfId="878" priority="26">
      <formula>F32&lt;0</formula>
    </cfRule>
  </conditionalFormatting>
  <conditionalFormatting sqref="H32:H33">
    <cfRule type="expression" dxfId="877" priority="23">
      <formula>H32&gt;0</formula>
    </cfRule>
    <cfRule type="expression" dxfId="876" priority="24">
      <formula>H32&lt;0</formula>
    </cfRule>
  </conditionalFormatting>
  <conditionalFormatting sqref="J48">
    <cfRule type="expression" dxfId="875" priority="21">
      <formula>J48&gt;0</formula>
    </cfRule>
    <cfRule type="expression" dxfId="874" priority="22">
      <formula>J48&lt;0</formula>
    </cfRule>
  </conditionalFormatting>
  <conditionalFormatting sqref="F47:F48">
    <cfRule type="expression" dxfId="873" priority="19">
      <formula>F47&gt;0</formula>
    </cfRule>
    <cfRule type="expression" dxfId="872" priority="20">
      <formula>F47&lt;0</formula>
    </cfRule>
  </conditionalFormatting>
  <conditionalFormatting sqref="H47:H48">
    <cfRule type="expression" dxfId="871" priority="17">
      <formula>H47&gt;0</formula>
    </cfRule>
    <cfRule type="expression" dxfId="870" priority="18">
      <formula>H47&lt;0</formula>
    </cfRule>
  </conditionalFormatting>
  <conditionalFormatting sqref="J49:J53">
    <cfRule type="expression" dxfId="869" priority="15">
      <formula>J49&gt;0</formula>
    </cfRule>
    <cfRule type="expression" dxfId="868" priority="16">
      <formula>J49&lt;0</formula>
    </cfRule>
  </conditionalFormatting>
  <conditionalFormatting sqref="J54:J62">
    <cfRule type="expression" dxfId="867" priority="13">
      <formula>J54&gt;0</formula>
    </cfRule>
    <cfRule type="expression" dxfId="866" priority="14">
      <formula>J54&lt;0</formula>
    </cfRule>
  </conditionalFormatting>
  <conditionalFormatting sqref="J63">
    <cfRule type="expression" dxfId="865" priority="5">
      <formula>J63&gt;0</formula>
    </cfRule>
    <cfRule type="expression" dxfId="864" priority="6">
      <formula>J63&lt;0</formula>
    </cfRule>
  </conditionalFormatting>
  <conditionalFormatting sqref="H64:H65 F64:F65">
    <cfRule type="expression" dxfId="863" priority="3">
      <formula>F64&gt;0</formula>
    </cfRule>
    <cfRule type="expression" dxfId="862" priority="4">
      <formula>F64&lt;0</formula>
    </cfRule>
  </conditionalFormatting>
  <conditionalFormatting sqref="J64">
    <cfRule type="expression" dxfId="861" priority="1">
      <formula>J64&gt;0</formula>
    </cfRule>
    <cfRule type="expression" dxfId="86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9" priority="51">
      <formula>F26&gt;0</formula>
    </cfRule>
    <cfRule type="expression" dxfId="85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7" priority="39">
      <formula>F22&gt;0</formula>
    </cfRule>
    <cfRule type="expression" dxfId="856" priority="40">
      <formula>F22&lt;0</formula>
    </cfRule>
  </conditionalFormatting>
  <conditionalFormatting sqref="H22:H25">
    <cfRule type="expression" dxfId="855" priority="37">
      <formula>H22&gt;0</formula>
    </cfRule>
    <cfRule type="expression" dxfId="854" priority="38">
      <formula>H22&lt;0</formula>
    </cfRule>
  </conditionalFormatting>
  <conditionalFormatting sqref="Q8">
    <cfRule type="expression" dxfId="853" priority="33">
      <formula>Q8&gt;0</formula>
    </cfRule>
    <cfRule type="expression" dxfId="852" priority="34">
      <formula>Q8&lt;0</formula>
    </cfRule>
  </conditionalFormatting>
  <conditionalFormatting sqref="Q7">
    <cfRule type="expression" dxfId="851" priority="35">
      <formula>Q7&gt;0</formula>
    </cfRule>
    <cfRule type="expression" dxfId="850" priority="36">
      <formula>Q7&lt;0</formula>
    </cfRule>
  </conditionalFormatting>
  <conditionalFormatting sqref="F74:F76">
    <cfRule type="expression" dxfId="849" priority="31">
      <formula>F74&gt;0</formula>
    </cfRule>
    <cfRule type="expression" dxfId="848" priority="32">
      <formula>F74&lt;0</formula>
    </cfRule>
  </conditionalFormatting>
  <conditionalFormatting sqref="F77:F84">
    <cfRule type="expression" dxfId="847" priority="27">
      <formula>F77&gt;0</formula>
    </cfRule>
    <cfRule type="expression" dxfId="846" priority="28">
      <formula>F77&lt;0</formula>
    </cfRule>
  </conditionalFormatting>
  <conditionalFormatting sqref="F77:F84">
    <cfRule type="expression" dxfId="845" priority="29">
      <formula>F77&gt;0</formula>
    </cfRule>
    <cfRule type="expression" dxfId="844" priority="30">
      <formula>F77&lt;0</formula>
    </cfRule>
  </conditionalFormatting>
  <conditionalFormatting sqref="H74:H84">
    <cfRule type="expression" dxfId="843" priority="25">
      <formula>H74&gt;0</formula>
    </cfRule>
    <cfRule type="expression" dxfId="842" priority="26">
      <formula>H74&lt;0</formula>
    </cfRule>
  </conditionalFormatting>
  <conditionalFormatting sqref="F70:F73">
    <cfRule type="expression" dxfId="841" priority="23">
      <formula>F70&gt;0</formula>
    </cfRule>
    <cfRule type="expression" dxfId="840" priority="24">
      <formula>F70&lt;0</formula>
    </cfRule>
  </conditionalFormatting>
  <conditionalFormatting sqref="H70:H73">
    <cfRule type="expression" dxfId="839" priority="21">
      <formula>H70&gt;0</formula>
    </cfRule>
    <cfRule type="expression" dxfId="838" priority="22">
      <formula>H70&lt;0</formula>
    </cfRule>
  </conditionalFormatting>
  <conditionalFormatting sqref="Q10">
    <cfRule type="expression" dxfId="837" priority="19">
      <formula>Q10&gt;0</formula>
    </cfRule>
    <cfRule type="expression" dxfId="836" priority="20">
      <formula>Q10&lt;0</formula>
    </cfRule>
  </conditionalFormatting>
  <conditionalFormatting sqref="H43 F43">
    <cfRule type="expression" dxfId="835" priority="15">
      <formula>F43&gt;0</formula>
    </cfRule>
    <cfRule type="expression" dxfId="834" priority="16">
      <formula>F43&lt;0</formula>
    </cfRule>
  </conditionalFormatting>
  <conditionalFormatting sqref="H37:H39 F37:F39">
    <cfRule type="expression" dxfId="833" priority="13">
      <formula>F37&gt;0</formula>
    </cfRule>
    <cfRule type="expression" dxfId="832" priority="14">
      <formula>F37&lt;0</formula>
    </cfRule>
  </conditionalFormatting>
  <conditionalFormatting sqref="H35:H36 F35:F36">
    <cfRule type="expression" dxfId="831" priority="11">
      <formula>F35&gt;0</formula>
    </cfRule>
    <cfRule type="expression" dxfId="830" priority="12">
      <formula>F35&lt;0</formula>
    </cfRule>
  </conditionalFormatting>
  <conditionalFormatting sqref="H41:H42 F41:F42 J40:J41">
    <cfRule type="expression" dxfId="829" priority="9">
      <formula>F40&gt;0</formula>
    </cfRule>
    <cfRule type="expression" dxfId="828" priority="10">
      <formula>F40&lt;0</formula>
    </cfRule>
  </conditionalFormatting>
  <conditionalFormatting sqref="H40 F40">
    <cfRule type="expression" dxfId="827" priority="7">
      <formula>F40&gt;0</formula>
    </cfRule>
    <cfRule type="expression" dxfId="826" priority="8">
      <formula>F40&lt;0</formula>
    </cfRule>
  </conditionalFormatting>
  <conditionalFormatting sqref="H45 F45 J44:J45">
    <cfRule type="expression" dxfId="825" priority="3">
      <formula>F44&gt;0</formula>
    </cfRule>
    <cfRule type="expression" dxfId="824" priority="4">
      <formula>F44&lt;0</formula>
    </cfRule>
  </conditionalFormatting>
  <conditionalFormatting sqref="H44 F44">
    <cfRule type="expression" dxfId="823" priority="1">
      <formula>F44&gt;0</formula>
    </cfRule>
    <cfRule type="expression" dxfId="82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1" priority="19">
      <formula>F27&gt;0</formula>
    </cfRule>
    <cfRule type="expression" dxfId="820" priority="20">
      <formula>F27&lt;0</formula>
    </cfRule>
  </conditionalFormatting>
  <conditionalFormatting sqref="F37:F38">
    <cfRule type="expression" dxfId="819" priority="17">
      <formula>F37&gt;0</formula>
    </cfRule>
    <cfRule type="expression" dxfId="818" priority="18">
      <formula>F37&lt;0</formula>
    </cfRule>
  </conditionalFormatting>
  <conditionalFormatting sqref="H27:H32">
    <cfRule type="expression" dxfId="817" priority="15">
      <formula>H27&gt;0</formula>
    </cfRule>
    <cfRule type="expression" dxfId="816" priority="16">
      <formula>H27&lt;0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1" priority="25">
      <formula>F24&gt;0</formula>
    </cfRule>
    <cfRule type="expression" dxfId="810" priority="26">
      <formula>F24&lt;0</formula>
    </cfRule>
  </conditionalFormatting>
  <conditionalFormatting sqref="H21:H27">
    <cfRule type="expression" dxfId="809" priority="19">
      <formula>H21&gt;0</formula>
    </cfRule>
    <cfRule type="expression" dxfId="808" priority="20">
      <formula>H21&lt;0</formula>
    </cfRule>
  </conditionalFormatting>
  <conditionalFormatting sqref="F21:F23">
    <cfRule type="expression" dxfId="807" priority="5">
      <formula>F21&gt;0</formula>
    </cfRule>
    <cfRule type="expression" dxfId="806" priority="6">
      <formula>F21&lt;0</formula>
    </cfRule>
  </conditionalFormatting>
  <conditionalFormatting sqref="Q8">
    <cfRule type="expression" dxfId="805" priority="1">
      <formula>Q8&gt;0</formula>
    </cfRule>
    <cfRule type="expression" dxfId="804" priority="2">
      <formula>Q8&lt;0</formula>
    </cfRule>
  </conditionalFormatting>
  <conditionalFormatting sqref="Q7">
    <cfRule type="expression" dxfId="803" priority="3">
      <formula>Q7&gt;0</formula>
    </cfRule>
    <cfRule type="expression" dxfId="80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1" priority="11">
      <formula>F21&gt;0</formula>
    </cfRule>
    <cfRule type="expression" dxfId="800" priority="12">
      <formula>F21&lt;0</formula>
    </cfRule>
  </conditionalFormatting>
  <conditionalFormatting sqref="H21:H23">
    <cfRule type="expression" dxfId="799" priority="9">
      <formula>H21&gt;0</formula>
    </cfRule>
    <cfRule type="expression" dxfId="798" priority="10">
      <formula>H21&lt;0</formula>
    </cfRule>
  </conditionalFormatting>
  <conditionalFormatting sqref="Q8">
    <cfRule type="expression" dxfId="797" priority="1">
      <formula>Q8&gt;0</formula>
    </cfRule>
    <cfRule type="expression" dxfId="796" priority="2">
      <formula>Q8&lt;0</formula>
    </cfRule>
  </conditionalFormatting>
  <conditionalFormatting sqref="Q7">
    <cfRule type="expression" dxfId="795" priority="3">
      <formula>Q7&gt;0</formula>
    </cfRule>
    <cfRule type="expression" dxfId="79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3" priority="15">
      <formula>F29&gt;0</formula>
    </cfRule>
    <cfRule type="expression" dxfId="792" priority="16">
      <formula>F29&lt;0</formula>
    </cfRule>
  </conditionalFormatting>
  <conditionalFormatting sqref="F34:F62">
    <cfRule type="expression" dxfId="791" priority="11">
      <formula>F34&gt;0</formula>
    </cfRule>
    <cfRule type="expression" dxfId="790" priority="12">
      <formula>F34&lt;0</formula>
    </cfRule>
  </conditionalFormatting>
  <conditionalFormatting sqref="F34:F62">
    <cfRule type="expression" dxfId="789" priority="13">
      <formula>F34&gt;0</formula>
    </cfRule>
    <cfRule type="expression" dxfId="788" priority="14">
      <formula>F34&lt;0</formula>
    </cfRule>
  </conditionalFormatting>
  <conditionalFormatting sqref="H29:H62">
    <cfRule type="expression" dxfId="787" priority="9">
      <formula>H29&gt;0</formula>
    </cfRule>
    <cfRule type="expression" dxfId="786" priority="10">
      <formula>H29&lt;0</formula>
    </cfRule>
  </conditionalFormatting>
  <conditionalFormatting sqref="F25:F28">
    <cfRule type="expression" dxfId="785" priority="7">
      <formula>F25&gt;0</formula>
    </cfRule>
    <cfRule type="expression" dxfId="784" priority="8">
      <formula>F25&lt;0</formula>
    </cfRule>
  </conditionalFormatting>
  <conditionalFormatting sqref="H25:H28">
    <cfRule type="expression" dxfId="783" priority="5">
      <formula>H25&gt;0</formula>
    </cfRule>
    <cfRule type="expression" dxfId="782" priority="6">
      <formula>H25&lt;0</formula>
    </cfRule>
  </conditionalFormatting>
  <conditionalFormatting sqref="Q7">
    <cfRule type="expression" dxfId="781" priority="3">
      <formula>Q7&gt;0</formula>
    </cfRule>
    <cfRule type="expression" dxfId="780" priority="4">
      <formula>Q7&lt;0</formula>
    </cfRule>
  </conditionalFormatting>
  <conditionalFormatting sqref="Q8">
    <cfRule type="expression" dxfId="779" priority="1">
      <formula>Q8&gt;0</formula>
    </cfRule>
    <cfRule type="expression" dxfId="77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7" priority="87">
      <formula>F29&gt;0</formula>
    </cfRule>
    <cfRule type="expression" dxfId="776" priority="88">
      <formula>F29&lt;0</formula>
    </cfRule>
  </conditionalFormatting>
  <conditionalFormatting sqref="F57:F64 F66">
    <cfRule type="expression" dxfId="775" priority="83">
      <formula>F57&gt;0</formula>
    </cfRule>
    <cfRule type="expression" dxfId="774" priority="84">
      <formula>F57&lt;0</formula>
    </cfRule>
  </conditionalFormatting>
  <conditionalFormatting sqref="F57:F64 F66">
    <cfRule type="expression" dxfId="773" priority="85">
      <formula>F57&gt;0</formula>
    </cfRule>
    <cfRule type="expression" dxfId="772" priority="86">
      <formula>F57&lt;0</formula>
    </cfRule>
  </conditionalFormatting>
  <conditionalFormatting sqref="H57:H64 H66">
    <cfRule type="expression" dxfId="771" priority="81">
      <formula>H57&gt;0</formula>
    </cfRule>
    <cfRule type="expression" dxfId="770" priority="82">
      <formula>H57&lt;0</formula>
    </cfRule>
  </conditionalFormatting>
  <conditionalFormatting sqref="Q7">
    <cfRule type="expression" dxfId="769" priority="63">
      <formula>Q7&gt;0</formula>
    </cfRule>
    <cfRule type="expression" dxfId="768" priority="64">
      <formula>Q7&lt;0</formula>
    </cfRule>
  </conditionalFormatting>
  <conditionalFormatting sqref="Q8">
    <cfRule type="expression" dxfId="767" priority="61">
      <formula>Q8&gt;0</formula>
    </cfRule>
    <cfRule type="expression" dxfId="766" priority="62">
      <formula>Q8&lt;0</formula>
    </cfRule>
  </conditionalFormatting>
  <conditionalFormatting sqref="F93:F97 H93:H97 H99:H124 F99:F124">
    <cfRule type="expression" dxfId="765" priority="33">
      <formula>F93&gt;0</formula>
    </cfRule>
    <cfRule type="expression" dxfId="764" priority="34">
      <formula>F93&lt;0</formula>
    </cfRule>
  </conditionalFormatting>
  <conditionalFormatting sqref="F125:F132 F134">
    <cfRule type="expression" dxfId="763" priority="31">
      <formula>F125&gt;0</formula>
    </cfRule>
    <cfRule type="expression" dxfId="762" priority="32">
      <formula>F125&lt;0</formula>
    </cfRule>
  </conditionalFormatting>
  <conditionalFormatting sqref="M67">
    <cfRule type="expression" dxfId="761" priority="43">
      <formula>M67&gt;0</formula>
    </cfRule>
    <cfRule type="expression" dxfId="760" priority="44">
      <formula>M67&lt;0</formula>
    </cfRule>
  </conditionalFormatting>
  <conditionalFormatting sqref="F65">
    <cfRule type="expression" dxfId="759" priority="39">
      <formula>F65&gt;0</formula>
    </cfRule>
    <cfRule type="expression" dxfId="758" priority="40">
      <formula>F65&lt;0</formula>
    </cfRule>
  </conditionalFormatting>
  <conditionalFormatting sqref="F65">
    <cfRule type="expression" dxfId="757" priority="41">
      <formula>F65&gt;0</formula>
    </cfRule>
    <cfRule type="expression" dxfId="756" priority="42">
      <formula>F65&lt;0</formula>
    </cfRule>
  </conditionalFormatting>
  <conditionalFormatting sqref="H65">
    <cfRule type="expression" dxfId="755" priority="37">
      <formula>H65&gt;0</formula>
    </cfRule>
    <cfRule type="expression" dxfId="754" priority="38">
      <formula>H65&lt;0</formula>
    </cfRule>
  </conditionalFormatting>
  <conditionalFormatting sqref="F125:F132 F134">
    <cfRule type="expression" dxfId="753" priority="29">
      <formula>F125&gt;0</formula>
    </cfRule>
    <cfRule type="expression" dxfId="752" priority="30">
      <formula>F125&lt;0</formula>
    </cfRule>
  </conditionalFormatting>
  <conditionalFormatting sqref="H125:H132 H134">
    <cfRule type="expression" dxfId="751" priority="27">
      <formula>H125&gt;0</formula>
    </cfRule>
    <cfRule type="expression" dxfId="750" priority="28">
      <formula>H125&lt;0</formula>
    </cfRule>
  </conditionalFormatting>
  <conditionalFormatting sqref="F92">
    <cfRule type="expression" dxfId="749" priority="25">
      <formula>F92&gt;0</formula>
    </cfRule>
    <cfRule type="expression" dxfId="748" priority="26">
      <formula>F92&lt;0</formula>
    </cfRule>
  </conditionalFormatting>
  <conditionalFormatting sqref="H92">
    <cfRule type="expression" dxfId="747" priority="23">
      <formula>H92&gt;0</formula>
    </cfRule>
    <cfRule type="expression" dxfId="746" priority="24">
      <formula>H92&lt;0</formula>
    </cfRule>
  </conditionalFormatting>
  <conditionalFormatting sqref="F133">
    <cfRule type="expression" dxfId="745" priority="19">
      <formula>F133&gt;0</formula>
    </cfRule>
    <cfRule type="expression" dxfId="744" priority="20">
      <formula>F133&lt;0</formula>
    </cfRule>
  </conditionalFormatting>
  <conditionalFormatting sqref="F133">
    <cfRule type="expression" dxfId="743" priority="21">
      <formula>F133&gt;0</formula>
    </cfRule>
    <cfRule type="expression" dxfId="742" priority="22">
      <formula>F133&lt;0</formula>
    </cfRule>
  </conditionalFormatting>
  <conditionalFormatting sqref="H133">
    <cfRule type="expression" dxfId="741" priority="17">
      <formula>H133&gt;0</formula>
    </cfRule>
    <cfRule type="expression" dxfId="740" priority="18">
      <formula>H133&lt;0</formula>
    </cfRule>
  </conditionalFormatting>
  <conditionalFormatting sqref="F98 H98">
    <cfRule type="expression" dxfId="739" priority="15">
      <formula>F98&gt;0</formula>
    </cfRule>
    <cfRule type="expression" dxfId="738" priority="16">
      <formula>F98&lt;0</formula>
    </cfRule>
  </conditionalFormatting>
  <conditionalFormatting sqref="J25:J66">
    <cfRule type="expression" dxfId="737" priority="13">
      <formula>J25&gt;0</formula>
    </cfRule>
    <cfRule type="expression" dxfId="736" priority="14">
      <formula>J25&lt;0</formula>
    </cfRule>
  </conditionalFormatting>
  <conditionalFormatting sqref="K41 K45:K66">
    <cfRule type="expression" dxfId="735" priority="11">
      <formula>K41&gt;0</formula>
    </cfRule>
    <cfRule type="expression" dxfId="734" priority="12">
      <formula>K41&lt;0</formula>
    </cfRule>
  </conditionalFormatting>
  <conditionalFormatting sqref="L25">
    <cfRule type="expression" dxfId="733" priority="9">
      <formula>L25&gt;0</formula>
    </cfRule>
    <cfRule type="expression" dxfId="732" priority="10">
      <formula>L25&lt;0</formula>
    </cfRule>
  </conditionalFormatting>
  <conditionalFormatting sqref="F25:F28">
    <cfRule type="expression" dxfId="731" priority="7">
      <formula>F25&gt;0</formula>
    </cfRule>
    <cfRule type="expression" dxfId="730" priority="8">
      <formula>F25&lt;0</formula>
    </cfRule>
  </conditionalFormatting>
  <conditionalFormatting sqref="H25:H28">
    <cfRule type="expression" dxfId="729" priority="5">
      <formula>H25&gt;0</formula>
    </cfRule>
    <cfRule type="expression" dxfId="72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7" priority="65">
      <formula>F45&gt;0</formula>
    </cfRule>
    <cfRule type="expression" dxfId="72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5" priority="67">
      <formula>F44&gt;0</formula>
    </cfRule>
    <cfRule type="expression" dxfId="724" priority="68">
      <formula>F44&lt;0</formula>
    </cfRule>
  </conditionalFormatting>
  <conditionalFormatting sqref="F61:F91 F93:F102 F45:F59">
    <cfRule type="expression" dxfId="723" priority="63">
      <formula>F45&gt;0</formula>
    </cfRule>
    <cfRule type="expression" dxfId="722" priority="64">
      <formula>F45&lt;0</formula>
    </cfRule>
  </conditionalFormatting>
  <conditionalFormatting sqref="H61:H91 H93:H102 H43:H59">
    <cfRule type="expression" dxfId="721" priority="61">
      <formula>H43&gt;0</formula>
    </cfRule>
    <cfRule type="expression" dxfId="720" priority="62">
      <formula>H43&lt;0</formula>
    </cfRule>
  </conditionalFormatting>
  <conditionalFormatting sqref="F36:F43">
    <cfRule type="expression" dxfId="719" priority="59">
      <formula>F36&gt;0</formula>
    </cfRule>
    <cfRule type="expression" dxfId="718" priority="60">
      <formula>F36&lt;0</formula>
    </cfRule>
  </conditionalFormatting>
  <conditionalFormatting sqref="H36:H42">
    <cfRule type="expression" dxfId="717" priority="57">
      <formula>H36&gt;0</formula>
    </cfRule>
    <cfRule type="expression" dxfId="716" priority="58">
      <formula>H36&lt;0</formula>
    </cfRule>
  </conditionalFormatting>
  <conditionalFormatting sqref="Q7">
    <cfRule type="expression" dxfId="715" priority="51">
      <formula>Q7&gt;0</formula>
    </cfRule>
    <cfRule type="expression" dxfId="714" priority="52">
      <formula>Q7&lt;0</formula>
    </cfRule>
  </conditionalFormatting>
  <conditionalFormatting sqref="Q8">
    <cfRule type="expression" dxfId="713" priority="49">
      <formula>Q8&gt;0</formula>
    </cfRule>
    <cfRule type="expression" dxfId="712" priority="50">
      <formula>Q8&lt;0</formula>
    </cfRule>
  </conditionalFormatting>
  <conditionalFormatting sqref="Q10">
    <cfRule type="expression" dxfId="711" priority="47">
      <formula>Q10&gt;0</formula>
    </cfRule>
    <cfRule type="expression" dxfId="710" priority="48">
      <formula>Q10&lt;0</formula>
    </cfRule>
  </conditionalFormatting>
  <conditionalFormatting sqref="F60">
    <cfRule type="expression" dxfId="709" priority="45">
      <formula>F60&gt;0</formula>
    </cfRule>
    <cfRule type="expression" dxfId="708" priority="46">
      <formula>F60&lt;0</formula>
    </cfRule>
  </conditionalFormatting>
  <conditionalFormatting sqref="F60">
    <cfRule type="expression" dxfId="707" priority="43">
      <formula>F60&gt;0</formula>
    </cfRule>
    <cfRule type="expression" dxfId="706" priority="44">
      <formula>F60&lt;0</formula>
    </cfRule>
  </conditionalFormatting>
  <conditionalFormatting sqref="H60">
    <cfRule type="expression" dxfId="705" priority="41">
      <formula>H60&gt;0</formula>
    </cfRule>
    <cfRule type="expression" dxfId="704" priority="42">
      <formula>H60&lt;0</formula>
    </cfRule>
  </conditionalFormatting>
  <conditionalFormatting sqref="F92">
    <cfRule type="expression" dxfId="703" priority="39">
      <formula>F92&gt;0</formula>
    </cfRule>
    <cfRule type="expression" dxfId="702" priority="40">
      <formula>F92&lt;0</formula>
    </cfRule>
  </conditionalFormatting>
  <conditionalFormatting sqref="F92">
    <cfRule type="expression" dxfId="701" priority="37">
      <formula>F92&gt;0</formula>
    </cfRule>
    <cfRule type="expression" dxfId="700" priority="38">
      <formula>F92&lt;0</formula>
    </cfRule>
  </conditionalFormatting>
  <conditionalFormatting sqref="H92">
    <cfRule type="expression" dxfId="699" priority="35">
      <formula>H92&gt;0</formula>
    </cfRule>
    <cfRule type="expression" dxfId="698" priority="36">
      <formula>H92&lt;0</formula>
    </cfRule>
  </conditionalFormatting>
  <conditionalFormatting sqref="F169:F183 F185:F215 F217:F226">
    <cfRule type="expression" dxfId="697" priority="31">
      <formula>F169&gt;0</formula>
    </cfRule>
    <cfRule type="expression" dxfId="696" priority="32">
      <formula>F169&lt;0</formula>
    </cfRule>
  </conditionalFormatting>
  <conditionalFormatting sqref="F164:F168">
    <cfRule type="expression" dxfId="695" priority="33">
      <formula>F164&gt;0</formula>
    </cfRule>
    <cfRule type="expression" dxfId="694" priority="34">
      <formula>F164&lt;0</formula>
    </cfRule>
  </conditionalFormatting>
  <conditionalFormatting sqref="F169:F183 F185:F215 F217:F226">
    <cfRule type="expression" dxfId="693" priority="29">
      <formula>F169&gt;0</formula>
    </cfRule>
    <cfRule type="expression" dxfId="692" priority="30">
      <formula>F169&lt;0</formula>
    </cfRule>
  </conditionalFormatting>
  <conditionalFormatting sqref="H164:H183 H185:H215 H217:H226">
    <cfRule type="expression" dxfId="691" priority="27">
      <formula>H164&gt;0</formula>
    </cfRule>
    <cfRule type="expression" dxfId="690" priority="28">
      <formula>H164&lt;0</formula>
    </cfRule>
  </conditionalFormatting>
  <conditionalFormatting sqref="F160:F163">
    <cfRule type="expression" dxfId="689" priority="25">
      <formula>F160&gt;0</formula>
    </cfRule>
    <cfRule type="expression" dxfId="688" priority="26">
      <formula>F160&lt;0</formula>
    </cfRule>
  </conditionalFormatting>
  <conditionalFormatting sqref="H160:H163">
    <cfRule type="expression" dxfId="687" priority="23">
      <formula>H160&gt;0</formula>
    </cfRule>
    <cfRule type="expression" dxfId="686" priority="24">
      <formula>H160&lt;0</formula>
    </cfRule>
  </conditionalFormatting>
  <conditionalFormatting sqref="F184">
    <cfRule type="expression" dxfId="685" priority="21">
      <formula>F184&gt;0</formula>
    </cfRule>
    <cfRule type="expression" dxfId="684" priority="22">
      <formula>F184&lt;0</formula>
    </cfRule>
  </conditionalFormatting>
  <conditionalFormatting sqref="F184">
    <cfRule type="expression" dxfId="683" priority="19">
      <formula>F184&gt;0</formula>
    </cfRule>
    <cfRule type="expression" dxfId="682" priority="20">
      <formula>F184&lt;0</formula>
    </cfRule>
  </conditionalFormatting>
  <conditionalFormatting sqref="H184">
    <cfRule type="expression" dxfId="681" priority="17">
      <formula>H184&gt;0</formula>
    </cfRule>
    <cfRule type="expression" dxfId="680" priority="18">
      <formula>H184&lt;0</formula>
    </cfRule>
  </conditionalFormatting>
  <conditionalFormatting sqref="F216">
    <cfRule type="expression" dxfId="679" priority="15">
      <formula>F216&gt;0</formula>
    </cfRule>
    <cfRule type="expression" dxfId="678" priority="16">
      <formula>F216&lt;0</formula>
    </cfRule>
  </conditionalFormatting>
  <conditionalFormatting sqref="F216">
    <cfRule type="expression" dxfId="677" priority="13">
      <formula>F216&gt;0</formula>
    </cfRule>
    <cfRule type="expression" dxfId="676" priority="14">
      <formula>F216&lt;0</formula>
    </cfRule>
  </conditionalFormatting>
  <conditionalFormatting sqref="H216">
    <cfRule type="expression" dxfId="675" priority="11">
      <formula>H216&gt;0</formula>
    </cfRule>
    <cfRule type="expression" dxfId="674" priority="12">
      <formula>H216&lt;0</formula>
    </cfRule>
  </conditionalFormatting>
  <conditionalFormatting sqref="J38:J39">
    <cfRule type="expression" dxfId="673" priority="9">
      <formula>J38&gt;0</formula>
    </cfRule>
    <cfRule type="expression" dxfId="672" priority="10">
      <formula>J38&lt;0</formula>
    </cfRule>
  </conditionalFormatting>
  <conditionalFormatting sqref="J41:J54">
    <cfRule type="expression" dxfId="671" priority="7">
      <formula>J41&gt;0</formula>
    </cfRule>
    <cfRule type="expression" dxfId="670" priority="8">
      <formula>J41&lt;0</formula>
    </cfRule>
  </conditionalFormatting>
  <conditionalFormatting sqref="J55">
    <cfRule type="expression" dxfId="669" priority="3">
      <formula>J55&gt;0</formula>
    </cfRule>
    <cfRule type="expression" dxfId="668" priority="4">
      <formula>J55&lt;0</formula>
    </cfRule>
  </conditionalFormatting>
  <conditionalFormatting sqref="J56">
    <cfRule type="expression" dxfId="667" priority="1">
      <formula>J56&gt;0</formula>
    </cfRule>
    <cfRule type="expression" dxfId="66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5" priority="67">
      <formula>F37&gt;0</formula>
    </cfRule>
    <cfRule type="expression" dxfId="664" priority="68">
      <formula>F37&lt;0</formula>
    </cfRule>
  </conditionalFormatting>
  <conditionalFormatting sqref="Q7">
    <cfRule type="expression" dxfId="663" priority="65">
      <formula>Q7&gt;0</formula>
    </cfRule>
    <cfRule type="expression" dxfId="662" priority="66">
      <formula>Q7&lt;0</formula>
    </cfRule>
  </conditionalFormatting>
  <conditionalFormatting sqref="Q8">
    <cfRule type="expression" dxfId="661" priority="63">
      <formula>Q8&gt;0</formula>
    </cfRule>
    <cfRule type="expression" dxfId="660" priority="64">
      <formula>Q8&lt;0</formula>
    </cfRule>
  </conditionalFormatting>
  <conditionalFormatting sqref="Q10">
    <cfRule type="expression" dxfId="659" priority="57">
      <formula>Q10&gt;0</formula>
    </cfRule>
    <cfRule type="expression" dxfId="658" priority="58">
      <formula>Q10&lt;0</formula>
    </cfRule>
  </conditionalFormatting>
  <conditionalFormatting sqref="H32:H36">
    <cfRule type="expression" dxfId="657" priority="37">
      <formula>H32&gt;0</formula>
    </cfRule>
    <cfRule type="expression" dxfId="656" priority="38">
      <formula>H32&lt;0</formula>
    </cfRule>
  </conditionalFormatting>
  <conditionalFormatting sqref="K32:K45">
    <cfRule type="expression" dxfId="655" priority="53">
      <formula>K32&gt;0</formula>
    </cfRule>
    <cfRule type="expression" dxfId="654" priority="54">
      <formula>K32&lt;0</formula>
    </cfRule>
  </conditionalFormatting>
  <conditionalFormatting sqref="L32:L40">
    <cfRule type="expression" dxfId="653" priority="51">
      <formula>L32&gt;0</formula>
    </cfRule>
    <cfRule type="expression" dxfId="652" priority="52">
      <formula>L32&lt;0</formula>
    </cfRule>
  </conditionalFormatting>
  <conditionalFormatting sqref="F117:F138">
    <cfRule type="expression" dxfId="651" priority="49">
      <formula>F117&gt;0</formula>
    </cfRule>
    <cfRule type="expression" dxfId="650" priority="50">
      <formula>F117&lt;0</formula>
    </cfRule>
  </conditionalFormatting>
  <conditionalFormatting sqref="H117:H138">
    <cfRule type="expression" dxfId="649" priority="47">
      <formula>H117&gt;0</formula>
    </cfRule>
    <cfRule type="expression" dxfId="648" priority="48">
      <formula>H117&lt;0</formula>
    </cfRule>
  </conditionalFormatting>
  <conditionalFormatting sqref="J117:J130">
    <cfRule type="expression" dxfId="647" priority="45">
      <formula>J117&gt;0</formula>
    </cfRule>
    <cfRule type="expression" dxfId="646" priority="46">
      <formula>J117&lt;0</formula>
    </cfRule>
  </conditionalFormatting>
  <conditionalFormatting sqref="K117:K130">
    <cfRule type="expression" dxfId="645" priority="43">
      <formula>K117&gt;0</formula>
    </cfRule>
    <cfRule type="expression" dxfId="644" priority="44">
      <formula>K117&lt;0</formula>
    </cfRule>
  </conditionalFormatting>
  <conditionalFormatting sqref="L117:L130">
    <cfRule type="expression" dxfId="643" priority="41">
      <formula>L117&gt;0</formula>
    </cfRule>
    <cfRule type="expression" dxfId="642" priority="42">
      <formula>L117&lt;0</formula>
    </cfRule>
  </conditionalFormatting>
  <conditionalFormatting sqref="F32:F36">
    <cfRule type="expression" dxfId="641" priority="39">
      <formula>F32&gt;0</formula>
    </cfRule>
    <cfRule type="expression" dxfId="640" priority="40">
      <formula>F32&lt;0</formula>
    </cfRule>
  </conditionalFormatting>
  <conditionalFormatting sqref="Q9">
    <cfRule type="expression" dxfId="639" priority="35">
      <formula>Q9&gt;0</formula>
    </cfRule>
    <cfRule type="expression" dxfId="638" priority="36">
      <formula>Q9&lt;0</formula>
    </cfRule>
  </conditionalFormatting>
  <conditionalFormatting sqref="H67:H69 F67:F69">
    <cfRule type="expression" dxfId="637" priority="33">
      <formula>F67&gt;0</formula>
    </cfRule>
    <cfRule type="expression" dxfId="636" priority="34">
      <formula>F67&lt;0</formula>
    </cfRule>
  </conditionalFormatting>
  <conditionalFormatting sqref="H70:H72 F70:F72">
    <cfRule type="expression" dxfId="635" priority="31">
      <formula>F70&gt;0</formula>
    </cfRule>
    <cfRule type="expression" dxfId="634" priority="32">
      <formula>F70&lt;0</formula>
    </cfRule>
  </conditionalFormatting>
  <conditionalFormatting sqref="F77 H77">
    <cfRule type="expression" dxfId="633" priority="27">
      <formula>F77&gt;0</formula>
    </cfRule>
    <cfRule type="expression" dxfId="632" priority="28">
      <formula>F77&lt;0</formula>
    </cfRule>
  </conditionalFormatting>
  <conditionalFormatting sqref="F74:F76 H74:H76">
    <cfRule type="expression" dxfId="631" priority="25">
      <formula>F74&gt;0</formula>
    </cfRule>
    <cfRule type="expression" dxfId="630" priority="26">
      <formula>F74&lt;0</formula>
    </cfRule>
  </conditionalFormatting>
  <conditionalFormatting sqref="H79:H81 F79:F81">
    <cfRule type="expression" dxfId="629" priority="23">
      <formula>F79&gt;0</formula>
    </cfRule>
    <cfRule type="expression" dxfId="628" priority="24">
      <formula>F79&lt;0</formula>
    </cfRule>
  </conditionalFormatting>
  <conditionalFormatting sqref="H82:H84 F82:F84">
    <cfRule type="expression" dxfId="627" priority="21">
      <formula>F82&gt;0</formula>
    </cfRule>
    <cfRule type="expression" dxfId="626" priority="22">
      <formula>F82&lt;0</formula>
    </cfRule>
  </conditionalFormatting>
  <conditionalFormatting sqref="H85:H87 F85:F87">
    <cfRule type="expression" dxfId="625" priority="19">
      <formula>F85&gt;0</formula>
    </cfRule>
    <cfRule type="expression" dxfId="624" priority="20">
      <formula>F85&lt;0</formula>
    </cfRule>
  </conditionalFormatting>
  <conditionalFormatting sqref="J37:J66 J73 J78">
    <cfRule type="expression" dxfId="623" priority="17">
      <formula>J37&gt;0</formula>
    </cfRule>
    <cfRule type="expression" dxfId="622" priority="18">
      <formula>J37&lt;0</formula>
    </cfRule>
  </conditionalFormatting>
  <conditionalFormatting sqref="J32:J36">
    <cfRule type="expression" dxfId="621" priority="15">
      <formula>J32&gt;0</formula>
    </cfRule>
    <cfRule type="expression" dxfId="620" priority="16">
      <formula>J32&lt;0</formula>
    </cfRule>
  </conditionalFormatting>
  <conditionalFormatting sqref="J67:J69">
    <cfRule type="expression" dxfId="619" priority="13">
      <formula>J67&gt;0</formula>
    </cfRule>
    <cfRule type="expression" dxfId="618" priority="14">
      <formula>J67&lt;0</formula>
    </cfRule>
  </conditionalFormatting>
  <conditionalFormatting sqref="J70:J72">
    <cfRule type="expression" dxfId="617" priority="11">
      <formula>J70&gt;0</formula>
    </cfRule>
    <cfRule type="expression" dxfId="616" priority="12">
      <formula>J70&lt;0</formula>
    </cfRule>
  </conditionalFormatting>
  <conditionalFormatting sqref="J77">
    <cfRule type="expression" dxfId="615" priority="9">
      <formula>J77&gt;0</formula>
    </cfRule>
    <cfRule type="expression" dxfId="614" priority="10">
      <formula>J77&lt;0</formula>
    </cfRule>
  </conditionalFormatting>
  <conditionalFormatting sqref="J74:J76">
    <cfRule type="expression" dxfId="613" priority="7">
      <formula>J74&gt;0</formula>
    </cfRule>
    <cfRule type="expression" dxfId="612" priority="8">
      <formula>J74&lt;0</formula>
    </cfRule>
  </conditionalFormatting>
  <conditionalFormatting sqref="J79:J81">
    <cfRule type="expression" dxfId="611" priority="5">
      <formula>J79&gt;0</formula>
    </cfRule>
    <cfRule type="expression" dxfId="610" priority="6">
      <formula>J79&lt;0</formula>
    </cfRule>
  </conditionalFormatting>
  <conditionalFormatting sqref="J82:J84">
    <cfRule type="expression" dxfId="609" priority="3">
      <formula>J82&gt;0</formula>
    </cfRule>
    <cfRule type="expression" dxfId="608" priority="4">
      <formula>J82&lt;0</formula>
    </cfRule>
  </conditionalFormatting>
  <conditionalFormatting sqref="J85:J87">
    <cfRule type="expression" dxfId="607" priority="1">
      <formula>J85&gt;0</formula>
    </cfRule>
    <cfRule type="expression" dxfId="60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5" priority="15">
      <formula>F25&gt;0</formula>
    </cfRule>
    <cfRule type="expression" dxfId="604" priority="16">
      <formula>F25&lt;0</formula>
    </cfRule>
  </conditionalFormatting>
  <conditionalFormatting sqref="F32:F70">
    <cfRule type="expression" dxfId="603" priority="11">
      <formula>F32&gt;0</formula>
    </cfRule>
    <cfRule type="expression" dxfId="602" priority="12">
      <formula>F32&lt;0</formula>
    </cfRule>
  </conditionalFormatting>
  <conditionalFormatting sqref="F32:F70">
    <cfRule type="expression" dxfId="601" priority="13">
      <formula>F32&gt;0</formula>
    </cfRule>
    <cfRule type="expression" dxfId="600" priority="14">
      <formula>F32&lt;0</formula>
    </cfRule>
  </conditionalFormatting>
  <conditionalFormatting sqref="H25 H30:H70">
    <cfRule type="expression" dxfId="599" priority="9">
      <formula>H25&gt;0</formula>
    </cfRule>
    <cfRule type="expression" dxfId="598" priority="10">
      <formula>H25&lt;0</formula>
    </cfRule>
  </conditionalFormatting>
  <conditionalFormatting sqref="F26:F29">
    <cfRule type="expression" dxfId="597" priority="7">
      <formula>F26&gt;0</formula>
    </cfRule>
    <cfRule type="expression" dxfId="596" priority="8">
      <formula>F26&lt;0</formula>
    </cfRule>
  </conditionalFormatting>
  <conditionalFormatting sqref="H26:H29">
    <cfRule type="expression" dxfId="595" priority="5">
      <formula>H26&gt;0</formula>
    </cfRule>
    <cfRule type="expression" dxfId="594" priority="6">
      <formula>H26&lt;0</formula>
    </cfRule>
  </conditionalFormatting>
  <conditionalFormatting sqref="Q7">
    <cfRule type="expression" dxfId="593" priority="3">
      <formula>Q7&gt;0</formula>
    </cfRule>
    <cfRule type="expression" dxfId="592" priority="4">
      <formula>Q7&lt;0</formula>
    </cfRule>
  </conditionalFormatting>
  <conditionalFormatting sqref="Q8">
    <cfRule type="expression" dxfId="591" priority="1">
      <formula>Q8&gt;0</formula>
    </cfRule>
    <cfRule type="expression" dxfId="59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9" priority="47">
      <formula>F54&gt;0</formula>
    </cfRule>
    <cfRule type="expression" dxfId="588" priority="48">
      <formula>F54&lt;0</formula>
    </cfRule>
  </conditionalFormatting>
  <conditionalFormatting sqref="Q7">
    <cfRule type="expression" dxfId="587" priority="45">
      <formula>Q7&gt;0</formula>
    </cfRule>
    <cfRule type="expression" dxfId="586" priority="46">
      <formula>Q7&lt;0</formula>
    </cfRule>
  </conditionalFormatting>
  <conditionalFormatting sqref="Q8">
    <cfRule type="expression" dxfId="585" priority="43">
      <formula>Q8&gt;0</formula>
    </cfRule>
    <cfRule type="expression" dxfId="584" priority="44">
      <formula>Q8&lt;0</formula>
    </cfRule>
  </conditionalFormatting>
  <conditionalFormatting sqref="F33:F36 F38:F53">
    <cfRule type="expression" dxfId="583" priority="41">
      <formula>F33&gt;0</formula>
    </cfRule>
    <cfRule type="expression" dxfId="582" priority="42">
      <formula>F33&lt;0</formula>
    </cfRule>
  </conditionalFormatting>
  <conditionalFormatting sqref="H33:H36 H38:H53">
    <cfRule type="expression" dxfId="581" priority="39">
      <formula>H33&gt;0</formula>
    </cfRule>
    <cfRule type="expression" dxfId="580" priority="40">
      <formula>H33&lt;0</formula>
    </cfRule>
  </conditionalFormatting>
  <conditionalFormatting sqref="Q10">
    <cfRule type="expression" dxfId="579" priority="37">
      <formula>Q10&gt;0</formula>
    </cfRule>
    <cfRule type="expression" dxfId="578" priority="38">
      <formula>Q10&lt;0</formula>
    </cfRule>
  </conditionalFormatting>
  <conditionalFormatting sqref="J25:J37">
    <cfRule type="expression" dxfId="577" priority="35">
      <formula>J25&gt;0</formula>
    </cfRule>
    <cfRule type="expression" dxfId="576" priority="36">
      <formula>J25&lt;0</formula>
    </cfRule>
  </conditionalFormatting>
  <conditionalFormatting sqref="K25:K38">
    <cfRule type="expression" dxfId="575" priority="33">
      <formula>K25&gt;0</formula>
    </cfRule>
    <cfRule type="expression" dxfId="574" priority="34">
      <formula>K25&lt;0</formula>
    </cfRule>
  </conditionalFormatting>
  <conditionalFormatting sqref="L25">
    <cfRule type="expression" dxfId="573" priority="31">
      <formula>L25&gt;0</formula>
    </cfRule>
    <cfRule type="expression" dxfId="572" priority="32">
      <formula>L25&lt;0</formula>
    </cfRule>
  </conditionalFormatting>
  <conditionalFormatting sqref="F89:F110">
    <cfRule type="expression" dxfId="571" priority="29">
      <formula>F89&gt;0</formula>
    </cfRule>
    <cfRule type="expression" dxfId="570" priority="30">
      <formula>F89&lt;0</formula>
    </cfRule>
  </conditionalFormatting>
  <conditionalFormatting sqref="H89:H110">
    <cfRule type="expression" dxfId="569" priority="27">
      <formula>H89&gt;0</formula>
    </cfRule>
    <cfRule type="expression" dxfId="568" priority="28">
      <formula>H89&lt;0</formula>
    </cfRule>
  </conditionalFormatting>
  <conditionalFormatting sqref="J89:J102">
    <cfRule type="expression" dxfId="567" priority="25">
      <formula>J89&gt;0</formula>
    </cfRule>
    <cfRule type="expression" dxfId="566" priority="26">
      <formula>J89&lt;0</formula>
    </cfRule>
  </conditionalFormatting>
  <conditionalFormatting sqref="K89:K102">
    <cfRule type="expression" dxfId="565" priority="23">
      <formula>K89&gt;0</formula>
    </cfRule>
    <cfRule type="expression" dxfId="564" priority="24">
      <formula>K89&lt;0</formula>
    </cfRule>
  </conditionalFormatting>
  <conditionalFormatting sqref="L89:L102">
    <cfRule type="expression" dxfId="563" priority="21">
      <formula>L89&gt;0</formula>
    </cfRule>
    <cfRule type="expression" dxfId="562" priority="22">
      <formula>L89&lt;0</formula>
    </cfRule>
  </conditionalFormatting>
  <conditionalFormatting sqref="F29:F32">
    <cfRule type="expression" dxfId="561" priority="19">
      <formula>F29&gt;0</formula>
    </cfRule>
    <cfRule type="expression" dxfId="560" priority="20">
      <formula>F29&lt;0</formula>
    </cfRule>
  </conditionalFormatting>
  <conditionalFormatting sqref="H29:H32">
    <cfRule type="expression" dxfId="559" priority="17">
      <formula>H29&gt;0</formula>
    </cfRule>
    <cfRule type="expression" dxfId="558" priority="18">
      <formula>H29&lt;0</formula>
    </cfRule>
  </conditionalFormatting>
  <conditionalFormatting sqref="F37">
    <cfRule type="expression" dxfId="557" priority="15">
      <formula>F37&gt;0</formula>
    </cfRule>
    <cfRule type="expression" dxfId="556" priority="16">
      <formula>F37&lt;0</formula>
    </cfRule>
  </conditionalFormatting>
  <conditionalFormatting sqref="H37">
    <cfRule type="expression" dxfId="555" priority="13">
      <formula>H37&gt;0</formula>
    </cfRule>
    <cfRule type="expression" dxfId="554" priority="14">
      <formula>H37&lt;0</formula>
    </cfRule>
  </conditionalFormatting>
  <conditionalFormatting sqref="J49">
    <cfRule type="expression" dxfId="553" priority="11">
      <formula>J49&gt;0</formula>
    </cfRule>
    <cfRule type="expression" dxfId="552" priority="12">
      <formula>J49&lt;0</formula>
    </cfRule>
  </conditionalFormatting>
  <conditionalFormatting sqref="J38:J48">
    <cfRule type="expression" dxfId="551" priority="9">
      <formula>J38&gt;0</formula>
    </cfRule>
    <cfRule type="expression" dxfId="550" priority="10">
      <formula>J38&lt;0</formula>
    </cfRule>
  </conditionalFormatting>
  <conditionalFormatting sqref="F25:F26">
    <cfRule type="expression" dxfId="549" priority="7">
      <formula>F25&gt;0</formula>
    </cfRule>
    <cfRule type="expression" dxfId="548" priority="8">
      <formula>F25&lt;0</formula>
    </cfRule>
  </conditionalFormatting>
  <conditionalFormatting sqref="H25:H26">
    <cfRule type="expression" dxfId="547" priority="5">
      <formula>H25&gt;0</formula>
    </cfRule>
    <cfRule type="expression" dxfId="546" priority="6">
      <formula>H25&lt;0</formula>
    </cfRule>
  </conditionalFormatting>
  <conditionalFormatting sqref="F27:F28">
    <cfRule type="expression" dxfId="545" priority="3">
      <formula>F27&gt;0</formula>
    </cfRule>
    <cfRule type="expression" dxfId="544" priority="4">
      <formula>F27&lt;0</formula>
    </cfRule>
  </conditionalFormatting>
  <conditionalFormatting sqref="H27:H28">
    <cfRule type="expression" dxfId="543" priority="1">
      <formula>H27&gt;0</formula>
    </cfRule>
    <cfRule type="expression" dxfId="54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8"/>
  <sheetViews>
    <sheetView workbookViewId="0">
      <pane ySplit="1" topLeftCell="A83" activePane="bottomLeft" state="frozen"/>
      <selection activeCell="M34" sqref="M34"/>
      <selection pane="bottomLeft" activeCell="O99" sqref="O9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10.26</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18468</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-3138.6600000000144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-3423.6300000000192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-0.15638990792371404</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4.1877551020408159</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11.286000000000001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11.183400000000001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11.0808</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10.978200000000001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10.8756</v>
      </c>
      <c r="T21" s="680">
        <v>43314</v>
      </c>
      <c r="U21" t="s">
        <v>1150</v>
      </c>
    </row>
    <row r="22" spans="1:21" x14ac:dyDescent="0.25">
      <c r="B22" s="360">
        <v>43628</v>
      </c>
      <c r="C22" s="7">
        <v>1400</v>
      </c>
      <c r="D22" s="43">
        <v>8.2799999999999994</v>
      </c>
      <c r="E22" s="43">
        <v>0</v>
      </c>
      <c r="F22" s="43">
        <f t="shared" ref="F22:F29" si="4">C22*D22+E22</f>
        <v>11592</v>
      </c>
      <c r="O22" s="78">
        <v>1.05</v>
      </c>
      <c r="P22" s="78">
        <f t="shared" si="2"/>
        <v>10.773</v>
      </c>
    </row>
    <row r="23" spans="1:21" x14ac:dyDescent="0.25">
      <c r="B23" s="360">
        <v>43631</v>
      </c>
      <c r="C23" s="7">
        <v>200</v>
      </c>
      <c r="D23" s="43">
        <v>8.23</v>
      </c>
      <c r="E23" s="43">
        <v>0</v>
      </c>
      <c r="F23" s="43">
        <f t="shared" si="4"/>
        <v>1646</v>
      </c>
      <c r="O23" s="78">
        <v>1.04</v>
      </c>
      <c r="P23" s="78">
        <f t="shared" si="2"/>
        <v>10.670400000000001</v>
      </c>
      <c r="T23" s="1">
        <v>43358</v>
      </c>
      <c r="U23" t="s">
        <v>1221</v>
      </c>
    </row>
    <row r="24" spans="1:21" x14ac:dyDescent="0.25">
      <c r="B24" s="360">
        <v>43636</v>
      </c>
      <c r="C24" s="7">
        <v>400</v>
      </c>
      <c r="D24" s="43">
        <v>8.1</v>
      </c>
      <c r="E24" s="43">
        <v>0</v>
      </c>
      <c r="F24" s="43">
        <f t="shared" si="4"/>
        <v>3240</v>
      </c>
      <c r="O24" s="78">
        <v>1.03</v>
      </c>
      <c r="P24" s="78">
        <f t="shared" si="2"/>
        <v>10.5678</v>
      </c>
    </row>
    <row r="25" spans="1:21" x14ac:dyDescent="0.25">
      <c r="B25" s="69">
        <v>43683</v>
      </c>
      <c r="C25" s="7">
        <v>500</v>
      </c>
      <c r="D25" s="43">
        <v>7.45</v>
      </c>
      <c r="E25" s="43">
        <v>0</v>
      </c>
      <c r="F25" s="43">
        <f t="shared" si="4"/>
        <v>3725</v>
      </c>
      <c r="O25" s="78">
        <v>1.02</v>
      </c>
      <c r="P25" s="78">
        <f t="shared" si="2"/>
        <v>10.465199999999999</v>
      </c>
    </row>
    <row r="26" spans="1:21" x14ac:dyDescent="0.25">
      <c r="B26" s="360">
        <v>43692</v>
      </c>
      <c r="C26" s="7">
        <v>1500</v>
      </c>
      <c r="D26" s="43">
        <v>6.08</v>
      </c>
      <c r="E26" s="43">
        <v>0</v>
      </c>
      <c r="F26" s="43">
        <f t="shared" si="4"/>
        <v>9120</v>
      </c>
      <c r="O26" s="78">
        <v>1.01</v>
      </c>
      <c r="P26" s="78">
        <f t="shared" si="2"/>
        <v>10.3626</v>
      </c>
    </row>
    <row r="27" spans="1:21" x14ac:dyDescent="0.25">
      <c r="B27" s="69">
        <v>43734</v>
      </c>
      <c r="C27" s="7">
        <v>500</v>
      </c>
      <c r="D27" s="43">
        <v>6.56</v>
      </c>
      <c r="E27" s="43">
        <v>0</v>
      </c>
      <c r="F27" s="43">
        <f t="shared" si="4"/>
        <v>3280</v>
      </c>
      <c r="O27" s="78">
        <v>1</v>
      </c>
      <c r="P27" s="78">
        <f t="shared" si="2"/>
        <v>10.26</v>
      </c>
    </row>
    <row r="28" spans="1:21" x14ac:dyDescent="0.25">
      <c r="B28" s="69">
        <v>43761</v>
      </c>
      <c r="C28" s="7">
        <v>500</v>
      </c>
      <c r="D28" s="43">
        <v>7.72</v>
      </c>
      <c r="E28" s="43">
        <v>0</v>
      </c>
      <c r="F28" s="43">
        <f t="shared" si="4"/>
        <v>3860</v>
      </c>
      <c r="O28" s="78">
        <v>0.99</v>
      </c>
      <c r="P28" s="78">
        <f t="shared" si="2"/>
        <v>10.157399999999999</v>
      </c>
    </row>
    <row r="29" spans="1:21" x14ac:dyDescent="0.25">
      <c r="B29" s="395">
        <v>43776</v>
      </c>
      <c r="C29" s="7">
        <v>300</v>
      </c>
      <c r="D29" s="43">
        <v>8.14</v>
      </c>
      <c r="E29" s="43">
        <v>0</v>
      </c>
      <c r="F29" s="43">
        <f t="shared" si="4"/>
        <v>2442</v>
      </c>
      <c r="O29" s="78">
        <v>0.98</v>
      </c>
      <c r="P29" s="78">
        <f t="shared" si="2"/>
        <v>10.0548</v>
      </c>
    </row>
    <row r="30" spans="1:21" x14ac:dyDescent="0.25">
      <c r="C30" s="4"/>
      <c r="D30" s="3"/>
      <c r="E30" s="3"/>
      <c r="F30" s="3"/>
      <c r="O30" s="78">
        <v>0.97</v>
      </c>
      <c r="P30" s="78">
        <f t="shared" si="2"/>
        <v>9.9521999999999995</v>
      </c>
    </row>
    <row r="31" spans="1:21" x14ac:dyDescent="0.25">
      <c r="O31" s="78">
        <v>0.96</v>
      </c>
      <c r="P31" s="78">
        <f t="shared" si="2"/>
        <v>9.8495999999999988</v>
      </c>
    </row>
    <row r="32" spans="1:21" x14ac:dyDescent="0.25">
      <c r="C32" s="4"/>
      <c r="D32" s="3"/>
      <c r="E32" s="3"/>
      <c r="F32" s="3"/>
      <c r="O32" s="78">
        <v>0.95</v>
      </c>
      <c r="P32" s="78">
        <f t="shared" si="2"/>
        <v>9.7469999999999999</v>
      </c>
    </row>
    <row r="33" spans="1:18" x14ac:dyDescent="0.25">
      <c r="O33" s="78">
        <v>0.94</v>
      </c>
      <c r="P33" s="78">
        <f t="shared" si="2"/>
        <v>9.6443999999999992</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9.5418000000000003</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9.4391999999999996</v>
      </c>
    </row>
    <row r="36" spans="1:18" x14ac:dyDescent="0.25">
      <c r="O36" s="78">
        <v>0.91</v>
      </c>
      <c r="P36" s="78">
        <f t="shared" si="2"/>
        <v>9.3366000000000007</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9.234</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F101" si="40">C100*(E100-D100)</f>
        <v>-4287.6000000000022</v>
      </c>
      <c r="G100" s="39">
        <f t="shared" ref="G100:G101" si="41">D100*C100</f>
        <v>21891.600000000002</v>
      </c>
      <c r="H100" s="176">
        <f t="shared" ref="H100:H101" si="42">(E100-D100)/D100</f>
        <v>-0.19585594474593004</v>
      </c>
      <c r="I100" s="176"/>
      <c r="J100" s="763">
        <f t="shared" ref="J100:J101" si="43">F100+$Q$10</f>
        <v>-4002.6299999999974</v>
      </c>
      <c r="K100" s="176"/>
      <c r="L100" s="176"/>
    </row>
    <row r="101" spans="1:13"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4" spans="1:13" x14ac:dyDescent="0.25">
      <c r="A104" s="10"/>
      <c r="B104" s="10"/>
      <c r="C104" s="10"/>
      <c r="D104" s="39"/>
      <c r="E104" s="39"/>
      <c r="F104" s="39"/>
      <c r="G104" s="39"/>
      <c r="H104" s="176"/>
      <c r="I104" s="176"/>
      <c r="J104" s="763"/>
      <c r="K104" s="176"/>
      <c r="L104" s="39"/>
    </row>
    <row r="105" spans="1:13" x14ac:dyDescent="0.25">
      <c r="A105" s="10"/>
      <c r="B105" s="10"/>
      <c r="C105" s="10"/>
      <c r="D105" s="39"/>
      <c r="E105" s="39"/>
      <c r="F105" s="39"/>
      <c r="G105" s="39"/>
      <c r="H105" s="176"/>
      <c r="I105" s="176"/>
      <c r="J105" s="763"/>
      <c r="K105" s="176"/>
      <c r="L105" s="176"/>
    </row>
    <row r="107" spans="1:13" x14ac:dyDescent="0.25">
      <c r="L107" t="s">
        <v>203</v>
      </c>
      <c r="M107" s="2">
        <f>M126+K126-F126</f>
        <v>284.9700000000048</v>
      </c>
    </row>
    <row r="108" spans="1:13" x14ac:dyDescent="0.25">
      <c r="A108" s="297" t="s">
        <v>1</v>
      </c>
      <c r="B108" s="297" t="s">
        <v>2</v>
      </c>
      <c r="C108" s="297" t="s">
        <v>4</v>
      </c>
      <c r="D108" s="299" t="s">
        <v>5</v>
      </c>
      <c r="E108" s="299" t="s">
        <v>94</v>
      </c>
      <c r="F108" s="299" t="s">
        <v>60</v>
      </c>
      <c r="G108" s="297" t="s">
        <v>3</v>
      </c>
      <c r="H108" s="297" t="s">
        <v>6</v>
      </c>
      <c r="I108" s="299" t="s">
        <v>7</v>
      </c>
      <c r="J108" s="299" t="s">
        <v>95</v>
      </c>
      <c r="K108" s="299" t="s">
        <v>61</v>
      </c>
      <c r="L108" s="297" t="s">
        <v>77</v>
      </c>
      <c r="M108" s="297" t="s">
        <v>38</v>
      </c>
    </row>
    <row r="109" spans="1:13" x14ac:dyDescent="0.25">
      <c r="A109" s="300" t="s">
        <v>311</v>
      </c>
      <c r="B109" s="360">
        <v>42746</v>
      </c>
      <c r="C109" s="7">
        <v>80</v>
      </c>
      <c r="D109" s="43">
        <v>34.020000000000003</v>
      </c>
      <c r="E109" s="43">
        <v>0</v>
      </c>
      <c r="F109" s="43">
        <f t="shared" ref="F109:F117" si="44">C109*D109+E109</f>
        <v>2721.6000000000004</v>
      </c>
      <c r="G109" s="360">
        <v>42760</v>
      </c>
      <c r="H109" s="77">
        <v>80</v>
      </c>
      <c r="I109" s="43">
        <v>33.68</v>
      </c>
      <c r="J109" s="43">
        <v>0.06</v>
      </c>
      <c r="K109" s="43">
        <f t="shared" ref="K109:K117" si="45">H109*I109-J109</f>
        <v>2694.34</v>
      </c>
      <c r="L109" s="69">
        <v>42908</v>
      </c>
      <c r="M109" s="43">
        <v>54.4</v>
      </c>
    </row>
    <row r="110" spans="1:13" x14ac:dyDescent="0.25">
      <c r="A110" s="301" t="s">
        <v>71</v>
      </c>
      <c r="B110" s="360">
        <v>42758</v>
      </c>
      <c r="C110" s="7">
        <v>40</v>
      </c>
      <c r="D110" s="43">
        <v>32.28</v>
      </c>
      <c r="E110" s="43">
        <v>0</v>
      </c>
      <c r="F110" s="43">
        <f t="shared" si="44"/>
        <v>1291.2</v>
      </c>
      <c r="G110" s="360">
        <v>42766</v>
      </c>
      <c r="H110" s="77">
        <v>40</v>
      </c>
      <c r="I110" s="43">
        <v>31.8</v>
      </c>
      <c r="J110" s="43">
        <v>0.03</v>
      </c>
      <c r="K110" s="43">
        <f t="shared" si="45"/>
        <v>1271.97</v>
      </c>
      <c r="L110" s="69">
        <v>42908</v>
      </c>
      <c r="M110" s="43">
        <v>-8.16</v>
      </c>
    </row>
    <row r="111" spans="1:13" x14ac:dyDescent="0.25">
      <c r="A111" s="291"/>
      <c r="B111" s="360">
        <v>42843</v>
      </c>
      <c r="C111" s="7">
        <v>80</v>
      </c>
      <c r="D111" s="43">
        <v>31.08</v>
      </c>
      <c r="E111" s="43">
        <v>0</v>
      </c>
      <c r="F111" s="43">
        <f t="shared" si="44"/>
        <v>2486.3999999999996</v>
      </c>
      <c r="G111" s="360">
        <v>42901</v>
      </c>
      <c r="H111" s="77">
        <v>80</v>
      </c>
      <c r="I111" s="43">
        <v>31.3</v>
      </c>
      <c r="J111" s="43">
        <v>0.05</v>
      </c>
      <c r="K111" s="43">
        <f t="shared" si="45"/>
        <v>2503.9499999999998</v>
      </c>
      <c r="L111" s="69">
        <v>42992</v>
      </c>
      <c r="M111" s="43">
        <v>15.3</v>
      </c>
    </row>
    <row r="112" spans="1:13" x14ac:dyDescent="0.25">
      <c r="A112" s="291"/>
      <c r="B112" s="360">
        <v>42873</v>
      </c>
      <c r="C112" s="7">
        <v>80</v>
      </c>
      <c r="D112" s="43">
        <v>29.68</v>
      </c>
      <c r="E112" s="43">
        <v>0</v>
      </c>
      <c r="F112" s="43">
        <f t="shared" si="44"/>
        <v>2374.4</v>
      </c>
      <c r="G112" s="360">
        <v>42989</v>
      </c>
      <c r="H112" s="77">
        <v>100</v>
      </c>
      <c r="I112" s="43">
        <v>18.559999999999999</v>
      </c>
      <c r="J112" s="43">
        <v>0.04</v>
      </c>
      <c r="K112" s="43">
        <f t="shared" si="45"/>
        <v>1855.9599999999998</v>
      </c>
      <c r="L112" s="69">
        <v>42992</v>
      </c>
      <c r="M112" s="43">
        <v>-2.2999999999999998</v>
      </c>
    </row>
    <row r="113" spans="1:13" x14ac:dyDescent="0.25">
      <c r="A113" s="291"/>
      <c r="B113" s="360">
        <v>42957</v>
      </c>
      <c r="C113" s="7">
        <v>100</v>
      </c>
      <c r="D113" s="43">
        <v>17.28</v>
      </c>
      <c r="E113" s="43">
        <v>0</v>
      </c>
      <c r="F113" s="43">
        <f t="shared" si="44"/>
        <v>1728</v>
      </c>
      <c r="G113" s="360">
        <v>43010</v>
      </c>
      <c r="H113" s="77">
        <v>80</v>
      </c>
      <c r="I113" s="43">
        <v>18.68</v>
      </c>
      <c r="J113" s="43">
        <v>0.03</v>
      </c>
      <c r="K113" s="43">
        <f t="shared" si="45"/>
        <v>1494.3700000000001</v>
      </c>
      <c r="L113" s="69">
        <v>43082</v>
      </c>
      <c r="M113" s="7">
        <f>23.8-3.57</f>
        <v>20.23</v>
      </c>
    </row>
    <row r="114" spans="1:13" x14ac:dyDescent="0.25">
      <c r="A114" s="291"/>
      <c r="B114" s="360">
        <v>42996</v>
      </c>
      <c r="C114" s="7">
        <v>100</v>
      </c>
      <c r="D114" s="43">
        <v>17.68</v>
      </c>
      <c r="E114" s="43">
        <v>0</v>
      </c>
      <c r="F114" s="43">
        <f t="shared" si="44"/>
        <v>1768</v>
      </c>
      <c r="G114" s="360">
        <v>43045</v>
      </c>
      <c r="H114" s="77">
        <v>200</v>
      </c>
      <c r="I114" s="43">
        <v>12.08</v>
      </c>
      <c r="J114" s="43">
        <v>0.06</v>
      </c>
      <c r="K114" s="43">
        <f t="shared" si="45"/>
        <v>2415.94</v>
      </c>
      <c r="L114" s="4"/>
      <c r="M114" s="4"/>
    </row>
    <row r="115" spans="1:13" x14ac:dyDescent="0.25">
      <c r="A115" s="291"/>
      <c r="B115" s="360">
        <v>43011</v>
      </c>
      <c r="C115" s="7">
        <v>80</v>
      </c>
      <c r="D115" s="43">
        <v>17.95</v>
      </c>
      <c r="E115" s="43">
        <v>0</v>
      </c>
      <c r="F115" s="43">
        <f t="shared" si="44"/>
        <v>1436</v>
      </c>
      <c r="G115" s="360">
        <v>43070</v>
      </c>
      <c r="H115" s="77">
        <v>80</v>
      </c>
      <c r="I115" s="43">
        <v>15.27</v>
      </c>
      <c r="J115" s="43">
        <v>0.03</v>
      </c>
      <c r="K115" s="43">
        <f t="shared" si="45"/>
        <v>1221.57</v>
      </c>
    </row>
    <row r="116" spans="1:13" x14ac:dyDescent="0.25">
      <c r="A116" s="291"/>
      <c r="B116" s="360">
        <v>43013</v>
      </c>
      <c r="C116" s="7">
        <v>100</v>
      </c>
      <c r="D116" s="43">
        <v>15.8</v>
      </c>
      <c r="E116" s="43">
        <v>0</v>
      </c>
      <c r="F116" s="43">
        <f t="shared" si="44"/>
        <v>1580</v>
      </c>
      <c r="G116" s="360">
        <v>43111</v>
      </c>
      <c r="H116" s="77">
        <v>100</v>
      </c>
      <c r="I116" s="43">
        <v>21.31</v>
      </c>
      <c r="J116" s="43">
        <v>-0.05</v>
      </c>
      <c r="K116" s="43">
        <f t="shared" si="45"/>
        <v>2131.0500000000002</v>
      </c>
    </row>
    <row r="117" spans="1:13" x14ac:dyDescent="0.25">
      <c r="A117" s="291"/>
      <c r="B117" s="360">
        <v>43041</v>
      </c>
      <c r="C117" s="7">
        <v>200</v>
      </c>
      <c r="D117" s="43">
        <v>11.28</v>
      </c>
      <c r="E117" s="43">
        <v>0</v>
      </c>
      <c r="F117" s="43">
        <f t="shared" si="44"/>
        <v>2256</v>
      </c>
      <c r="G117" s="360">
        <v>43112</v>
      </c>
      <c r="H117" s="77">
        <v>100</v>
      </c>
      <c r="I117" s="43">
        <v>22.58</v>
      </c>
      <c r="J117" s="43">
        <v>0.05</v>
      </c>
      <c r="K117" s="43">
        <f t="shared" si="45"/>
        <v>2257.9499999999998</v>
      </c>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291"/>
      <c r="B124" s="291"/>
      <c r="C124" s="291"/>
      <c r="D124" s="292"/>
      <c r="E124" s="292"/>
      <c r="F124" s="292"/>
      <c r="G124" s="291"/>
      <c r="H124" s="291"/>
      <c r="I124" s="292"/>
      <c r="J124" s="292"/>
      <c r="K124" s="292"/>
      <c r="L124" s="291"/>
      <c r="M124" s="291"/>
    </row>
    <row r="125" spans="1:13" x14ac:dyDescent="0.25">
      <c r="A125" s="291"/>
      <c r="B125" s="291"/>
      <c r="C125" s="291"/>
      <c r="D125" s="292"/>
      <c r="E125" s="292"/>
      <c r="F125" s="292"/>
      <c r="G125" s="291"/>
      <c r="H125" s="291"/>
      <c r="I125" s="292"/>
      <c r="J125" s="292"/>
      <c r="K125" s="292"/>
      <c r="L125" s="291"/>
      <c r="M125" s="291"/>
    </row>
    <row r="126" spans="1:13" x14ac:dyDescent="0.25">
      <c r="A126" s="35" t="s">
        <v>81</v>
      </c>
      <c r="B126" s="36"/>
      <c r="C126" s="36">
        <f>SUM(C109:C125)</f>
        <v>860</v>
      </c>
      <c r="D126" s="37"/>
      <c r="E126" s="37"/>
      <c r="F126" s="37">
        <f>SUM(F109:F125)</f>
        <v>17641.599999999999</v>
      </c>
      <c r="G126" s="36"/>
      <c r="H126" s="157">
        <f>SUM(H109:H125)</f>
        <v>860</v>
      </c>
      <c r="I126" s="37"/>
      <c r="J126" s="37"/>
      <c r="K126" s="37">
        <f>SUM(K109:K125)</f>
        <v>17847.100000000002</v>
      </c>
      <c r="L126" s="37"/>
      <c r="M126" s="37">
        <f>SUM(M109:M125)</f>
        <v>79.47</v>
      </c>
    </row>
    <row r="127" spans="1:13" x14ac:dyDescent="0.25">
      <c r="G127" s="2"/>
    </row>
    <row r="131" spans="1:9" x14ac:dyDescent="0.25">
      <c r="A131" s="662" t="s">
        <v>222</v>
      </c>
      <c r="B131" s="662" t="s">
        <v>113</v>
      </c>
      <c r="C131" s="662" t="s">
        <v>143</v>
      </c>
      <c r="D131" s="663" t="s">
        <v>142</v>
      </c>
      <c r="E131" s="664" t="s">
        <v>144</v>
      </c>
      <c r="F131" s="665" t="s">
        <v>65</v>
      </c>
      <c r="G131" s="666" t="s">
        <v>148</v>
      </c>
      <c r="H131" s="665" t="s">
        <v>88</v>
      </c>
      <c r="I131" s="665" t="s">
        <v>151</v>
      </c>
    </row>
    <row r="132" spans="1:9" x14ac:dyDescent="0.25">
      <c r="A132" s="667"/>
      <c r="B132" s="668"/>
      <c r="C132" s="667"/>
      <c r="D132" s="669"/>
      <c r="E132" s="669"/>
      <c r="F132" s="669"/>
      <c r="G132" s="669"/>
      <c r="H132" s="670"/>
      <c r="I132" s="670"/>
    </row>
    <row r="133" spans="1:9" x14ac:dyDescent="0.25">
      <c r="A133" s="667"/>
      <c r="B133" s="668">
        <v>42746</v>
      </c>
      <c r="C133" s="667">
        <v>80</v>
      </c>
      <c r="D133" s="669">
        <v>34.020000000000003</v>
      </c>
      <c r="E133" s="669">
        <v>34.28</v>
      </c>
      <c r="F133" s="669">
        <f>C133*(E133-D133)</f>
        <v>20.799999999999841</v>
      </c>
      <c r="G133" s="669">
        <f>D133*C133</f>
        <v>2721.6000000000004</v>
      </c>
      <c r="H133" s="670">
        <f>(E133-D133)/D133</f>
        <v>7.6425631981186948E-3</v>
      </c>
      <c r="I133" s="670"/>
    </row>
    <row r="134" spans="1:9" x14ac:dyDescent="0.25">
      <c r="A134" s="667"/>
      <c r="B134" s="668">
        <v>42758</v>
      </c>
      <c r="C134" s="667">
        <v>120</v>
      </c>
      <c r="D134" s="669">
        <v>33.44</v>
      </c>
      <c r="E134" s="669">
        <v>32.71</v>
      </c>
      <c r="F134" s="669">
        <f>C134*(E134-D134)</f>
        <v>-87.599999999999625</v>
      </c>
      <c r="G134" s="669">
        <f>D134*C134</f>
        <v>4012.7999999999997</v>
      </c>
      <c r="H134" s="670">
        <f>(E134-D134)/D134</f>
        <v>-2.1830143540669766E-2</v>
      </c>
      <c r="I134" s="670"/>
    </row>
    <row r="135" spans="1:9" x14ac:dyDescent="0.25">
      <c r="A135" s="667" t="s">
        <v>337</v>
      </c>
      <c r="B135" s="668">
        <v>42760</v>
      </c>
      <c r="C135" s="667">
        <v>40</v>
      </c>
      <c r="D135" s="669">
        <v>32.961500000000001</v>
      </c>
      <c r="E135" s="669">
        <v>33.68</v>
      </c>
      <c r="F135" s="669">
        <f>C135*(E135-D135)</f>
        <v>28.739999999999952</v>
      </c>
      <c r="G135" s="669">
        <f>D135*C135</f>
        <v>1318.46</v>
      </c>
      <c r="H135" s="670">
        <f>(E135-D135)/D135</f>
        <v>2.1798158457594429E-2</v>
      </c>
      <c r="I135" s="670"/>
    </row>
    <row r="136" spans="1:9" x14ac:dyDescent="0.25">
      <c r="A136" s="667"/>
      <c r="B136" s="668">
        <v>42766</v>
      </c>
      <c r="C136" s="667">
        <v>0</v>
      </c>
      <c r="D136" s="669"/>
      <c r="E136" s="669"/>
      <c r="F136" s="669">
        <v>-46.49</v>
      </c>
      <c r="G136" s="669"/>
      <c r="H136" s="670"/>
      <c r="I136" s="670"/>
    </row>
    <row r="137" spans="1:9" x14ac:dyDescent="0.25">
      <c r="A137" s="667">
        <v>0</v>
      </c>
      <c r="B137" s="668">
        <v>42843</v>
      </c>
      <c r="C137" s="667">
        <v>80</v>
      </c>
      <c r="D137" s="669">
        <v>31.661100000000001</v>
      </c>
      <c r="E137" s="669">
        <v>30.99</v>
      </c>
      <c r="F137" s="669">
        <f t="shared" ref="F137:F156" si="46">C137*(E137-D137)</f>
        <v>-53.688000000000216</v>
      </c>
      <c r="G137" s="669">
        <f t="shared" ref="G137:G156" si="47">D137*C137</f>
        <v>2532.8879999999999</v>
      </c>
      <c r="H137" s="670">
        <f t="shared" ref="H137:H156" si="48">(E137-D137)/D137</f>
        <v>-2.1196357675507253E-2</v>
      </c>
      <c r="I137" s="671"/>
    </row>
    <row r="138" spans="1:9" x14ac:dyDescent="0.25">
      <c r="A138" s="667">
        <v>0</v>
      </c>
      <c r="B138" s="668">
        <v>42873</v>
      </c>
      <c r="C138" s="667">
        <v>160</v>
      </c>
      <c r="D138" s="669">
        <v>30.6706</v>
      </c>
      <c r="E138" s="669">
        <v>29.73</v>
      </c>
      <c r="F138" s="669">
        <f t="shared" si="46"/>
        <v>-150.49599999999998</v>
      </c>
      <c r="G138" s="669">
        <f t="shared" si="47"/>
        <v>4907.2960000000003</v>
      </c>
      <c r="H138" s="671">
        <f t="shared" si="48"/>
        <v>-3.0667805651014322E-2</v>
      </c>
      <c r="I138" s="671"/>
    </row>
    <row r="139" spans="1:9" x14ac:dyDescent="0.25">
      <c r="A139" s="667"/>
      <c r="B139" s="668">
        <v>42901</v>
      </c>
      <c r="C139" s="667">
        <v>80</v>
      </c>
      <c r="D139" s="669">
        <v>30.041799999999999</v>
      </c>
      <c r="E139" s="669">
        <v>30.43</v>
      </c>
      <c r="F139" s="669">
        <f t="shared" si="46"/>
        <v>31.056000000000097</v>
      </c>
      <c r="G139" s="669">
        <f t="shared" si="47"/>
        <v>2403.3440000000001</v>
      </c>
      <c r="H139" s="671">
        <f t="shared" si="48"/>
        <v>1.2921995353141331E-2</v>
      </c>
      <c r="I139" s="671"/>
    </row>
    <row r="140" spans="1:9" x14ac:dyDescent="0.25">
      <c r="A140" s="667">
        <v>80</v>
      </c>
      <c r="B140" s="668">
        <v>42917</v>
      </c>
      <c r="C140" s="667">
        <v>80</v>
      </c>
      <c r="D140" s="669">
        <v>29.463799999999999</v>
      </c>
      <c r="E140" s="669">
        <v>33.22</v>
      </c>
      <c r="F140" s="669">
        <f t="shared" si="46"/>
        <v>300.49599999999998</v>
      </c>
      <c r="G140" s="669">
        <f t="shared" si="47"/>
        <v>2357.1039999999998</v>
      </c>
      <c r="H140" s="671">
        <f t="shared" si="48"/>
        <v>0.12748525309023276</v>
      </c>
      <c r="I140" s="671"/>
    </row>
    <row r="141" spans="1:9" x14ac:dyDescent="0.25">
      <c r="A141" s="667">
        <v>80</v>
      </c>
      <c r="B141" s="668">
        <v>42957</v>
      </c>
      <c r="C141" s="667">
        <v>180</v>
      </c>
      <c r="D141" s="669">
        <v>22.695</v>
      </c>
      <c r="E141" s="669">
        <v>17.190000000000001</v>
      </c>
      <c r="F141" s="669">
        <f t="shared" si="46"/>
        <v>-990.89999999999986</v>
      </c>
      <c r="G141" s="669">
        <f t="shared" si="47"/>
        <v>4085.1</v>
      </c>
      <c r="H141" s="671">
        <f t="shared" si="48"/>
        <v>-0.24256444150693982</v>
      </c>
      <c r="I141" s="671"/>
    </row>
    <row r="142" spans="1:9" x14ac:dyDescent="0.25">
      <c r="A142" s="667">
        <v>80</v>
      </c>
      <c r="B142" s="668">
        <v>42983</v>
      </c>
      <c r="C142" s="667">
        <v>180</v>
      </c>
      <c r="D142" s="669">
        <v>22.695</v>
      </c>
      <c r="E142" s="669">
        <v>15.41</v>
      </c>
      <c r="F142" s="669">
        <f t="shared" si="46"/>
        <v>-1311.3</v>
      </c>
      <c r="G142" s="669">
        <f t="shared" si="47"/>
        <v>4085.1</v>
      </c>
      <c r="H142" s="671">
        <f t="shared" si="48"/>
        <v>-0.32099581405595945</v>
      </c>
      <c r="I142" s="671"/>
    </row>
    <row r="143" spans="1:9" x14ac:dyDescent="0.25">
      <c r="A143" s="667">
        <v>80</v>
      </c>
      <c r="B143" s="668">
        <v>42989</v>
      </c>
      <c r="C143" s="667">
        <v>80</v>
      </c>
      <c r="D143" s="669">
        <v>27.8643</v>
      </c>
      <c r="E143" s="669">
        <v>18.5</v>
      </c>
      <c r="F143" s="669">
        <f t="shared" si="46"/>
        <v>-749.14400000000001</v>
      </c>
      <c r="G143" s="669">
        <f t="shared" si="47"/>
        <v>2229.1440000000002</v>
      </c>
      <c r="H143" s="671">
        <f t="shared" si="48"/>
        <v>-0.33606801534580089</v>
      </c>
      <c r="I143" s="671"/>
    </row>
    <row r="144" spans="1:9" x14ac:dyDescent="0.25">
      <c r="A144" s="667">
        <v>80</v>
      </c>
      <c r="B144" s="668">
        <v>42996</v>
      </c>
      <c r="C144" s="667">
        <v>180</v>
      </c>
      <c r="D144" s="669">
        <v>22.1341</v>
      </c>
      <c r="E144" s="669">
        <v>16.989999999999998</v>
      </c>
      <c r="F144" s="669">
        <f t="shared" si="46"/>
        <v>-925.93800000000033</v>
      </c>
      <c r="G144" s="669">
        <f t="shared" si="47"/>
        <v>3984.1379999999999</v>
      </c>
      <c r="H144" s="671">
        <f t="shared" si="48"/>
        <v>-0.23240610641498871</v>
      </c>
      <c r="I144" s="671"/>
    </row>
    <row r="145" spans="1:9" x14ac:dyDescent="0.25">
      <c r="A145" s="667">
        <v>0</v>
      </c>
      <c r="B145" s="668">
        <v>43010</v>
      </c>
      <c r="C145" s="667">
        <v>100</v>
      </c>
      <c r="D145" s="669">
        <v>24.8977</v>
      </c>
      <c r="E145" s="669">
        <v>18.47</v>
      </c>
      <c r="F145" s="669">
        <f t="shared" si="46"/>
        <v>-642.77000000000021</v>
      </c>
      <c r="G145" s="669">
        <f t="shared" si="47"/>
        <v>2489.77</v>
      </c>
      <c r="H145" s="671">
        <f t="shared" si="48"/>
        <v>-0.25816440876064861</v>
      </c>
      <c r="I145" s="671"/>
    </row>
    <row r="146" spans="1:9" x14ac:dyDescent="0.25">
      <c r="A146" s="667">
        <v>0</v>
      </c>
      <c r="B146" s="668">
        <v>43011</v>
      </c>
      <c r="C146" s="667">
        <v>180</v>
      </c>
      <c r="D146" s="669">
        <v>21.809799999999999</v>
      </c>
      <c r="E146" s="669">
        <v>18.82</v>
      </c>
      <c r="F146" s="669">
        <f t="shared" si="46"/>
        <v>-538.16399999999976</v>
      </c>
      <c r="G146" s="669">
        <f t="shared" si="47"/>
        <v>3925.7639999999997</v>
      </c>
      <c r="H146" s="671">
        <f t="shared" si="48"/>
        <v>-0.13708516355033054</v>
      </c>
      <c r="I146" s="669">
        <v>21.5</v>
      </c>
    </row>
    <row r="147" spans="1:9" x14ac:dyDescent="0.25">
      <c r="A147" s="667">
        <v>0</v>
      </c>
      <c r="B147" s="668">
        <v>43012</v>
      </c>
      <c r="C147" s="667">
        <v>180</v>
      </c>
      <c r="D147" s="669">
        <v>21.81</v>
      </c>
      <c r="E147" s="669">
        <v>16.079999999999998</v>
      </c>
      <c r="F147" s="669">
        <f t="shared" si="46"/>
        <v>-1031.4000000000001</v>
      </c>
      <c r="G147" s="669">
        <f t="shared" si="47"/>
        <v>3925.7999999999997</v>
      </c>
      <c r="H147" s="671">
        <f t="shared" si="48"/>
        <v>-0.2627235213204952</v>
      </c>
      <c r="I147" s="671"/>
    </row>
    <row r="148" spans="1:9" x14ac:dyDescent="0.25">
      <c r="A148" s="667">
        <v>0</v>
      </c>
      <c r="B148" s="668">
        <v>43013</v>
      </c>
      <c r="C148" s="667">
        <v>280</v>
      </c>
      <c r="D148" s="669">
        <v>19.663499999999999</v>
      </c>
      <c r="E148" s="669">
        <v>15.68</v>
      </c>
      <c r="F148" s="669">
        <f t="shared" si="46"/>
        <v>-1115.3799999999999</v>
      </c>
      <c r="G148" s="669">
        <f t="shared" si="47"/>
        <v>5505.78</v>
      </c>
      <c r="H148" s="671">
        <f t="shared" si="48"/>
        <v>-0.2025834668294047</v>
      </c>
      <c r="I148" s="669">
        <v>19.5</v>
      </c>
    </row>
    <row r="149" spans="1:9" x14ac:dyDescent="0.25">
      <c r="A149" s="667">
        <v>100</v>
      </c>
      <c r="B149" s="668">
        <v>43031</v>
      </c>
      <c r="C149" s="667">
        <v>280</v>
      </c>
      <c r="D149" s="669">
        <v>19.663499999999999</v>
      </c>
      <c r="E149" s="669">
        <v>14.54</v>
      </c>
      <c r="F149" s="669">
        <f t="shared" si="46"/>
        <v>-1434.58</v>
      </c>
      <c r="G149" s="669">
        <f t="shared" si="47"/>
        <v>5505.78</v>
      </c>
      <c r="H149" s="671">
        <f t="shared" si="48"/>
        <v>-0.26055890355226691</v>
      </c>
      <c r="I149" s="669"/>
    </row>
    <row r="150" spans="1:9" x14ac:dyDescent="0.25">
      <c r="A150" s="667"/>
      <c r="B150" s="668">
        <v>43044</v>
      </c>
      <c r="C150" s="667">
        <v>480</v>
      </c>
      <c r="D150" s="669">
        <v>16.170000000000002</v>
      </c>
      <c r="E150" s="669">
        <v>11.4</v>
      </c>
      <c r="F150" s="669">
        <f t="shared" si="46"/>
        <v>-2289.6000000000008</v>
      </c>
      <c r="G150" s="669">
        <f t="shared" si="47"/>
        <v>7761.6</v>
      </c>
      <c r="H150" s="671">
        <f t="shared" si="48"/>
        <v>-0.29499072356215217</v>
      </c>
      <c r="I150" s="671"/>
    </row>
    <row r="151" spans="1:9" x14ac:dyDescent="0.25">
      <c r="A151" s="667">
        <v>80</v>
      </c>
      <c r="B151" s="668">
        <v>43045</v>
      </c>
      <c r="C151" s="667">
        <v>280</v>
      </c>
      <c r="D151" s="669">
        <v>19.092300000000002</v>
      </c>
      <c r="E151" s="669">
        <v>12.41</v>
      </c>
      <c r="F151" s="669">
        <f t="shared" si="46"/>
        <v>-1871.0440000000003</v>
      </c>
      <c r="G151" s="669">
        <f t="shared" si="47"/>
        <v>5345.8440000000001</v>
      </c>
      <c r="H151" s="671">
        <f t="shared" si="48"/>
        <v>-0.34999973811431839</v>
      </c>
      <c r="I151" s="672" t="s">
        <v>693</v>
      </c>
    </row>
    <row r="152" spans="1:9" x14ac:dyDescent="0.25">
      <c r="A152" s="667">
        <v>0</v>
      </c>
      <c r="B152" s="668">
        <v>43070</v>
      </c>
      <c r="C152" s="667">
        <v>200</v>
      </c>
      <c r="D152" s="669">
        <v>20.621300000000002</v>
      </c>
      <c r="E152" s="669">
        <v>15.26</v>
      </c>
      <c r="F152" s="669">
        <f t="shared" si="46"/>
        <v>-1072.2600000000004</v>
      </c>
      <c r="G152" s="669">
        <f t="shared" si="47"/>
        <v>4124.26</v>
      </c>
      <c r="H152" s="671">
        <f t="shared" si="48"/>
        <v>-0.25998845853559188</v>
      </c>
      <c r="I152" s="671"/>
    </row>
    <row r="153" spans="1:9" x14ac:dyDescent="0.25">
      <c r="A153" s="667">
        <v>200</v>
      </c>
      <c r="B153" s="668">
        <v>43077</v>
      </c>
      <c r="C153" s="667">
        <v>200</v>
      </c>
      <c r="D153" s="669">
        <v>20.62</v>
      </c>
      <c r="E153" s="669">
        <v>16.059999999999999</v>
      </c>
      <c r="F153" s="669">
        <f t="shared" si="46"/>
        <v>-912.00000000000045</v>
      </c>
      <c r="G153" s="669">
        <f t="shared" si="47"/>
        <v>4124</v>
      </c>
      <c r="H153" s="671">
        <f t="shared" si="48"/>
        <v>-0.22114451988360825</v>
      </c>
      <c r="I153" s="671"/>
    </row>
    <row r="154" spans="1:9" x14ac:dyDescent="0.25">
      <c r="A154" s="667">
        <v>200</v>
      </c>
      <c r="B154" s="668">
        <v>43082</v>
      </c>
      <c r="C154" s="667">
        <v>200</v>
      </c>
      <c r="D154" s="669">
        <v>20.52</v>
      </c>
      <c r="E154" s="669">
        <v>15.7</v>
      </c>
      <c r="F154" s="669">
        <f t="shared" si="46"/>
        <v>-964</v>
      </c>
      <c r="G154" s="669">
        <f t="shared" si="47"/>
        <v>4104</v>
      </c>
      <c r="H154" s="671">
        <f t="shared" si="48"/>
        <v>-0.23489278752436649</v>
      </c>
      <c r="I154" s="671" t="s">
        <v>182</v>
      </c>
    </row>
    <row r="155" spans="1:9" x14ac:dyDescent="0.25">
      <c r="A155" s="667">
        <v>200</v>
      </c>
      <c r="B155" s="668">
        <v>43083</v>
      </c>
      <c r="C155" s="667">
        <v>200</v>
      </c>
      <c r="D155" s="669">
        <v>20.520199999999999</v>
      </c>
      <c r="E155" s="669">
        <v>19.22</v>
      </c>
      <c r="F155" s="669">
        <f t="shared" si="46"/>
        <v>-260.04000000000008</v>
      </c>
      <c r="G155" s="669">
        <f t="shared" si="47"/>
        <v>4104.04</v>
      </c>
      <c r="H155" s="671">
        <f t="shared" si="48"/>
        <v>-6.3361955536495762E-2</v>
      </c>
      <c r="I155" s="671"/>
    </row>
    <row r="156" spans="1:9" x14ac:dyDescent="0.25">
      <c r="A156" s="667">
        <v>100</v>
      </c>
      <c r="B156" s="668">
        <v>43111</v>
      </c>
      <c r="C156" s="667">
        <v>100</v>
      </c>
      <c r="D156" s="669">
        <v>19.73</v>
      </c>
      <c r="E156" s="669">
        <v>21.74</v>
      </c>
      <c r="F156" s="669">
        <f t="shared" si="46"/>
        <v>200.9999999999998</v>
      </c>
      <c r="G156" s="669">
        <f t="shared" si="47"/>
        <v>1973</v>
      </c>
      <c r="H156" s="671">
        <f t="shared" si="48"/>
        <v>0.10187531677648241</v>
      </c>
      <c r="I156" s="671"/>
    </row>
    <row r="157" spans="1:9" x14ac:dyDescent="0.25">
      <c r="A157" s="667"/>
      <c r="B157" s="668">
        <v>43112</v>
      </c>
      <c r="C157" s="667">
        <v>0</v>
      </c>
      <c r="D157" s="669"/>
      <c r="E157" s="669">
        <v>22.07</v>
      </c>
      <c r="F157" s="669">
        <v>284.97000000000003</v>
      </c>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row r="167" spans="1:9" x14ac:dyDescent="0.25">
      <c r="A167" s="667"/>
      <c r="B167" s="668"/>
      <c r="C167" s="667"/>
      <c r="D167" s="669"/>
      <c r="E167" s="669"/>
      <c r="F167" s="669"/>
      <c r="G167" s="669"/>
      <c r="H167" s="671"/>
      <c r="I167" s="671"/>
    </row>
    <row r="168" spans="1:9" x14ac:dyDescent="0.25">
      <c r="A168" s="667"/>
      <c r="B168" s="668"/>
      <c r="C168" s="667"/>
      <c r="D168" s="669"/>
      <c r="E168" s="669"/>
      <c r="F168" s="669"/>
      <c r="G168" s="669"/>
      <c r="H168" s="671"/>
      <c r="I168" s="671"/>
    </row>
  </sheetData>
  <mergeCells count="1">
    <mergeCell ref="A13:A19"/>
  </mergeCells>
  <conditionalFormatting sqref="O17:O37">
    <cfRule type="colorScale" priority="173">
      <colorScale>
        <cfvo type="min"/>
        <cfvo type="percentile" val="50"/>
        <cfvo type="max"/>
        <color rgb="FFF8696B"/>
        <color rgb="FFFFEB84"/>
        <color rgb="FF63BE7B"/>
      </colorScale>
    </cfRule>
  </conditionalFormatting>
  <conditionalFormatting sqref="P17:P37">
    <cfRule type="colorScale" priority="172">
      <colorScale>
        <cfvo type="min"/>
        <cfvo type="percentile" val="50"/>
        <cfvo type="max"/>
        <color rgb="FFF8696B"/>
        <color rgb="FFFFEB84"/>
        <color rgb="FF63BE7B"/>
      </colorScale>
    </cfRule>
  </conditionalFormatting>
  <conditionalFormatting sqref="Q46:Q63">
    <cfRule type="colorScale" priority="171">
      <colorScale>
        <cfvo type="min"/>
        <cfvo type="percentile" val="50"/>
        <cfvo type="max"/>
        <color rgb="FFF8696B"/>
        <color rgb="FFFFEB84"/>
        <color rgb="FF63BE7B"/>
      </colorScale>
    </cfRule>
  </conditionalFormatting>
  <conditionalFormatting sqref="F44:F47 L69 H105:L105 H104:K104 J70:J75 J104:J105 J83:J87 H89:L90 H91:J91 F89:F91 H55:H69 I60:K69 F55:F69 F104:F105">
    <cfRule type="expression" dxfId="541" priority="167">
      <formula>F44&gt;0</formula>
    </cfRule>
    <cfRule type="expression" dxfId="540" priority="168">
      <formula>F44&lt;0</formula>
    </cfRule>
  </conditionalFormatting>
  <conditionalFormatting sqref="H44:H46">
    <cfRule type="expression" dxfId="539" priority="165">
      <formula>H44&gt;0</formula>
    </cfRule>
    <cfRule type="expression" dxfId="538" priority="166">
      <formula>H44&lt;0</formula>
    </cfRule>
  </conditionalFormatting>
  <conditionalFormatting sqref="H47">
    <cfRule type="expression" dxfId="537" priority="161">
      <formula>H47&gt;0</formula>
    </cfRule>
    <cfRule type="expression" dxfId="536" priority="162">
      <formula>H47&lt;0</formula>
    </cfRule>
  </conditionalFormatting>
  <conditionalFormatting sqref="H48:H52">
    <cfRule type="expression" dxfId="535" priority="159">
      <formula>H48&gt;0</formula>
    </cfRule>
    <cfRule type="expression" dxfId="534" priority="160">
      <formula>H48&lt;0</formula>
    </cfRule>
  </conditionalFormatting>
  <conditionalFormatting sqref="F48">
    <cfRule type="expression" dxfId="533" priority="153">
      <formula>F48&gt;0</formula>
    </cfRule>
    <cfRule type="expression" dxfId="532" priority="154">
      <formula>F48&lt;0</formula>
    </cfRule>
  </conditionalFormatting>
  <conditionalFormatting sqref="I42:I46">
    <cfRule type="expression" dxfId="531" priority="151">
      <formula>I42&gt;0</formula>
    </cfRule>
    <cfRule type="expression" dxfId="530" priority="152">
      <formula>I42&lt;0</formula>
    </cfRule>
  </conditionalFormatting>
  <conditionalFormatting sqref="I47:I50 I52 I55 K55 J38:J56 I57:K58 J59:K59">
    <cfRule type="expression" dxfId="529" priority="145">
      <formula>I38&gt;0</formula>
    </cfRule>
    <cfRule type="expression" dxfId="528" priority="146">
      <formula>I38&lt;0</formula>
    </cfRule>
  </conditionalFormatting>
  <conditionalFormatting sqref="I38:I41 K38:K41">
    <cfRule type="expression" dxfId="527" priority="143">
      <formula>I38&gt;0</formula>
    </cfRule>
    <cfRule type="expression" dxfId="526" priority="144">
      <formula>I38&lt;0</formula>
    </cfRule>
  </conditionalFormatting>
  <conditionalFormatting sqref="F49:F52">
    <cfRule type="expression" dxfId="525" priority="141">
      <formula>F49&gt;0</formula>
    </cfRule>
    <cfRule type="expression" dxfId="524" priority="142">
      <formula>F49&lt;0</formula>
    </cfRule>
  </conditionalFormatting>
  <conditionalFormatting sqref="Q8">
    <cfRule type="expression" dxfId="523" priority="137">
      <formula>Q8&gt;0</formula>
    </cfRule>
    <cfRule type="expression" dxfId="522" priority="138">
      <formula>Q8&lt;0</formula>
    </cfRule>
  </conditionalFormatting>
  <conditionalFormatting sqref="Q7">
    <cfRule type="expression" dxfId="521" priority="139">
      <formula>Q7&gt;0</formula>
    </cfRule>
    <cfRule type="expression" dxfId="520" priority="140">
      <formula>Q7&lt;0</formula>
    </cfRule>
  </conditionalFormatting>
  <conditionalFormatting sqref="F132">
    <cfRule type="expression" dxfId="519" priority="125">
      <formula>F132&gt;0</formula>
    </cfRule>
    <cfRule type="expression" dxfId="518" priority="126">
      <formula>F132&lt;0</formula>
    </cfRule>
  </conditionalFormatting>
  <conditionalFormatting sqref="H132">
    <cfRule type="expression" dxfId="517" priority="123">
      <formula>H132&gt;0</formula>
    </cfRule>
    <cfRule type="expression" dxfId="516" priority="124">
      <formula>H132&lt;0</formula>
    </cfRule>
  </conditionalFormatting>
  <conditionalFormatting sqref="I132">
    <cfRule type="expression" dxfId="515" priority="111">
      <formula>I132&gt;0</formula>
    </cfRule>
    <cfRule type="expression" dxfId="514" priority="112">
      <formula>I132&lt;0</formula>
    </cfRule>
  </conditionalFormatting>
  <conditionalFormatting sqref="F42:F43">
    <cfRule type="expression" dxfId="513" priority="107">
      <formula>F42&gt;0</formula>
    </cfRule>
    <cfRule type="expression" dxfId="512" priority="108">
      <formula>F42&lt;0</formula>
    </cfRule>
  </conditionalFormatting>
  <conditionalFormatting sqref="H42:H43">
    <cfRule type="expression" dxfId="511" priority="105">
      <formula>H42&gt;0</formula>
    </cfRule>
    <cfRule type="expression" dxfId="510" priority="106">
      <formula>H42&lt;0</formula>
    </cfRule>
  </conditionalFormatting>
  <conditionalFormatting sqref="F138:F142">
    <cfRule type="expression" dxfId="509" priority="103">
      <formula>F138&gt;0</formula>
    </cfRule>
    <cfRule type="expression" dxfId="508" priority="104">
      <formula>F138&lt;0</formula>
    </cfRule>
  </conditionalFormatting>
  <conditionalFormatting sqref="H138:H140">
    <cfRule type="expression" dxfId="507" priority="101">
      <formula>H138&gt;0</formula>
    </cfRule>
    <cfRule type="expression" dxfId="506" priority="102">
      <formula>H138&lt;0</formula>
    </cfRule>
  </conditionalFormatting>
  <conditionalFormatting sqref="H141:H142">
    <cfRule type="expression" dxfId="505" priority="99">
      <formula>H141&gt;0</formula>
    </cfRule>
    <cfRule type="expression" dxfId="504" priority="100">
      <formula>H141&lt;0</formula>
    </cfRule>
  </conditionalFormatting>
  <conditionalFormatting sqref="H143:H168">
    <cfRule type="expression" dxfId="503" priority="97">
      <formula>H143&gt;0</formula>
    </cfRule>
    <cfRule type="expression" dxfId="502" priority="98">
      <formula>H143&lt;0</formula>
    </cfRule>
  </conditionalFormatting>
  <conditionalFormatting sqref="F133:F136">
    <cfRule type="expression" dxfId="501" priority="95">
      <formula>F133&gt;0</formula>
    </cfRule>
    <cfRule type="expression" dxfId="500" priority="96">
      <formula>F133&lt;0</formula>
    </cfRule>
  </conditionalFormatting>
  <conditionalFormatting sqref="H133:H136">
    <cfRule type="expression" dxfId="499" priority="93">
      <formula>H133&gt;0</formula>
    </cfRule>
    <cfRule type="expression" dxfId="498" priority="94">
      <formula>H133&lt;0</formula>
    </cfRule>
  </conditionalFormatting>
  <conditionalFormatting sqref="F143">
    <cfRule type="expression" dxfId="497" priority="91">
      <formula>F143&gt;0</formula>
    </cfRule>
    <cfRule type="expression" dxfId="496" priority="92">
      <formula>F143&lt;0</formula>
    </cfRule>
  </conditionalFormatting>
  <conditionalFormatting sqref="I137:I139">
    <cfRule type="expression" dxfId="495" priority="89">
      <formula>I137&gt;0</formula>
    </cfRule>
    <cfRule type="expression" dxfId="494" priority="90">
      <formula>I137&lt;0</formula>
    </cfRule>
  </conditionalFormatting>
  <conditionalFormatting sqref="I140">
    <cfRule type="expression" dxfId="493" priority="87">
      <formula>I140&gt;0</formula>
    </cfRule>
    <cfRule type="expression" dxfId="492" priority="88">
      <formula>I140&lt;0</formula>
    </cfRule>
  </conditionalFormatting>
  <conditionalFormatting sqref="I141">
    <cfRule type="expression" dxfId="491" priority="85">
      <formula>I141&gt;0</formula>
    </cfRule>
    <cfRule type="expression" dxfId="490" priority="86">
      <formula>I141&lt;0</formula>
    </cfRule>
  </conditionalFormatting>
  <conditionalFormatting sqref="I142:I145 I147 I150 I152:I168">
    <cfRule type="expression" dxfId="489" priority="83">
      <formula>I142&gt;0</formula>
    </cfRule>
    <cfRule type="expression" dxfId="488" priority="84">
      <formula>I142&lt;0</formula>
    </cfRule>
  </conditionalFormatting>
  <conditionalFormatting sqref="I133:I136">
    <cfRule type="expression" dxfId="487" priority="81">
      <formula>I133&gt;0</formula>
    </cfRule>
    <cfRule type="expression" dxfId="486" priority="82">
      <formula>I133&lt;0</formula>
    </cfRule>
  </conditionalFormatting>
  <conditionalFormatting sqref="F144:F168">
    <cfRule type="expression" dxfId="485" priority="79">
      <formula>F144&gt;0</formula>
    </cfRule>
    <cfRule type="expression" dxfId="484" priority="80">
      <formula>F144&lt;0</formula>
    </cfRule>
  </conditionalFormatting>
  <conditionalFormatting sqref="F137">
    <cfRule type="expression" dxfId="483" priority="77">
      <formula>F137&gt;0</formula>
    </cfRule>
    <cfRule type="expression" dxfId="482" priority="78">
      <formula>F137&lt;0</formula>
    </cfRule>
  </conditionalFormatting>
  <conditionalFormatting sqref="H137">
    <cfRule type="expression" dxfId="481" priority="75">
      <formula>H137&gt;0</formula>
    </cfRule>
    <cfRule type="expression" dxfId="480" priority="76">
      <formula>H137&lt;0</formula>
    </cfRule>
  </conditionalFormatting>
  <conditionalFormatting sqref="F38:F41">
    <cfRule type="expression" dxfId="479" priority="73">
      <formula>F38&gt;0</formula>
    </cfRule>
    <cfRule type="expression" dxfId="478" priority="74">
      <formula>F38&lt;0</formula>
    </cfRule>
  </conditionalFormatting>
  <conditionalFormatting sqref="H38:H41">
    <cfRule type="expression" dxfId="477" priority="71">
      <formula>H38&gt;0</formula>
    </cfRule>
    <cfRule type="expression" dxfId="476" priority="72">
      <formula>H38&lt;0</formula>
    </cfRule>
  </conditionalFormatting>
  <conditionalFormatting sqref="K42:K44 K47:K54">
    <cfRule type="expression" dxfId="475" priority="69">
      <formula>K42&gt;0</formula>
    </cfRule>
    <cfRule type="expression" dxfId="474" priority="70">
      <formula>K42&lt;0</formula>
    </cfRule>
  </conditionalFormatting>
  <conditionalFormatting sqref="H54">
    <cfRule type="expression" dxfId="473" priority="67">
      <formula>H54&gt;0</formula>
    </cfRule>
    <cfRule type="expression" dxfId="472" priority="68">
      <formula>H54&lt;0</formula>
    </cfRule>
  </conditionalFormatting>
  <conditionalFormatting sqref="F54">
    <cfRule type="expression" dxfId="471" priority="65">
      <formula>F54&gt;0</formula>
    </cfRule>
    <cfRule type="expression" dxfId="470" priority="66">
      <formula>F54&lt;0</formula>
    </cfRule>
  </conditionalFormatting>
  <conditionalFormatting sqref="H53">
    <cfRule type="expression" dxfId="469" priority="61">
      <formula>H53&gt;0</formula>
    </cfRule>
    <cfRule type="expression" dxfId="468" priority="62">
      <formula>H53&lt;0</formula>
    </cfRule>
  </conditionalFormatting>
  <conditionalFormatting sqref="F53">
    <cfRule type="expression" dxfId="467" priority="59">
      <formula>F53&gt;0</formula>
    </cfRule>
    <cfRule type="expression" dxfId="466" priority="60">
      <formula>F53&lt;0</formula>
    </cfRule>
  </conditionalFormatting>
  <conditionalFormatting sqref="L55 L67">
    <cfRule type="expression" dxfId="465" priority="55">
      <formula>L55&gt;0</formula>
    </cfRule>
    <cfRule type="expression" dxfId="464" priority="56">
      <formula>L55&lt;0</formula>
    </cfRule>
  </conditionalFormatting>
  <conditionalFormatting sqref="L38:L41">
    <cfRule type="expression" dxfId="463" priority="53">
      <formula>L38&gt;0</formula>
    </cfRule>
    <cfRule type="expression" dxfId="462" priority="54">
      <formula>L38&lt;0</formula>
    </cfRule>
  </conditionalFormatting>
  <conditionalFormatting sqref="L42:L44 L47:L54">
    <cfRule type="expression" dxfId="461" priority="51">
      <formula>L42&gt;0</formula>
    </cfRule>
    <cfRule type="expression" dxfId="460" priority="52">
      <formula>L42&lt;0</formula>
    </cfRule>
  </conditionalFormatting>
  <conditionalFormatting sqref="F70:F71 H70:I71 K70:K71">
    <cfRule type="expression" dxfId="459" priority="49">
      <formula>F70&gt;0</formula>
    </cfRule>
    <cfRule type="expression" dxfId="458" priority="50">
      <formula>F70&lt;0</formula>
    </cfRule>
  </conditionalFormatting>
  <conditionalFormatting sqref="K72:K73 F72:F74 H72:I74">
    <cfRule type="expression" dxfId="457" priority="45">
      <formula>F72&gt;0</formula>
    </cfRule>
    <cfRule type="expression" dxfId="456" priority="46">
      <formula>F72&lt;0</formula>
    </cfRule>
  </conditionalFormatting>
  <conditionalFormatting sqref="H75:I75 F75 K74 K75:L75">
    <cfRule type="expression" dxfId="455" priority="39">
      <formula>F74&gt;0</formula>
    </cfRule>
    <cfRule type="expression" dxfId="454" priority="40">
      <formula>F74&lt;0</formula>
    </cfRule>
  </conditionalFormatting>
  <conditionalFormatting sqref="H80:K80 H81:L81 F80:F82 H82:J82">
    <cfRule type="expression" dxfId="453" priority="37">
      <formula>F80&gt;0</formula>
    </cfRule>
    <cfRule type="expression" dxfId="452" priority="38">
      <formula>F80&lt;0</formula>
    </cfRule>
  </conditionalFormatting>
  <conditionalFormatting sqref="H79:K79 K78 F79 J80:J82">
    <cfRule type="expression" dxfId="451" priority="35">
      <formula>F78&gt;0</formula>
    </cfRule>
    <cfRule type="expression" dxfId="450" priority="36">
      <formula>F78&lt;0</formula>
    </cfRule>
  </conditionalFormatting>
  <conditionalFormatting sqref="H77:L77 H76:I76 K76 H78:J78 F76:F78 J79:J82">
    <cfRule type="expression" dxfId="449" priority="33">
      <formula>F76&gt;0</formula>
    </cfRule>
    <cfRule type="expression" dxfId="448" priority="34">
      <formula>F76&lt;0</formula>
    </cfRule>
  </conditionalFormatting>
  <conditionalFormatting sqref="J76:J82">
    <cfRule type="expression" dxfId="447" priority="31">
      <formula>J76&gt;0</formula>
    </cfRule>
    <cfRule type="expression" dxfId="446" priority="32">
      <formula>J76&lt;0</formula>
    </cfRule>
  </conditionalFormatting>
  <conditionalFormatting sqref="H83:I83 K82 F83 K83:L83">
    <cfRule type="expression" dxfId="445" priority="29">
      <formula>F82&gt;0</formula>
    </cfRule>
    <cfRule type="expression" dxfId="444" priority="30">
      <formula>F82&lt;0</formula>
    </cfRule>
  </conditionalFormatting>
  <conditionalFormatting sqref="H84:K84 H85:L85 K86:L86 H86:J87 F84:F87">
    <cfRule type="expression" dxfId="443" priority="19">
      <formula>F84&gt;0</formula>
    </cfRule>
    <cfRule type="expression" dxfId="442" priority="20">
      <formula>F84&lt;0</formula>
    </cfRule>
  </conditionalFormatting>
  <conditionalFormatting sqref="H88:L88 K87 F88">
    <cfRule type="expression" dxfId="441" priority="17">
      <formula>F87&gt;0</formula>
    </cfRule>
    <cfRule type="expression" dxfId="440" priority="18">
      <formula>F87&lt;0</formula>
    </cfRule>
  </conditionalFormatting>
  <conditionalFormatting sqref="H101:L101 K91 F101">
    <cfRule type="expression" dxfId="439" priority="15">
      <formula>F91&gt;0</formula>
    </cfRule>
    <cfRule type="expression" dxfId="438" priority="16">
      <formula>F91&lt;0</formula>
    </cfRule>
  </conditionalFormatting>
  <conditionalFormatting sqref="H94:L94 H93:K93 H95:J95 F93:F95">
    <cfRule type="expression" dxfId="437" priority="13">
      <formula>F93&gt;0</formula>
    </cfRule>
    <cfRule type="expression" dxfId="436" priority="14">
      <formula>F93&lt;0</formula>
    </cfRule>
  </conditionalFormatting>
  <conditionalFormatting sqref="H92:L92 F92">
    <cfRule type="expression" dxfId="435" priority="11">
      <formula>F92&gt;0</formula>
    </cfRule>
    <cfRule type="expression" dxfId="434" priority="12">
      <formula>F92&lt;0</formula>
    </cfRule>
  </conditionalFormatting>
  <conditionalFormatting sqref="H97:L97 H96:K96 F96:F97">
    <cfRule type="expression" dxfId="433" priority="9">
      <formula>F96&gt;0</formula>
    </cfRule>
    <cfRule type="expression" dxfId="432" priority="10">
      <formula>F96&lt;0</formula>
    </cfRule>
  </conditionalFormatting>
  <conditionalFormatting sqref="K95:L95">
    <cfRule type="expression" dxfId="431" priority="7">
      <formula>K95&gt;0</formula>
    </cfRule>
    <cfRule type="expression" dxfId="430" priority="8">
      <formula>K95&lt;0</formula>
    </cfRule>
  </conditionalFormatting>
  <conditionalFormatting sqref="K100:L100 K99">
    <cfRule type="expression" dxfId="429" priority="5">
      <formula>K99&gt;0</formula>
    </cfRule>
    <cfRule type="expression" dxfId="428" priority="6">
      <formula>K99&lt;0</formula>
    </cfRule>
  </conditionalFormatting>
  <conditionalFormatting sqref="H98:L98 H99:J100 F98:F100">
    <cfRule type="expression" dxfId="427" priority="3">
      <formula>F98&gt;0</formula>
    </cfRule>
    <cfRule type="expression" dxfId="426" priority="4">
      <formula>F98&lt;0</formula>
    </cfRule>
  </conditionalFormatting>
  <conditionalFormatting sqref="H103:L103 H102:K102 F102:F103">
    <cfRule type="expression" dxfId="425" priority="1">
      <formula>F102&gt;0</formula>
    </cfRule>
    <cfRule type="expression" dxfId="424" priority="2">
      <formula>F102&lt;0</formula>
    </cfRule>
  </conditionalFormatting>
  <hyperlinks>
    <hyperlink ref="A3" location="ACTIVE!A1" display="Back"/>
    <hyperlink ref="A11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52.58</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4206.3999999999996</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2716.1799999999985</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1111.5999999999967</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0.35918314592219097</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3.2712057816660325E-2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11.632743362831858</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57.838000000000001</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57.312200000000004</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56.7864</v>
      </c>
      <c r="W19" s="2"/>
      <c r="X19" s="131"/>
      <c r="AD19" s="178"/>
      <c r="AG19" s="178"/>
    </row>
    <row r="20" spans="1:33" x14ac:dyDescent="0.25">
      <c r="P20" s="78">
        <v>1.07</v>
      </c>
      <c r="Q20" s="78">
        <f t="shared" si="2"/>
        <v>56.260600000000004</v>
      </c>
      <c r="W20" s="2"/>
      <c r="X20" s="131"/>
    </row>
    <row r="21" spans="1:33" x14ac:dyDescent="0.25">
      <c r="P21" s="78">
        <v>1.06</v>
      </c>
      <c r="Q21" s="78">
        <f t="shared" si="2"/>
        <v>55.7348</v>
      </c>
      <c r="W21" s="2"/>
      <c r="X21" s="131"/>
      <c r="AD21" s="178"/>
      <c r="AG21" s="178"/>
    </row>
    <row r="22" spans="1:33" x14ac:dyDescent="0.25">
      <c r="P22" s="78">
        <v>1.05</v>
      </c>
      <c r="Q22" s="78">
        <f t="shared" si="2"/>
        <v>55.209000000000003</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54.683199999999999</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54.157400000000003</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53.631599999999999</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53.105800000000002</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52.58</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52.054199999999994</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51.528399999999998</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51.002599999999994</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50.476799999999997</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49.950999999999993</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49.425199999999997</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48.8994</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48.373600000000003</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47.847799999999999</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47.322000000000003</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L15" sqref="L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39.5</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11850</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-1264.4500000000116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-1264.4500000000116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-9.6416548158711229E-2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4.6075949367088608E-2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8.5869565217391308</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43.45</v>
      </c>
    </row>
    <row r="18" spans="1:20" x14ac:dyDescent="0.25">
      <c r="B18" s="69">
        <v>43682</v>
      </c>
      <c r="C18" s="7">
        <v>100</v>
      </c>
      <c r="D18" s="43">
        <v>35.200000000000003</v>
      </c>
      <c r="E18" s="43">
        <v>0</v>
      </c>
      <c r="F18" s="43">
        <f t="shared" si="0"/>
        <v>3520.0000000000005</v>
      </c>
      <c r="H18" s="67"/>
      <c r="O18" s="78">
        <v>1.0900000000000001</v>
      </c>
      <c r="P18" s="78">
        <f t="shared" ref="P18:P37" si="2">O18*$Q$4</f>
        <v>43.055</v>
      </c>
      <c r="T18" s="1"/>
    </row>
    <row r="19" spans="1:20" x14ac:dyDescent="0.25">
      <c r="O19" s="78">
        <v>1.08</v>
      </c>
      <c r="P19" s="78">
        <f t="shared" si="2"/>
        <v>42.660000000000004</v>
      </c>
    </row>
    <row r="20" spans="1:20" x14ac:dyDescent="0.25">
      <c r="C20" s="4"/>
      <c r="D20" s="3"/>
      <c r="E20" s="3"/>
      <c r="F20" s="3"/>
      <c r="H20" s="67"/>
      <c r="O20" s="78">
        <v>1.07</v>
      </c>
      <c r="P20" s="78">
        <f t="shared" si="2"/>
        <v>42.265000000000001</v>
      </c>
    </row>
    <row r="21" spans="1:20" x14ac:dyDescent="0.25">
      <c r="O21" s="78">
        <v>1.06</v>
      </c>
      <c r="P21" s="78">
        <f t="shared" si="2"/>
        <v>41.870000000000005</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41.475000000000001</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41.08</v>
      </c>
    </row>
    <row r="24" spans="1:20" x14ac:dyDescent="0.25">
      <c r="O24" s="78">
        <v>1.03</v>
      </c>
      <c r="P24" s="78">
        <f t="shared" si="2"/>
        <v>40.685000000000002</v>
      </c>
    </row>
    <row r="25" spans="1:20" x14ac:dyDescent="0.25">
      <c r="O25" s="78">
        <v>1.02</v>
      </c>
      <c r="P25" s="78">
        <f t="shared" si="2"/>
        <v>40.29</v>
      </c>
    </row>
    <row r="26" spans="1:20" x14ac:dyDescent="0.25">
      <c r="O26" s="78">
        <v>1.01</v>
      </c>
      <c r="P26" s="78">
        <f t="shared" si="2"/>
        <v>39.895000000000003</v>
      </c>
    </row>
    <row r="27" spans="1:20" x14ac:dyDescent="0.25">
      <c r="O27" s="78">
        <v>1</v>
      </c>
      <c r="P27" s="78">
        <f t="shared" si="2"/>
        <v>39.5</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39.104999999999997</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38.71</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38.314999999999998</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37.92</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37.524999999999999</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37.129999999999995</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36.734999999999999</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36.340000000000003</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35.945</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35.550000000000004</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800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22.748000000000001</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20.04</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16032</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18198.400000000001</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-2166.4000000000015</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-2166.4000000000015</v>
      </c>
    </row>
    <row r="9" spans="1:21" x14ac:dyDescent="0.25">
      <c r="B9" s="69">
        <v>43746</v>
      </c>
      <c r="C9" s="7">
        <v>100</v>
      </c>
      <c r="D9" s="43">
        <v>20.38</v>
      </c>
      <c r="E9" s="43">
        <v>0</v>
      </c>
      <c r="F9" s="43">
        <f t="shared" si="0"/>
        <v>2038</v>
      </c>
      <c r="G9" s="4"/>
      <c r="H9" s="158"/>
      <c r="I9" s="3"/>
      <c r="J9" s="3"/>
      <c r="K9" s="3"/>
      <c r="L9" s="4"/>
      <c r="M9" s="4"/>
      <c r="O9" s="11" t="s">
        <v>202</v>
      </c>
      <c r="Q9" s="131">
        <f>IF(Q2=0, 0, Q8/Q6)</f>
        <v>-0.1190434323896607</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4">
        <v>100</v>
      </c>
      <c r="D11" s="3">
        <v>20.75</v>
      </c>
      <c r="E11" s="3">
        <v>0</v>
      </c>
      <c r="F11" s="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22.044</v>
      </c>
    </row>
    <row r="18" spans="1:16" x14ac:dyDescent="0.25">
      <c r="A18" s="31" t="s">
        <v>81</v>
      </c>
      <c r="B18" s="14"/>
      <c r="C18" s="14">
        <f>SUM(C2:C11)</f>
        <v>1500</v>
      </c>
      <c r="D18" s="18"/>
      <c r="E18" s="18"/>
      <c r="F18" s="18">
        <f>SUM(F2:F11)</f>
        <v>34410</v>
      </c>
      <c r="G18" s="14"/>
      <c r="H18" s="68">
        <f>SUM(H2:H8)</f>
        <v>700</v>
      </c>
      <c r="I18" s="18"/>
      <c r="J18" s="18"/>
      <c r="K18" s="18">
        <f>SUM(K2:K8)</f>
        <v>16141.66</v>
      </c>
      <c r="L18" s="14"/>
      <c r="M18" s="18">
        <f>SUM(M2:M10)</f>
        <v>69.94</v>
      </c>
      <c r="O18" s="78">
        <v>1.0900000000000001</v>
      </c>
      <c r="P18" s="78">
        <f t="shared" ref="P18:P37" si="2">O18*$Q$4</f>
        <v>21.843600000000002</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21.6432</v>
      </c>
    </row>
    <row r="20" spans="1:16" x14ac:dyDescent="0.25">
      <c r="O20" s="78">
        <v>1.07</v>
      </c>
      <c r="P20" s="78">
        <f t="shared" si="2"/>
        <v>21.442800000000002</v>
      </c>
    </row>
    <row r="21" spans="1:16" x14ac:dyDescent="0.25">
      <c r="O21" s="78">
        <v>1.06</v>
      </c>
      <c r="P21" s="78">
        <f t="shared" si="2"/>
        <v>21.2424</v>
      </c>
    </row>
    <row r="22" spans="1:16" x14ac:dyDescent="0.25">
      <c r="O22" s="78">
        <v>1.05</v>
      </c>
      <c r="P22" s="78">
        <f t="shared" si="2"/>
        <v>21.042000000000002</v>
      </c>
    </row>
    <row r="23" spans="1:16" x14ac:dyDescent="0.25">
      <c r="O23" s="78">
        <v>1.04</v>
      </c>
      <c r="P23" s="78">
        <f t="shared" si="2"/>
        <v>20.8416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20.641200000000001</v>
      </c>
    </row>
    <row r="25" spans="1:16" x14ac:dyDescent="0.25">
      <c r="B25" s="161">
        <v>43642</v>
      </c>
      <c r="C25" s="10">
        <v>400</v>
      </c>
      <c r="D25" s="39">
        <v>25.2577</v>
      </c>
      <c r="E25" s="39">
        <v>26.84</v>
      </c>
      <c r="F25" s="39">
        <f t="shared" ref="F25:F44"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20.440799999999999</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20.240400000000001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20.04</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19.839599999999997</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19.639199999999999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19.438799999999997</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19.238399999999999</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19.037999999999997</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18.837599999999998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18.6372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18.436800000000002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18.2364</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18.036000000000001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4" si="7">D43*C43</f>
        <v>16121</v>
      </c>
      <c r="H43" s="175">
        <f t="shared" ref="H43:H44" si="8">F43/G43</f>
        <v>-3.3868866695614466E-2</v>
      </c>
      <c r="I43" s="39"/>
      <c r="J43" s="39">
        <f t="shared" ref="J43:J44"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2019-12-03T23:38:26Z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