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98" l="1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K91" i="46"/>
  <c r="A725" i="38"/>
  <c r="D725" i="38"/>
  <c r="E725" i="38"/>
  <c r="G725" i="38"/>
  <c r="H725" i="38"/>
  <c r="K725" i="38"/>
  <c r="L725" i="38" s="1"/>
  <c r="M725" i="38"/>
  <c r="U725" i="38" s="1"/>
  <c r="N725" i="38"/>
  <c r="O725" i="38" s="1"/>
  <c r="S725" i="38"/>
  <c r="V725" i="38"/>
  <c r="X725" i="38" s="1"/>
  <c r="F75" i="88"/>
  <c r="H75" i="88"/>
  <c r="G75" i="88"/>
  <c r="K13" i="88"/>
  <c r="P725" i="38" l="1"/>
  <c r="Q725" i="38" s="1"/>
  <c r="W725" i="38"/>
  <c r="Y725" i="38" s="1"/>
  <c r="Z725" i="38"/>
  <c r="F119" i="58"/>
  <c r="H119" i="58"/>
  <c r="G119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0" i="25"/>
  <c r="G280" i="25"/>
  <c r="H280" i="25"/>
  <c r="O724" i="38" l="1"/>
  <c r="Z724" i="38"/>
  <c r="P724" i="38"/>
  <c r="U724" i="38"/>
  <c r="H18" i="92"/>
  <c r="Q11" i="97"/>
  <c r="F47" i="102" l="1"/>
  <c r="G47" i="102"/>
  <c r="H47" i="102"/>
  <c r="F279" i="25"/>
  <c r="G279" i="25"/>
  <c r="H279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18" i="58"/>
  <c r="H118" i="58"/>
  <c r="G118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78" i="25"/>
  <c r="H278" i="25"/>
  <c r="G27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7" i="25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K19" i="108"/>
  <c r="M19" i="108"/>
  <c r="C85" i="108"/>
  <c r="C19" i="108"/>
  <c r="M85" i="108"/>
  <c r="F19" i="108"/>
  <c r="H19" i="108"/>
  <c r="K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C85" i="107"/>
  <c r="M85" i="107"/>
  <c r="F85" i="107"/>
  <c r="M19" i="107"/>
  <c r="H19" i="107"/>
  <c r="F19" i="107"/>
  <c r="K19" i="107"/>
  <c r="K85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C19" i="106"/>
  <c r="F19" i="106"/>
  <c r="H19" i="106"/>
  <c r="K19" i="106"/>
  <c r="C85" i="106"/>
  <c r="K85" i="106"/>
  <c r="M85" i="106"/>
  <c r="F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5" i="46"/>
  <c r="H75" i="46"/>
  <c r="G75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5" i="46"/>
  <c r="H35" i="46"/>
  <c r="C19" i="47"/>
  <c r="M19" i="47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H19" i="105"/>
  <c r="F19" i="105"/>
  <c r="M19" i="105"/>
  <c r="C19" i="105"/>
  <c r="K85" i="105"/>
  <c r="C85" i="105"/>
  <c r="K19" i="105"/>
  <c r="M85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19" i="104"/>
  <c r="M19" i="104"/>
  <c r="C85" i="104"/>
  <c r="H85" i="104"/>
  <c r="M85" i="104"/>
  <c r="K19" i="104"/>
  <c r="F85" i="104"/>
  <c r="F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C19" i="103"/>
  <c r="F19" i="103"/>
  <c r="F85" i="103"/>
  <c r="M85" i="103"/>
  <c r="H19" i="103"/>
  <c r="C85" i="103"/>
  <c r="M19" i="103"/>
  <c r="K19" i="103"/>
  <c r="K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M19" i="102"/>
  <c r="C85" i="102"/>
  <c r="F19" i="102"/>
  <c r="H85" i="102"/>
  <c r="K19" i="102"/>
  <c r="H19" i="102"/>
  <c r="F85" i="102"/>
  <c r="M85" i="102"/>
  <c r="K85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87" i="58"/>
  <c r="H87" i="58"/>
  <c r="G87" i="58"/>
  <c r="F19" i="58"/>
  <c r="F43" i="88"/>
  <c r="H43" i="88"/>
  <c r="G43" i="88"/>
  <c r="F10" i="88"/>
  <c r="AA10" i="88" s="1"/>
  <c r="AB10" i="88" s="1"/>
  <c r="H19" i="100"/>
  <c r="F85" i="100"/>
  <c r="H85" i="99"/>
  <c r="K19" i="101"/>
  <c r="C19" i="101"/>
  <c r="M19" i="101"/>
  <c r="K85" i="100"/>
  <c r="C19" i="100"/>
  <c r="F19" i="100"/>
  <c r="K85" i="101"/>
  <c r="H19" i="99"/>
  <c r="C85" i="100"/>
  <c r="M85" i="100"/>
  <c r="F19" i="101"/>
  <c r="H85" i="101"/>
  <c r="F19" i="99"/>
  <c r="C19" i="99"/>
  <c r="K19" i="99"/>
  <c r="F85" i="101"/>
  <c r="M19" i="99"/>
  <c r="C85" i="101"/>
  <c r="F85" i="99"/>
  <c r="M85" i="99"/>
  <c r="C85" i="99"/>
  <c r="H85" i="100"/>
  <c r="M19" i="100"/>
  <c r="K19" i="100"/>
  <c r="K85" i="99"/>
  <c r="M85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85" i="97"/>
  <c r="C19" i="98"/>
  <c r="K19" i="98"/>
  <c r="M85" i="97"/>
  <c r="H85" i="97"/>
  <c r="F19" i="97"/>
  <c r="H19" i="98"/>
  <c r="H85" i="98"/>
  <c r="C85" i="98"/>
  <c r="F19" i="98"/>
  <c r="K25" i="88"/>
  <c r="H19" i="97"/>
  <c r="M85" i="98"/>
  <c r="C19" i="97"/>
  <c r="K85" i="98"/>
  <c r="F85" i="97"/>
  <c r="M19" i="97"/>
  <c r="F85" i="98"/>
  <c r="M19" i="98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M19" i="96"/>
  <c r="F84" i="96"/>
  <c r="H84" i="96"/>
  <c r="K84" i="96"/>
  <c r="K19" i="96"/>
  <c r="C19" i="96"/>
  <c r="H19" i="96"/>
  <c r="M84" i="96"/>
  <c r="F19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K19" i="95"/>
  <c r="C85" i="95"/>
  <c r="K85" i="95"/>
  <c r="M85" i="95"/>
  <c r="H19" i="95"/>
  <c r="C19" i="95"/>
  <c r="F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85" i="94"/>
  <c r="H19" i="94"/>
  <c r="M85" i="94"/>
  <c r="K85" i="94"/>
  <c r="C19" i="94"/>
  <c r="M19" i="94"/>
  <c r="F19" i="94"/>
  <c r="K19" i="94"/>
  <c r="C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85" i="93"/>
  <c r="M85" i="93"/>
  <c r="K85" i="93"/>
  <c r="M19" i="93"/>
  <c r="F19" i="93"/>
  <c r="H19" i="93"/>
  <c r="H85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2"/>
  <c r="H85" i="91"/>
  <c r="F85" i="91"/>
  <c r="C85" i="91"/>
  <c r="M85" i="91"/>
  <c r="F85" i="92"/>
  <c r="F19" i="47"/>
  <c r="M85" i="92"/>
  <c r="H19" i="91"/>
  <c r="K85" i="91"/>
  <c r="C19" i="91"/>
  <c r="M19" i="91"/>
  <c r="K85" i="92"/>
  <c r="C19" i="92"/>
  <c r="K19" i="91"/>
  <c r="H85" i="92"/>
  <c r="K19" i="92"/>
  <c r="F19" i="91"/>
  <c r="H19" i="92"/>
  <c r="F19" i="92"/>
  <c r="M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19" i="90"/>
  <c r="F85" i="90"/>
  <c r="M19" i="90"/>
  <c r="K19" i="90"/>
  <c r="M85" i="90"/>
  <c r="H85" i="90"/>
  <c r="C19" i="90"/>
  <c r="C85" i="90"/>
  <c r="F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K85" i="89"/>
  <c r="H19" i="89"/>
  <c r="F19" i="89"/>
  <c r="M85" i="89"/>
  <c r="K19" i="89"/>
  <c r="C85" i="89"/>
  <c r="F85" i="89"/>
  <c r="M19" i="89"/>
  <c r="H85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01" i="88"/>
  <c r="M19" i="87"/>
  <c r="F19" i="87"/>
  <c r="K101" i="88"/>
  <c r="H19" i="87"/>
  <c r="M85" i="87"/>
  <c r="F25" i="88"/>
  <c r="F85" i="87"/>
  <c r="C19" i="87"/>
  <c r="M101" i="88"/>
  <c r="K85" i="87"/>
  <c r="F101" i="88"/>
  <c r="M25" i="88"/>
  <c r="H85" i="87"/>
  <c r="C101" i="88"/>
  <c r="K19" i="87"/>
  <c r="C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C19" i="86"/>
  <c r="C85" i="86"/>
  <c r="K85" i="86"/>
  <c r="H19" i="86"/>
  <c r="M85" i="86"/>
  <c r="F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H19" i="85"/>
  <c r="F19" i="85"/>
  <c r="F85" i="85"/>
  <c r="C85" i="85"/>
  <c r="C19" i="85"/>
  <c r="H85" i="85"/>
  <c r="M85" i="85"/>
  <c r="K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07" i="84"/>
  <c r="C107" i="84"/>
  <c r="M25" i="84"/>
  <c r="H25" i="84"/>
  <c r="F25" i="84"/>
  <c r="M19" i="83"/>
  <c r="C25" i="84"/>
  <c r="K85" i="83"/>
  <c r="C85" i="83"/>
  <c r="K107" i="84"/>
  <c r="K19" i="83"/>
  <c r="F85" i="83"/>
  <c r="F107" i="84"/>
  <c r="C19" i="83"/>
  <c r="H85" i="83"/>
  <c r="H19" i="83"/>
  <c r="F19" i="83"/>
  <c r="H107" i="84"/>
  <c r="M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8" i="74"/>
  <c r="H18" i="74"/>
  <c r="C60" i="82"/>
  <c r="H60" i="82"/>
  <c r="M19" i="82"/>
  <c r="K60" i="82"/>
  <c r="C18" i="74"/>
  <c r="F60" i="82"/>
  <c r="F19" i="82"/>
  <c r="M60" i="82"/>
  <c r="H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C96" i="31"/>
  <c r="F96" i="31"/>
  <c r="F78" i="75"/>
  <c r="H96" i="31"/>
  <c r="C78" i="75"/>
  <c r="K78" i="75"/>
  <c r="H78" i="75"/>
  <c r="K96" i="31"/>
  <c r="M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85" i="64"/>
  <c r="H85" i="64"/>
  <c r="K19" i="64"/>
  <c r="M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K110" i="81"/>
  <c r="H110" i="81"/>
  <c r="H30" i="81"/>
  <c r="F110" i="81"/>
  <c r="M11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C85" i="80"/>
  <c r="K19" i="80"/>
  <c r="K85" i="80"/>
  <c r="M85" i="80"/>
  <c r="F85" i="80"/>
  <c r="H85" i="80"/>
  <c r="C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M19" i="79"/>
  <c r="M65" i="79"/>
  <c r="F65" i="79"/>
  <c r="H65" i="79"/>
  <c r="K19" i="79"/>
  <c r="C65" i="79"/>
  <c r="H19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19" i="78"/>
  <c r="C19" i="78"/>
  <c r="H19" i="78"/>
  <c r="K19" i="78"/>
  <c r="H85" i="78"/>
  <c r="M85" i="78"/>
  <c r="F85" i="78"/>
  <c r="K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C89" i="77"/>
  <c r="F89" i="77"/>
  <c r="H19" i="77"/>
  <c r="M89" i="77"/>
  <c r="H89" i="77"/>
  <c r="M1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H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M93" i="68"/>
  <c r="K93" i="68"/>
  <c r="C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2" i="25"/>
  <c r="K812" i="25"/>
  <c r="C812" i="25"/>
  <c r="M812" i="25"/>
  <c r="H812" i="25"/>
  <c r="O364" i="38" l="1"/>
  <c r="Z364" i="38"/>
  <c r="N363" i="38"/>
  <c r="F811" i="25"/>
  <c r="K811" i="25"/>
  <c r="P363" i="38"/>
  <c r="O363" i="38" l="1"/>
  <c r="Z363" i="38"/>
  <c r="M548" i="25"/>
  <c r="Q10" i="25" s="1"/>
  <c r="E362" i="38"/>
  <c r="H362" i="38"/>
  <c r="K362" i="38"/>
  <c r="M362" i="38"/>
  <c r="U362" i="38" s="1"/>
  <c r="S362" i="38"/>
  <c r="K279" i="25" l="1"/>
  <c r="K280" i="25"/>
  <c r="K278" i="25"/>
  <c r="K277" i="25"/>
  <c r="K276" i="25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30" i="49"/>
  <c r="F35" i="58"/>
  <c r="H86" i="53"/>
  <c r="F23" i="17"/>
  <c r="C19" i="50"/>
  <c r="F156" i="49"/>
  <c r="C19" i="64"/>
  <c r="M19" i="70"/>
  <c r="K19" i="73"/>
  <c r="M119" i="7"/>
  <c r="H19" i="61"/>
  <c r="H187" i="58"/>
  <c r="C451" i="17"/>
  <c r="F19" i="3"/>
  <c r="C94" i="52"/>
  <c r="H19" i="60"/>
  <c r="K65" i="71"/>
  <c r="K19" i="68"/>
  <c r="M90" i="72"/>
  <c r="C19" i="63"/>
  <c r="F451" i="17"/>
  <c r="F19" i="50"/>
  <c r="C81" i="61"/>
  <c r="C19" i="52"/>
  <c r="H213" i="57"/>
  <c r="H19" i="62"/>
  <c r="H35" i="58"/>
  <c r="F100" i="34"/>
  <c r="M19" i="3"/>
  <c r="F58" i="51"/>
  <c r="C100" i="34"/>
  <c r="M19" i="45"/>
  <c r="F19" i="41"/>
  <c r="C119" i="7"/>
  <c r="M19" i="63"/>
  <c r="K58" i="51"/>
  <c r="H23" i="17"/>
  <c r="F19" i="45"/>
  <c r="H90" i="72"/>
  <c r="M94" i="52"/>
  <c r="H156" i="49"/>
  <c r="C72" i="59"/>
  <c r="M19" i="60"/>
  <c r="H19" i="72"/>
  <c r="M19" i="52"/>
  <c r="F119" i="7"/>
  <c r="H19" i="34"/>
  <c r="K81" i="61"/>
  <c r="M25" i="31"/>
  <c r="C19" i="34"/>
  <c r="M75" i="41"/>
  <c r="C19" i="41"/>
  <c r="C19" i="66"/>
  <c r="K86" i="53"/>
  <c r="K23" i="57"/>
  <c r="K19" i="34"/>
  <c r="K51" i="54"/>
  <c r="M19" i="50"/>
  <c r="H81" i="61"/>
  <c r="M65" i="71"/>
  <c r="H67" i="60"/>
  <c r="H19" i="52"/>
  <c r="K19" i="63"/>
  <c r="K90" i="72"/>
  <c r="H19" i="3"/>
  <c r="M19" i="68"/>
  <c r="H75" i="41"/>
  <c r="F187" i="58"/>
  <c r="K119" i="7"/>
  <c r="C25" i="31"/>
  <c r="K100" i="34"/>
  <c r="C19" i="61"/>
  <c r="C156" i="49"/>
  <c r="F19" i="52"/>
  <c r="H19" i="50"/>
  <c r="F19" i="64"/>
  <c r="K19" i="59"/>
  <c r="F19" i="73"/>
  <c r="H63" i="66"/>
  <c r="K94" i="52"/>
  <c r="K19" i="60"/>
  <c r="H100" i="34"/>
  <c r="K25" i="31"/>
  <c r="F77" i="70"/>
  <c r="H25" i="31"/>
  <c r="C86" i="53"/>
  <c r="K19" i="69"/>
  <c r="H19" i="68"/>
  <c r="F19" i="59"/>
  <c r="K77" i="70"/>
  <c r="C23" i="17"/>
  <c r="H19" i="63"/>
  <c r="M23" i="17"/>
  <c r="H451" i="17"/>
  <c r="K19" i="3"/>
  <c r="M213" i="57"/>
  <c r="K65" i="63"/>
  <c r="C23" i="57"/>
  <c r="K19" i="55"/>
  <c r="H51" i="54"/>
  <c r="M19" i="55"/>
  <c r="C19" i="72"/>
  <c r="K19" i="66"/>
  <c r="H19" i="66"/>
  <c r="H65" i="63"/>
  <c r="F19" i="68"/>
  <c r="K19" i="71"/>
  <c r="H19" i="70"/>
  <c r="C19" i="60"/>
  <c r="M72" i="59"/>
  <c r="C104" i="45"/>
  <c r="F75" i="41"/>
  <c r="F19" i="53"/>
  <c r="F19" i="55"/>
  <c r="C19" i="69"/>
  <c r="M30" i="40"/>
  <c r="M19" i="62"/>
  <c r="H94" i="52"/>
  <c r="K55" i="50"/>
  <c r="F30" i="40"/>
  <c r="F65" i="63"/>
  <c r="H19" i="55"/>
  <c r="M77" i="70"/>
  <c r="F19" i="34"/>
  <c r="C65" i="63"/>
  <c r="H30" i="40"/>
  <c r="M187" i="58"/>
  <c r="H119" i="7"/>
  <c r="M19" i="71"/>
  <c r="K19" i="52"/>
  <c r="C19" i="3"/>
  <c r="M51" i="54"/>
  <c r="K104" i="45"/>
  <c r="C19" i="70"/>
  <c r="F19" i="54"/>
  <c r="K19" i="41"/>
  <c r="F19" i="75"/>
  <c r="F213" i="57"/>
  <c r="H103" i="25"/>
  <c r="F104" i="45"/>
  <c r="C35" i="58"/>
  <c r="F19" i="62"/>
  <c r="F103" i="25"/>
  <c r="M156" i="49"/>
  <c r="M81" i="61"/>
  <c r="C90" i="72"/>
  <c r="C19" i="45"/>
  <c r="F86" i="53"/>
  <c r="F90" i="72"/>
  <c r="M19" i="69"/>
  <c r="K451" i="17"/>
  <c r="K19" i="50"/>
  <c r="F65" i="71"/>
  <c r="C19" i="75"/>
  <c r="C187" i="58"/>
  <c r="M19" i="66"/>
  <c r="M19" i="75"/>
  <c r="C19" i="54"/>
  <c r="K187" i="58"/>
  <c r="H19" i="73"/>
  <c r="H19" i="53"/>
  <c r="C19" i="62"/>
  <c r="H72" i="59"/>
  <c r="K19" i="54"/>
  <c r="H65" i="71"/>
  <c r="H104" i="45"/>
  <c r="H55" i="50"/>
  <c r="K19" i="62"/>
  <c r="H19" i="59"/>
  <c r="H19" i="41"/>
  <c r="C103" i="25"/>
  <c r="C30" i="49"/>
  <c r="C19" i="73"/>
  <c r="F51" i="54"/>
  <c r="K30" i="40"/>
  <c r="C213" i="57"/>
  <c r="C51" i="54"/>
  <c r="F19" i="66"/>
  <c r="M19" i="41"/>
  <c r="M23" i="57"/>
  <c r="K213" i="57"/>
  <c r="C67" i="60"/>
  <c r="F55" i="50"/>
  <c r="K18" i="74"/>
  <c r="K75" i="41"/>
  <c r="C65" i="71"/>
  <c r="F72" i="59"/>
  <c r="K19" i="70"/>
  <c r="F19" i="61"/>
  <c r="M100" i="34"/>
  <c r="K23" i="17"/>
  <c r="H19" i="71"/>
  <c r="C85" i="64"/>
  <c r="M451" i="17"/>
  <c r="H19" i="54"/>
  <c r="M19" i="73"/>
  <c r="C55" i="50"/>
  <c r="M55" i="50"/>
  <c r="M65" i="63"/>
  <c r="M19" i="61"/>
  <c r="K35" i="58"/>
  <c r="K19" i="53"/>
  <c r="K19" i="75"/>
  <c r="H19" i="75"/>
  <c r="M67" i="60"/>
  <c r="K67" i="60"/>
  <c r="C19" i="55"/>
  <c r="C19" i="59"/>
  <c r="C19" i="53"/>
  <c r="F19" i="71"/>
  <c r="F25" i="43"/>
  <c r="M86" i="53"/>
  <c r="M58" i="51"/>
  <c r="M19" i="34"/>
  <c r="K63" i="66"/>
  <c r="F85" i="64"/>
  <c r="K19" i="72"/>
  <c r="M30" i="49"/>
  <c r="F19" i="70"/>
  <c r="K156" i="49"/>
  <c r="M104" i="45"/>
  <c r="F25" i="31"/>
  <c r="F23" i="57"/>
  <c r="F18" i="74"/>
  <c r="M19" i="54"/>
  <c r="M19" i="72"/>
  <c r="M19" i="59"/>
  <c r="F19" i="63"/>
  <c r="C30" i="40"/>
  <c r="C19" i="68"/>
  <c r="K72" i="59"/>
  <c r="K19" i="61"/>
  <c r="F19" i="72"/>
  <c r="C75" i="41"/>
  <c r="C19" i="71"/>
  <c r="C77" i="70"/>
  <c r="F63" i="66"/>
  <c r="F19" i="60"/>
  <c r="C63" i="66"/>
  <c r="M35" i="58"/>
  <c r="M63" i="66"/>
  <c r="F94" i="52"/>
  <c r="F67" i="60"/>
  <c r="H19" i="69"/>
  <c r="H77" i="70"/>
  <c r="M19" i="53"/>
  <c r="F19" i="69"/>
  <c r="F81" i="61"/>
  <c r="V724" i="38" l="1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24" i="38" s="1"/>
  <c r="Y72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5" i="43"/>
  <c r="Q10" i="43" s="1"/>
  <c r="J78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3" i="38" l="1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18" i="58" l="1"/>
  <c r="K119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<sst xmlns="http://schemas.openxmlformats.org/spreadsheetml/2006/main" count="8001" uniqueCount="1292">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</sst>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6"/>
      <tableStyleElement type="headerRow" dxfId="2925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43144"/>
        <c:axId val="454737656"/>
      </c:scatterChart>
      <c:valAx>
        <c:axId val="4547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7656"/>
        <c:crosses val="autoZero"/>
        <c:crossBetween val="midCat"/>
      </c:valAx>
      <c:valAx>
        <c:axId val="4547376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40008"/>
        <c:axId val="454739616"/>
      </c:scatterChart>
      <c:valAx>
        <c:axId val="45474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9616"/>
        <c:crosses val="autoZero"/>
        <c:crossBetween val="midCat"/>
      </c:valAx>
      <c:valAx>
        <c:axId val="45473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00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38048"/>
        <c:axId val="454742752"/>
      </c:scatterChart>
      <c:valAx>
        <c:axId val="45473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2752"/>
        <c:crosses val="autoZero"/>
        <c:crossBetween val="midCat"/>
      </c:valAx>
      <c:valAx>
        <c:axId val="4547427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36480"/>
        <c:axId val="454741576"/>
      </c:scatterChart>
      <c:valAx>
        <c:axId val="45473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1576"/>
        <c:crosses val="autoZero"/>
        <c:crossBetween val="midCat"/>
      </c:valAx>
      <c:valAx>
        <c:axId val="4547415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36872"/>
        <c:axId val="454737264"/>
      </c:scatterChart>
      <c:valAx>
        <c:axId val="45473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7264"/>
        <c:crosses val="autoZero"/>
        <c:crossBetween val="midCat"/>
      </c:valAx>
      <c:valAx>
        <c:axId val="4547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3904"/>
        <c:axId val="477459200"/>
      </c:scatterChart>
      <c:valAx>
        <c:axId val="47746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9200"/>
        <c:crosses val="autoZero"/>
        <c:crossBetween val="midCat"/>
      </c:valAx>
      <c:valAx>
        <c:axId val="4774592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1160"/>
        <c:axId val="477464688"/>
      </c:scatterChart>
      <c:valAx>
        <c:axId val="47746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4688"/>
        <c:crosses val="autoZero"/>
        <c:crossBetween val="midCat"/>
      </c:valAx>
      <c:valAx>
        <c:axId val="47746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11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0768"/>
        <c:axId val="477458416"/>
      </c:scatterChart>
      <c:valAx>
        <c:axId val="4774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8416"/>
        <c:crosses val="autoZero"/>
        <c:crossBetween val="midCat"/>
      </c:valAx>
      <c:valAx>
        <c:axId val="47745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43536"/>
        <c:axId val="454739224"/>
      </c:lineChart>
      <c:dateAx>
        <c:axId val="45474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39224"/>
        <c:crosses val="autoZero"/>
        <c:auto val="1"/>
        <c:lblOffset val="100"/>
        <c:baseTimeUnit val="days"/>
      </c:dateAx>
      <c:valAx>
        <c:axId val="45473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1000"/>
        <c:axId val="477357864"/>
      </c:lineChart>
      <c:dateAx>
        <c:axId val="47736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7864"/>
        <c:crosses val="autoZero"/>
        <c:auto val="1"/>
        <c:lblOffset val="100"/>
        <c:baseTimeUnit val="days"/>
      </c:dateAx>
      <c:valAx>
        <c:axId val="477357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59824"/>
        <c:axId val="477359432"/>
      </c:lineChart>
      <c:dateAx>
        <c:axId val="47735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9432"/>
        <c:crosses val="autoZero"/>
        <c:auto val="1"/>
        <c:lblOffset val="100"/>
        <c:baseTimeUnit val="days"/>
      </c:dateAx>
      <c:valAx>
        <c:axId val="477359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58256"/>
        <c:axId val="477356296"/>
      </c:lineChart>
      <c:dateAx>
        <c:axId val="477358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6296"/>
        <c:crosses val="autoZero"/>
        <c:auto val="1"/>
        <c:lblOffset val="100"/>
        <c:baseTimeUnit val="days"/>
      </c:dateAx>
      <c:valAx>
        <c:axId val="47735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61784"/>
        <c:axId val="477357080"/>
      </c:lineChart>
      <c:dateAx>
        <c:axId val="477361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57080"/>
        <c:crosses val="autoZero"/>
        <c:auto val="1"/>
        <c:lblOffset val="100"/>
        <c:baseTimeUnit val="days"/>
      </c:dateAx>
      <c:valAx>
        <c:axId val="47735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6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95936"/>
        <c:axId val="479595152"/>
      </c:lineChart>
      <c:dateAx>
        <c:axId val="479595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5152"/>
        <c:crosses val="autoZero"/>
        <c:auto val="1"/>
        <c:lblOffset val="100"/>
        <c:baseTimeUnit val="days"/>
      </c:dateAx>
      <c:valAx>
        <c:axId val="4795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97504"/>
        <c:axId val="479597896"/>
      </c:lineChart>
      <c:dateAx>
        <c:axId val="479597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7896"/>
        <c:crosses val="autoZero"/>
        <c:auto val="1"/>
        <c:lblOffset val="100"/>
        <c:baseTimeUnit val="days"/>
      </c:dateAx>
      <c:valAx>
        <c:axId val="47959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93976"/>
        <c:axId val="479600248"/>
      </c:lineChart>
      <c:dateAx>
        <c:axId val="479593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00248"/>
        <c:crosses val="autoZero"/>
        <c:auto val="1"/>
        <c:lblOffset val="100"/>
        <c:baseTimeUnit val="days"/>
      </c:dateAx>
      <c:valAx>
        <c:axId val="4796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00640"/>
        <c:axId val="479601032"/>
      </c:lineChart>
      <c:dateAx>
        <c:axId val="479600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01032"/>
        <c:crosses val="autoZero"/>
        <c:auto val="1"/>
        <c:lblOffset val="100"/>
        <c:baseTimeUnit val="days"/>
      </c:dateAx>
      <c:valAx>
        <c:axId val="47960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0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98680"/>
        <c:axId val="479596328"/>
      </c:lineChart>
      <c:dateAx>
        <c:axId val="479598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6328"/>
        <c:crosses val="autoZero"/>
        <c:auto val="1"/>
        <c:lblOffset val="100"/>
        <c:baseTimeUnit val="days"/>
      </c:dateAx>
      <c:valAx>
        <c:axId val="4795963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99072"/>
        <c:axId val="479599464"/>
      </c:lineChart>
      <c:dateAx>
        <c:axId val="479599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9464"/>
        <c:crosses val="autoZero"/>
        <c:auto val="1"/>
        <c:lblOffset val="100"/>
        <c:baseTimeUnit val="days"/>
      </c:dateAx>
      <c:valAx>
        <c:axId val="47959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53472"/>
        <c:axId val="334451904"/>
      </c:lineChart>
      <c:dateAx>
        <c:axId val="33445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1904"/>
        <c:crosses val="autoZero"/>
        <c:auto val="1"/>
        <c:lblOffset val="100"/>
        <c:baseTimeUnit val="days"/>
      </c:dateAx>
      <c:valAx>
        <c:axId val="334451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56216"/>
        <c:axId val="334454256"/>
      </c:lineChart>
      <c:dateAx>
        <c:axId val="33445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4256"/>
        <c:crosses val="autoZero"/>
        <c:auto val="1"/>
        <c:lblOffset val="100"/>
        <c:baseTimeUnit val="days"/>
      </c:dateAx>
      <c:valAx>
        <c:axId val="33445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48768"/>
        <c:axId val="334449552"/>
      </c:lineChart>
      <c:dateAx>
        <c:axId val="334448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9552"/>
        <c:crosses val="autoZero"/>
        <c:auto val="1"/>
        <c:lblOffset val="100"/>
        <c:baseTimeUnit val="days"/>
      </c:dateAx>
      <c:valAx>
        <c:axId val="33444955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87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52296"/>
        <c:axId val="334455040"/>
      </c:lineChart>
      <c:dateAx>
        <c:axId val="334452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5040"/>
        <c:crosses val="autoZero"/>
        <c:auto val="1"/>
        <c:lblOffset val="100"/>
        <c:baseTimeUnit val="days"/>
      </c:dateAx>
      <c:valAx>
        <c:axId val="3344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22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449160"/>
        <c:axId val="334453080"/>
      </c:lineChart>
      <c:dateAx>
        <c:axId val="334449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3080"/>
        <c:crosses val="autoZero"/>
        <c:auto val="1"/>
        <c:lblOffset val="100"/>
        <c:baseTimeUnit val="days"/>
      </c:dateAx>
      <c:valAx>
        <c:axId val="33445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94760"/>
        <c:axId val="494148136"/>
      </c:lineChart>
      <c:dateAx>
        <c:axId val="479594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8136"/>
        <c:crosses val="autoZero"/>
        <c:auto val="1"/>
        <c:lblOffset val="100"/>
        <c:baseTimeUnit val="days"/>
      </c:dateAx>
      <c:valAx>
        <c:axId val="49414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9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2056"/>
        <c:axId val="494149312"/>
      </c:lineChart>
      <c:dateAx>
        <c:axId val="49415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9312"/>
        <c:crosses val="autoZero"/>
        <c:auto val="1"/>
        <c:lblOffset val="100"/>
        <c:baseTimeUnit val="days"/>
      </c:dateAx>
      <c:valAx>
        <c:axId val="49414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47744"/>
        <c:axId val="494149704"/>
      </c:lineChart>
      <c:dateAx>
        <c:axId val="49414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9704"/>
        <c:crosses val="autoZero"/>
        <c:auto val="1"/>
        <c:lblOffset val="100"/>
        <c:baseTimeUnit val="days"/>
      </c:dateAx>
      <c:valAx>
        <c:axId val="49414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0096"/>
        <c:axId val="494150488"/>
      </c:lineChart>
      <c:dateAx>
        <c:axId val="494150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488"/>
        <c:crosses val="autoZero"/>
        <c:auto val="1"/>
        <c:lblOffset val="100"/>
        <c:baseTimeUnit val="days"/>
      </c:dateAx>
      <c:valAx>
        <c:axId val="4941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0880"/>
        <c:axId val="494151272"/>
      </c:lineChart>
      <c:dateAx>
        <c:axId val="494150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272"/>
        <c:crosses val="autoZero"/>
        <c:auto val="1"/>
        <c:lblOffset val="100"/>
        <c:baseTimeUnit val="days"/>
      </c:dateAx>
      <c:valAx>
        <c:axId val="49415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2448"/>
        <c:axId val="494147352"/>
      </c:lineChart>
      <c:dateAx>
        <c:axId val="49415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7352"/>
        <c:crosses val="autoZero"/>
        <c:auto val="1"/>
        <c:lblOffset val="100"/>
        <c:baseTimeUnit val="days"/>
      </c:dateAx>
      <c:valAx>
        <c:axId val="49414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46176"/>
        <c:axId val="494145784"/>
      </c:lineChart>
      <c:dateAx>
        <c:axId val="494146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5784"/>
        <c:crosses val="autoZero"/>
        <c:auto val="1"/>
        <c:lblOffset val="100"/>
        <c:baseTimeUnit val="days"/>
      </c:dateAx>
      <c:valAx>
        <c:axId val="4941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4272"/>
        <c:axId val="496294664"/>
      </c:lineChart>
      <c:dateAx>
        <c:axId val="496294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4664"/>
        <c:crosses val="autoZero"/>
        <c:auto val="1"/>
        <c:lblOffset val="100"/>
        <c:baseTimeUnit val="days"/>
      </c:dateAx>
      <c:valAx>
        <c:axId val="49629466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7408"/>
        <c:axId val="496296232"/>
      </c:lineChart>
      <c:dateAx>
        <c:axId val="496297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6232"/>
        <c:crosses val="autoZero"/>
        <c:auto val="1"/>
        <c:lblOffset val="100"/>
        <c:baseTimeUnit val="days"/>
      </c:dateAx>
      <c:valAx>
        <c:axId val="49629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7800"/>
        <c:axId val="496299368"/>
      </c:lineChart>
      <c:dateAx>
        <c:axId val="49629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9368"/>
        <c:crosses val="autoZero"/>
        <c:auto val="1"/>
        <c:lblOffset val="100"/>
        <c:baseTimeUnit val="days"/>
      </c:dateAx>
      <c:valAx>
        <c:axId val="496299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8976"/>
        <c:axId val="496298192"/>
      </c:lineChart>
      <c:dateAx>
        <c:axId val="496298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8192"/>
        <c:crosses val="autoZero"/>
        <c:auto val="1"/>
        <c:lblOffset val="100"/>
        <c:baseTimeUnit val="days"/>
      </c:dateAx>
      <c:valAx>
        <c:axId val="4962981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2704"/>
        <c:axId val="334450728"/>
      </c:lineChart>
      <c:dateAx>
        <c:axId val="496292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50728"/>
        <c:crosses val="autoZero"/>
        <c:auto val="1"/>
        <c:lblOffset val="100"/>
        <c:baseTimeUnit val="days"/>
      </c:dateAx>
      <c:valAx>
        <c:axId val="33445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07936"/>
        <c:axId val="511808328"/>
      </c:lineChart>
      <c:dateAx>
        <c:axId val="511807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8328"/>
        <c:crosses val="autoZero"/>
        <c:auto val="1"/>
        <c:lblOffset val="100"/>
        <c:baseTimeUnit val="days"/>
      </c:dateAx>
      <c:valAx>
        <c:axId val="5118083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08720"/>
        <c:axId val="511809896"/>
      </c:lineChart>
      <c:dateAx>
        <c:axId val="51180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9896"/>
        <c:crosses val="autoZero"/>
        <c:auto val="1"/>
        <c:lblOffset val="100"/>
        <c:baseTimeUnit val="days"/>
      </c:dateAx>
      <c:valAx>
        <c:axId val="51180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802840"/>
        <c:axId val="511803232"/>
      </c:lineChart>
      <c:dateAx>
        <c:axId val="511802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3232"/>
        <c:crosses val="autoZero"/>
        <c:auto val="1"/>
        <c:lblOffset val="100"/>
        <c:baseTimeUnit val="days"/>
      </c:dateAx>
      <c:valAx>
        <c:axId val="51180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2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809504"/>
        <c:axId val="511803624"/>
      </c:lineChart>
      <c:dateAx>
        <c:axId val="511809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3624"/>
        <c:crosses val="autoZero"/>
        <c:auto val="1"/>
        <c:lblOffset val="100"/>
        <c:baseTimeUnit val="days"/>
      </c:dateAx>
      <c:valAx>
        <c:axId val="51180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06760"/>
        <c:axId val="511807544"/>
      </c:lineChart>
      <c:dateAx>
        <c:axId val="511806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7544"/>
        <c:crosses val="autoZero"/>
        <c:auto val="1"/>
        <c:lblOffset val="100"/>
        <c:baseTimeUnit val="days"/>
      </c:dateAx>
      <c:valAx>
        <c:axId val="51180754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06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32488"/>
        <c:axId val="512436800"/>
      </c:lineChart>
      <c:dateAx>
        <c:axId val="51243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6800"/>
        <c:crosses val="autoZero"/>
        <c:auto val="1"/>
        <c:lblOffset val="100"/>
        <c:baseTimeUnit val="days"/>
      </c:dateAx>
      <c:valAx>
        <c:axId val="5124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30136"/>
        <c:axId val="512430528"/>
      </c:lineChart>
      <c:catAx>
        <c:axId val="51243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0528"/>
        <c:crosses val="autoZero"/>
        <c:auto val="1"/>
        <c:lblAlgn val="ctr"/>
        <c:lblOffset val="100"/>
        <c:noMultiLvlLbl val="0"/>
      </c:catAx>
      <c:valAx>
        <c:axId val="51243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30920"/>
        <c:axId val="512434840"/>
      </c:scatterChart>
      <c:valAx>
        <c:axId val="512430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4840"/>
        <c:crosses val="autoZero"/>
        <c:crossBetween val="midCat"/>
      </c:valAx>
      <c:valAx>
        <c:axId val="512434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0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432880"/>
        <c:axId val="512431312"/>
      </c:scatterChart>
      <c:valAx>
        <c:axId val="51243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1312"/>
        <c:crosses val="autoZero"/>
        <c:crossBetween val="midCat"/>
      </c:valAx>
      <c:valAx>
        <c:axId val="51243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432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30656"/>
        <c:axId val="523330264"/>
      </c:lineChart>
      <c:catAx>
        <c:axId val="523330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30264"/>
        <c:crosses val="autoZero"/>
        <c:auto val="1"/>
        <c:lblAlgn val="ctr"/>
        <c:lblOffset val="100"/>
        <c:noMultiLvlLbl val="0"/>
      </c:catAx>
      <c:valAx>
        <c:axId val="523330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3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32224"/>
        <c:axId val="523325560"/>
      </c:lineChart>
      <c:dateAx>
        <c:axId val="52333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5560"/>
        <c:crosses val="autoZero"/>
        <c:auto val="1"/>
        <c:lblOffset val="100"/>
        <c:baseTimeUnit val="days"/>
      </c:dateAx>
      <c:valAx>
        <c:axId val="523325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23992"/>
        <c:axId val="523322816"/>
      </c:lineChart>
      <c:dateAx>
        <c:axId val="52332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2816"/>
        <c:crosses val="autoZero"/>
        <c:auto val="1"/>
        <c:lblOffset val="100"/>
        <c:baseTimeUnit val="days"/>
      </c:dateAx>
      <c:valAx>
        <c:axId val="5233228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24384"/>
        <c:axId val="523326736"/>
      </c:lineChart>
      <c:dateAx>
        <c:axId val="52332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6736"/>
        <c:crosses val="autoZero"/>
        <c:auto val="1"/>
        <c:lblOffset val="100"/>
        <c:baseTimeUnit val="days"/>
      </c:dateAx>
      <c:valAx>
        <c:axId val="523326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17328"/>
        <c:axId val="523329088"/>
      </c:lineChart>
      <c:dateAx>
        <c:axId val="523317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9088"/>
        <c:crosses val="autoZero"/>
        <c:auto val="1"/>
        <c:lblOffset val="100"/>
        <c:baseTimeUnit val="days"/>
      </c:dateAx>
      <c:valAx>
        <c:axId val="52332908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1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321248"/>
        <c:axId val="523322424"/>
      </c:lineChart>
      <c:dateAx>
        <c:axId val="523321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2424"/>
        <c:crosses val="autoZero"/>
        <c:auto val="1"/>
        <c:lblOffset val="100"/>
        <c:baseTimeUnit val="days"/>
      </c:dateAx>
      <c:valAx>
        <c:axId val="52332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2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87928"/>
        <c:axId val="496086752"/>
      </c:lineChart>
      <c:dateAx>
        <c:axId val="496087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6752"/>
        <c:crosses val="autoZero"/>
        <c:auto val="1"/>
        <c:lblOffset val="100"/>
        <c:baseTimeUnit val="days"/>
      </c:dateAx>
      <c:valAx>
        <c:axId val="496086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89496"/>
        <c:axId val="496093416"/>
      </c:lineChart>
      <c:catAx>
        <c:axId val="496089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3416"/>
        <c:crosses val="autoZero"/>
        <c:auto val="1"/>
        <c:lblAlgn val="ctr"/>
        <c:lblOffset val="100"/>
        <c:noMultiLvlLbl val="0"/>
      </c:catAx>
      <c:valAx>
        <c:axId val="496093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92240"/>
        <c:axId val="496089104"/>
      </c:lineChart>
      <c:catAx>
        <c:axId val="49609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9104"/>
        <c:crosses val="autoZero"/>
        <c:auto val="1"/>
        <c:lblAlgn val="ctr"/>
        <c:lblOffset val="100"/>
        <c:noMultiLvlLbl val="0"/>
      </c:catAx>
      <c:valAx>
        <c:axId val="4960891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092632"/>
        <c:axId val="496085184"/>
      </c:lineChart>
      <c:dateAx>
        <c:axId val="496092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5184"/>
        <c:crosses val="autoZero"/>
        <c:auto val="1"/>
        <c:lblOffset val="100"/>
        <c:baseTimeUnit val="days"/>
      </c:dateAx>
      <c:valAx>
        <c:axId val="4960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090672"/>
        <c:axId val="496085576"/>
      </c:lineChart>
      <c:dateAx>
        <c:axId val="496090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85576"/>
        <c:crosses val="autoZero"/>
        <c:auto val="1"/>
        <c:lblOffset val="100"/>
        <c:baseTimeUnit val="days"/>
      </c:dateAx>
      <c:valAx>
        <c:axId val="49608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94592"/>
        <c:axId val="496095376"/>
      </c:lineChart>
      <c:dateAx>
        <c:axId val="49609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5376"/>
        <c:crosses val="autoZero"/>
        <c:auto val="1"/>
        <c:lblOffset val="100"/>
        <c:baseTimeUnit val="days"/>
      </c:dateAx>
      <c:valAx>
        <c:axId val="496095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97728"/>
        <c:axId val="496100080"/>
      </c:lineChart>
      <c:dateAx>
        <c:axId val="49609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00080"/>
        <c:crosses val="autoZero"/>
        <c:auto val="1"/>
        <c:lblOffset val="100"/>
        <c:baseTimeUnit val="days"/>
      </c:dateAx>
      <c:valAx>
        <c:axId val="4961000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00472"/>
        <c:axId val="496097336"/>
      </c:lineChart>
      <c:dateAx>
        <c:axId val="496100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97336"/>
        <c:crosses val="autoZero"/>
        <c:auto val="1"/>
        <c:lblOffset val="100"/>
        <c:baseTimeUnit val="days"/>
      </c:dateAx>
      <c:valAx>
        <c:axId val="4960973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0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71392"/>
        <c:axId val="577274920"/>
      </c:lineChart>
      <c:dateAx>
        <c:axId val="577271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74920"/>
        <c:crosses val="autoZero"/>
        <c:auto val="1"/>
        <c:lblOffset val="100"/>
        <c:baseTimeUnit val="days"/>
      </c:dateAx>
      <c:valAx>
        <c:axId val="57727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7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71784"/>
        <c:axId val="577269824"/>
      </c:lineChart>
      <c:catAx>
        <c:axId val="57727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69824"/>
        <c:crosses val="autoZero"/>
        <c:auto val="1"/>
        <c:lblAlgn val="ctr"/>
        <c:lblOffset val="100"/>
        <c:noMultiLvlLbl val="0"/>
      </c:catAx>
      <c:valAx>
        <c:axId val="5772698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7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151856"/>
        <c:axId val="578146368"/>
      </c:lineChart>
      <c:dateAx>
        <c:axId val="578151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46368"/>
        <c:crosses val="autoZero"/>
        <c:auto val="1"/>
        <c:lblOffset val="100"/>
        <c:baseTimeUnit val="days"/>
      </c:dateAx>
      <c:valAx>
        <c:axId val="578146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5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4" dataDxfId="523">
  <autoFilter ref="O15:W26"/>
  <tableColumns count="9">
    <tableColumn id="1" name="Date" dataDxfId="522"/>
    <tableColumn id="2" name="Quarter" dataDxfId="521"/>
    <tableColumn id="3" name="Time" dataDxfId="520"/>
    <tableColumn id="4" name="EPS estimate" dataDxfId="519"/>
    <tableColumn id="5" name="EPS Actual" dataDxfId="518"/>
    <tableColumn id="6" name="Sales Estiamte (B)" dataDxfId="517"/>
    <tableColumn id="7" name="Sales Actual (B)" dataDxfId="516"/>
    <tableColumn id="8" name="Guidance" dataDxfId="515"/>
    <tableColumn id="9" name="Reaction" dataDxfId="51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21.21</v>
      </c>
      <c r="G2" s="78">
        <v>8.016472727272749</v>
      </c>
      <c r="H2">
        <v>2200</v>
      </c>
      <c r="I2" s="2">
        <v>46662</v>
      </c>
      <c r="J2" s="2">
        <v>17636.240000000049</v>
      </c>
      <c r="K2" s="2">
        <v>29025.759999999951</v>
      </c>
      <c r="L2" s="736">
        <v>1.6458020530453132</v>
      </c>
      <c r="M2" s="2">
        <v>43641.331000001577</v>
      </c>
      <c r="N2">
        <v>400</v>
      </c>
      <c r="O2" t="s">
        <v>1254</v>
      </c>
      <c r="P2" s="736">
        <v>9.4295143800094301E-3</v>
      </c>
      <c r="Q2" s="736">
        <v>7.1000000000000004E-3</v>
      </c>
      <c r="R2" s="2">
        <v>33.666666666666664</v>
      </c>
      <c r="S2" s="859">
        <v>43317</v>
      </c>
      <c r="V2" s="48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32.0199</v>
      </c>
      <c r="G3" s="78">
        <v>30.583778571428571</v>
      </c>
      <c r="H3">
        <v>1400</v>
      </c>
      <c r="I3" s="2">
        <v>44827.86</v>
      </c>
      <c r="J3" s="2">
        <v>42817.29</v>
      </c>
      <c r="K3" s="2">
        <v>2010.5699999999997</v>
      </c>
      <c r="L3" s="736">
        <v>4.6956965282015761E-2</v>
      </c>
      <c r="M3" s="2">
        <v>2010.5699999999997</v>
      </c>
      <c r="N3">
        <v>1200</v>
      </c>
      <c r="O3" t="s">
        <v>1238</v>
      </c>
      <c r="P3" s="736">
        <v>6.2461156968010516E-2</v>
      </c>
      <c r="Q3" s="736">
        <v>5.0000000000000001E-3</v>
      </c>
      <c r="R3" s="2">
        <v>9.2276368876080692</v>
      </c>
      <c r="S3" s="859">
        <v>43337</v>
      </c>
      <c r="T3" s="48"/>
      <c r="V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21.869900000000001</v>
      </c>
      <c r="G4" s="78">
        <v>25.043816666666661</v>
      </c>
      <c r="H4">
        <v>1200</v>
      </c>
      <c r="I4" s="2">
        <v>26243.88</v>
      </c>
      <c r="J4" s="2">
        <v>30052.579999999994</v>
      </c>
      <c r="K4" s="2">
        <v>-3808.6999999999935</v>
      </c>
      <c r="L4" s="736">
        <v>-0.12673454325718433</v>
      </c>
      <c r="M4" s="2">
        <v>-3733.6799999999935</v>
      </c>
      <c r="N4" s="29">
        <v>43349</v>
      </c>
      <c r="O4" t="s">
        <v>1272</v>
      </c>
      <c r="P4" s="736">
        <v>4.2066950466165827E-2</v>
      </c>
      <c r="Q4" s="736">
        <v>2.3400000000000001E-2</v>
      </c>
      <c r="R4" s="2">
        <v>8.5764313725490204</v>
      </c>
      <c r="S4" s="29">
        <v>43319</v>
      </c>
      <c r="T4" s="48"/>
      <c r="W4" s="48"/>
      <c r="Y4" s="48"/>
    </row>
    <row r="5" spans="1:41" ht="21.95" customHeight="1" x14ac:dyDescent="0.25">
      <c r="A5" s="152"/>
      <c r="B5" s="50"/>
      <c r="C5" s="51"/>
      <c r="D5" s="788"/>
      <c r="E5" s="22" t="s">
        <v>920</v>
      </c>
      <c r="F5" s="2">
        <v>57</v>
      </c>
      <c r="G5" s="78">
        <v>58.551366666666667</v>
      </c>
      <c r="H5">
        <v>300</v>
      </c>
      <c r="I5" s="2">
        <v>17100</v>
      </c>
      <c r="J5" s="2">
        <v>17565.41</v>
      </c>
      <c r="K5" s="2">
        <v>-465.40999999999985</v>
      </c>
      <c r="L5" s="736">
        <v>-2.6495823325501652E-2</v>
      </c>
      <c r="M5" s="2">
        <v>-465.40999999999985</v>
      </c>
      <c r="N5">
        <v>200</v>
      </c>
      <c r="O5" t="s">
        <v>1212</v>
      </c>
      <c r="P5" s="736">
        <v>4.3859649122807015E-2</v>
      </c>
      <c r="Q5" s="736">
        <v>6.0000000000000001E-3</v>
      </c>
      <c r="R5" s="2">
        <v>15.03957783641161</v>
      </c>
      <c r="S5" s="29">
        <v>43317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78">
        <v>50.54</v>
      </c>
      <c r="G6" s="78">
        <v>50.326900000000002</v>
      </c>
      <c r="H6">
        <v>300</v>
      </c>
      <c r="I6" s="2">
        <v>15162</v>
      </c>
      <c r="J6" s="2">
        <v>15098.07</v>
      </c>
      <c r="K6" s="2">
        <v>63.930000000000291</v>
      </c>
      <c r="L6" s="736">
        <v>4.2343160417191838E-3</v>
      </c>
      <c r="M6" s="2">
        <v>63.930000000000291</v>
      </c>
      <c r="N6" s="29">
        <v>43356</v>
      </c>
      <c r="O6"/>
      <c r="P6" s="736">
        <v>3.4823901859912944E-2</v>
      </c>
      <c r="Q6" s="736">
        <v>-1.3899999999999999E-2</v>
      </c>
      <c r="R6" s="2"/>
      <c r="T6" s="48"/>
      <c r="U6" s="48"/>
    </row>
    <row r="7" spans="1:41" ht="21.95" customHeight="1" x14ac:dyDescent="0.25">
      <c r="A7" s="51"/>
      <c r="B7" s="51"/>
      <c r="C7" s="51"/>
      <c r="D7" s="788"/>
      <c r="E7" s="22" t="s">
        <v>943</v>
      </c>
      <c r="F7" s="2">
        <v>39.459899999999998</v>
      </c>
      <c r="G7" s="78">
        <v>42.790885714285722</v>
      </c>
      <c r="H7">
        <v>350</v>
      </c>
      <c r="I7" s="2">
        <v>13810.964999999998</v>
      </c>
      <c r="J7" s="2">
        <v>14976.810000000003</v>
      </c>
      <c r="K7" s="2">
        <v>-1165.845000000003</v>
      </c>
      <c r="L7" s="736">
        <v>-7.784334581262653E-2</v>
      </c>
      <c r="M7" s="2">
        <v>-1165.845000000003</v>
      </c>
      <c r="N7">
        <v>150</v>
      </c>
      <c r="O7" t="s">
        <v>1273</v>
      </c>
      <c r="P7" s="736">
        <v>1.9900000000000001E-2</v>
      </c>
      <c r="Q7" s="736">
        <v>2.0400000000000001E-2</v>
      </c>
      <c r="R7" s="2">
        <v>19.016819277108432</v>
      </c>
      <c r="S7" s="859">
        <v>43331</v>
      </c>
      <c r="T7" s="48"/>
      <c r="V7" s="48"/>
      <c r="W7" s="48"/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45.549900000000001</v>
      </c>
      <c r="G8" s="78">
        <v>47.47183333333335</v>
      </c>
      <c r="H8">
        <v>300</v>
      </c>
      <c r="I8" s="2">
        <v>13664.970000000001</v>
      </c>
      <c r="J8" s="2">
        <v>14241.550000000005</v>
      </c>
      <c r="K8" s="2">
        <v>-576.58000000000175</v>
      </c>
      <c r="L8" s="736">
        <v>-4.0485761732396028E-2</v>
      </c>
      <c r="M8" s="2">
        <v>-526.63000000000193</v>
      </c>
      <c r="N8">
        <v>50</v>
      </c>
      <c r="O8" t="s">
        <v>1286</v>
      </c>
      <c r="P8" s="736">
        <v>4.302973222773266E-2</v>
      </c>
      <c r="Q8" s="736">
        <v>-8.0999999999999996E-3</v>
      </c>
      <c r="R8" s="2">
        <v>15.082748344370861</v>
      </c>
      <c r="S8" s="29">
        <v>43320</v>
      </c>
      <c r="T8" s="48"/>
      <c r="V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714</v>
      </c>
      <c r="F9" s="2">
        <v>68.239900000000006</v>
      </c>
      <c r="G9" s="78">
        <v>62.082000000000043</v>
      </c>
      <c r="H9">
        <v>200</v>
      </c>
      <c r="I9" s="2">
        <v>13647.980000000001</v>
      </c>
      <c r="J9" s="2">
        <v>12416.400000000009</v>
      </c>
      <c r="K9" s="2">
        <v>1231.5799999999927</v>
      </c>
      <c r="L9" s="736">
        <v>9.9189781257046458E-2</v>
      </c>
      <c r="M9" s="2">
        <v>1231.5799999999927</v>
      </c>
      <c r="N9">
        <v>200</v>
      </c>
      <c r="O9" t="s">
        <v>1287</v>
      </c>
      <c r="P9" s="736">
        <v>2.3446693210277272E-2</v>
      </c>
      <c r="Q9" s="736">
        <v>9.1999999999999998E-3</v>
      </c>
      <c r="R9" s="2">
        <v>11.420903765690378</v>
      </c>
      <c r="S9" s="29">
        <v>43317</v>
      </c>
      <c r="T9" s="48"/>
    </row>
    <row r="10" spans="1:41" ht="21.95" customHeight="1" x14ac:dyDescent="0.25">
      <c r="A10" s="50"/>
      <c r="B10" s="50"/>
      <c r="C10" s="51"/>
      <c r="D10" s="788"/>
      <c r="E10" s="22" t="s">
        <v>223</v>
      </c>
      <c r="F10" s="2">
        <v>30.509899999999998</v>
      </c>
      <c r="G10" s="78">
        <v>16.926374999999897</v>
      </c>
      <c r="H10">
        <v>400</v>
      </c>
      <c r="I10" s="2">
        <v>12203.96</v>
      </c>
      <c r="J10" s="2">
        <v>6770.5499999999593</v>
      </c>
      <c r="K10" s="2">
        <v>5433.4100000000399</v>
      </c>
      <c r="L10" s="736">
        <v>0.80250644334656318</v>
      </c>
      <c r="M10" s="2">
        <v>6885.6700000000383</v>
      </c>
      <c r="N10">
        <v>200</v>
      </c>
      <c r="O10" t="s">
        <v>1265</v>
      </c>
      <c r="P10" s="736">
        <v>3.2776246398709932E-3</v>
      </c>
      <c r="Q10" s="736">
        <v>-1.04E-2</v>
      </c>
      <c r="R10" s="2">
        <v>21.792785714285714</v>
      </c>
      <c r="S10" s="29">
        <v>43319</v>
      </c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60"/>
      <c r="B11" s="61"/>
      <c r="C11" s="60"/>
      <c r="D11" s="788"/>
      <c r="E11" s="22" t="s">
        <v>14</v>
      </c>
      <c r="F11" s="2">
        <v>60.649900000000002</v>
      </c>
      <c r="G11" s="78">
        <v>56.6158</v>
      </c>
      <c r="H11">
        <v>200</v>
      </c>
      <c r="I11" s="2">
        <v>12129.98</v>
      </c>
      <c r="J11" s="2">
        <v>11323.16</v>
      </c>
      <c r="K11" s="2">
        <v>806.81999999999971</v>
      </c>
      <c r="L11" s="736">
        <v>7.1253960908439024E-2</v>
      </c>
      <c r="M11" s="2">
        <v>806.81999999999971</v>
      </c>
      <c r="N11">
        <v>200</v>
      </c>
      <c r="O11" t="s">
        <v>1211</v>
      </c>
      <c r="P11" s="736">
        <v>4.6166605385994035E-2</v>
      </c>
      <c r="Q11" s="736">
        <v>2.6100000000000002E-2</v>
      </c>
      <c r="R11" s="2">
        <v>15.219548306148054</v>
      </c>
      <c r="S11" s="29">
        <v>43319</v>
      </c>
      <c r="U11" s="48"/>
      <c r="V11" s="48"/>
    </row>
    <row r="12" spans="1:41" ht="21.95" customHeight="1" x14ac:dyDescent="0.25">
      <c r="A12" s="51"/>
      <c r="B12" s="51"/>
      <c r="C12" s="51"/>
      <c r="D12" s="788"/>
      <c r="E12" s="22" t="s">
        <v>1194</v>
      </c>
      <c r="F12" s="2">
        <v>2655.8710000000001</v>
      </c>
      <c r="G12" s="78">
        <v>2747</v>
      </c>
      <c r="H12">
        <v>4</v>
      </c>
      <c r="I12" s="2">
        <v>10623.484</v>
      </c>
      <c r="J12" s="2">
        <v>10988</v>
      </c>
      <c r="K12" s="2">
        <v>-364.51599999999962</v>
      </c>
      <c r="L12" s="736">
        <v>-3.3174008008736766E-2</v>
      </c>
      <c r="M12" s="2">
        <v>-364.51599999999962</v>
      </c>
      <c r="N12">
        <v>2</v>
      </c>
      <c r="O12" t="s">
        <v>1261</v>
      </c>
      <c r="P12" s="736">
        <v>0</v>
      </c>
      <c r="Q12" s="736">
        <v>6.7999999999999996E-3</v>
      </c>
      <c r="R12" s="2">
        <v>13.690056701030928</v>
      </c>
      <c r="S12" s="859">
        <v>43331</v>
      </c>
      <c r="T12" s="48"/>
      <c r="U12" s="48"/>
    </row>
    <row r="13" spans="1:41" ht="21.95" customHeight="1" x14ac:dyDescent="0.25">
      <c r="A13" s="50"/>
      <c r="B13" s="50"/>
      <c r="C13" s="51"/>
      <c r="D13" s="788"/>
      <c r="E13" s="22" t="s">
        <v>195</v>
      </c>
      <c r="F13" s="78">
        <v>31.96</v>
      </c>
      <c r="G13" s="78">
        <v>15.931166666666668</v>
      </c>
      <c r="H13">
        <v>300</v>
      </c>
      <c r="I13" s="2">
        <v>9588</v>
      </c>
      <c r="J13" s="2">
        <v>4779.3500000000004</v>
      </c>
      <c r="K13" s="2">
        <v>4808.6500000000233</v>
      </c>
      <c r="L13" s="736">
        <v>1.0061305407639112</v>
      </c>
      <c r="M13" s="2">
        <v>6556.6200000000172</v>
      </c>
      <c r="N13" s="29">
        <v>43353</v>
      </c>
      <c r="O13" t="s">
        <v>1288</v>
      </c>
      <c r="P13" s="736">
        <v>1.7521902377972468E-2</v>
      </c>
      <c r="Q13" s="736">
        <v>1.9E-3</v>
      </c>
      <c r="R13" s="2">
        <v>15.402409638554216</v>
      </c>
      <c r="S13" s="859">
        <v>43317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52</v>
      </c>
      <c r="F14" s="2">
        <v>52.36</v>
      </c>
      <c r="G14" s="78">
        <v>48.23446666666667</v>
      </c>
      <c r="H14">
        <v>150</v>
      </c>
      <c r="I14" s="2">
        <v>7854</v>
      </c>
      <c r="J14" s="2">
        <v>7235.17</v>
      </c>
      <c r="K14" s="2">
        <v>618.82999999999993</v>
      </c>
      <c r="L14" s="736">
        <v>8.5530816829459358E-2</v>
      </c>
      <c r="M14" s="2">
        <v>1675.5699999999979</v>
      </c>
      <c r="N14" s="29">
        <v>43353</v>
      </c>
      <c r="O14" t="s">
        <v>1241</v>
      </c>
      <c r="P14" s="736">
        <v>3.6363636363636362E-2</v>
      </c>
      <c r="Q14" s="736">
        <v>2.2100000000000002E-2</v>
      </c>
      <c r="R14" s="2">
        <v>10.685714285714285</v>
      </c>
      <c r="S14" s="29">
        <v>43323</v>
      </c>
      <c r="U14" s="48"/>
      <c r="V14" s="48"/>
    </row>
    <row r="15" spans="1:41" ht="21.95" customHeight="1" x14ac:dyDescent="0.25">
      <c r="A15" s="50"/>
      <c r="B15" s="51"/>
      <c r="C15" s="51"/>
      <c r="D15" s="788"/>
      <c r="E15" s="22" t="s">
        <v>271</v>
      </c>
      <c r="F15" s="2">
        <v>74.89</v>
      </c>
      <c r="G15" s="78">
        <v>58.301000000000002</v>
      </c>
      <c r="H15">
        <v>100</v>
      </c>
      <c r="I15" s="2">
        <v>7489</v>
      </c>
      <c r="J15" s="2">
        <v>5830.1</v>
      </c>
      <c r="K15" s="2">
        <v>1658.8999999999996</v>
      </c>
      <c r="L15" s="736">
        <v>0.2845405739181146</v>
      </c>
      <c r="M15" s="2">
        <v>1856.1099999999951</v>
      </c>
      <c r="N15">
        <v>50</v>
      </c>
      <c r="O15" t="s">
        <v>1265</v>
      </c>
      <c r="P15" s="736">
        <v>2.6705835224996661E-2</v>
      </c>
      <c r="Q15" s="736">
        <v>1.2E-2</v>
      </c>
      <c r="R15" s="2">
        <v>10.736917562724015</v>
      </c>
      <c r="S15" s="29">
        <v>43324</v>
      </c>
    </row>
    <row r="16" spans="1:41" ht="21.95" customHeight="1" x14ac:dyDescent="0.25">
      <c r="A16" s="50"/>
      <c r="B16" s="50"/>
      <c r="C16" s="51"/>
      <c r="D16" s="788"/>
      <c r="E16" s="22" t="s">
        <v>924</v>
      </c>
      <c r="F16" s="2">
        <v>49.16</v>
      </c>
      <c r="G16" s="78">
        <v>35.128200000000021</v>
      </c>
      <c r="H16">
        <v>150</v>
      </c>
      <c r="I16" s="2">
        <v>7373.9999999999991</v>
      </c>
      <c r="J16" s="2">
        <v>5269.2300000000032</v>
      </c>
      <c r="K16" s="2">
        <v>2104.7699999999959</v>
      </c>
      <c r="L16" s="736">
        <v>0.3994454597730589</v>
      </c>
      <c r="M16" s="2">
        <v>2104.7699999999959</v>
      </c>
      <c r="N16" s="29">
        <v>43367</v>
      </c>
      <c r="O16" t="s">
        <v>1274</v>
      </c>
      <c r="P16" s="736">
        <v>2.8071602929210741E-2</v>
      </c>
      <c r="Q16" s="736">
        <v>1.7000000000000001E-2</v>
      </c>
      <c r="R16" s="2">
        <v>11.17272727272727</v>
      </c>
      <c r="S16" s="859">
        <v>43314</v>
      </c>
      <c r="T16" s="48"/>
    </row>
    <row r="17" spans="1:41" ht="21.95" customHeight="1" x14ac:dyDescent="0.25">
      <c r="A17" s="50"/>
      <c r="B17" s="50"/>
      <c r="C17" s="51"/>
      <c r="D17" s="788"/>
      <c r="E17" s="22" t="s">
        <v>803</v>
      </c>
      <c r="F17" s="2">
        <v>23.72</v>
      </c>
      <c r="G17" s="78">
        <v>30.899533333333309</v>
      </c>
      <c r="H17">
        <v>300</v>
      </c>
      <c r="I17" s="2">
        <v>7116</v>
      </c>
      <c r="J17" s="2">
        <v>9269.8599999999933</v>
      </c>
      <c r="K17" s="2">
        <v>-2153.8599999999933</v>
      </c>
      <c r="L17" s="736">
        <v>-0.23235086614037265</v>
      </c>
      <c r="M17" s="2">
        <v>-2153.8599999999933</v>
      </c>
      <c r="N17" s="29">
        <v>43350</v>
      </c>
      <c r="O17" t="s">
        <v>1193</v>
      </c>
      <c r="P17" s="736">
        <v>4.3844856661045532E-2</v>
      </c>
      <c r="Q17" s="736">
        <v>1.0699999999999999E-2</v>
      </c>
      <c r="R17" s="2">
        <v>13.952941176470588</v>
      </c>
      <c r="S17" s="859">
        <v>43324</v>
      </c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923</v>
      </c>
      <c r="F18" s="2">
        <v>199.59989999999999</v>
      </c>
      <c r="G18" s="78">
        <v>194.01633333333334</v>
      </c>
      <c r="H18">
        <v>30</v>
      </c>
      <c r="I18" s="2">
        <v>5987.9969999999994</v>
      </c>
      <c r="J18" s="2">
        <v>5820.49</v>
      </c>
      <c r="K18" s="2">
        <v>167.50699999999961</v>
      </c>
      <c r="L18" s="736">
        <v>2.8778848516190159E-2</v>
      </c>
      <c r="M18" s="2">
        <v>167.50699999999961</v>
      </c>
      <c r="N18" s="29">
        <v>43374</v>
      </c>
      <c r="O18" t="s">
        <v>1289</v>
      </c>
      <c r="P18" s="736">
        <v>9.6192432962140771E-3</v>
      </c>
      <c r="Q18" s="736">
        <v>4.4999999999999997E-3</v>
      </c>
      <c r="R18" s="2">
        <v>23.155440835266823</v>
      </c>
      <c r="T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1"/>
      <c r="B19" s="51"/>
      <c r="C19" s="51"/>
      <c r="D19" s="788"/>
      <c r="E19" s="22" t="s">
        <v>1253</v>
      </c>
      <c r="F19" s="2">
        <v>55.179900000000004</v>
      </c>
      <c r="G19" s="78">
        <v>54.48</v>
      </c>
      <c r="H19">
        <v>100</v>
      </c>
      <c r="I19" s="2">
        <v>5517.9900000000007</v>
      </c>
      <c r="J19" s="2">
        <v>5448</v>
      </c>
      <c r="K19" s="2">
        <v>69.990000000000691</v>
      </c>
      <c r="L19" s="736">
        <v>1.2846916299559594E-2</v>
      </c>
      <c r="M19" s="2">
        <v>69.990000000000691</v>
      </c>
      <c r="N19" s="29">
        <v>43356</v>
      </c>
      <c r="O19" t="s">
        <v>1211</v>
      </c>
      <c r="P19" s="736">
        <v>3.1170770516075596E-2</v>
      </c>
      <c r="Q19" s="736">
        <v>1.9199999999999998E-2</v>
      </c>
      <c r="R19" s="2">
        <v>13.846900878293601</v>
      </c>
      <c r="S19" s="859">
        <v>43331</v>
      </c>
    </row>
    <row r="20" spans="1:41" ht="21.95" customHeight="1" x14ac:dyDescent="0.25">
      <c r="A20" s="50"/>
      <c r="B20" s="50"/>
      <c r="C20" s="51"/>
      <c r="D20" s="788"/>
      <c r="E20" s="22" t="s">
        <v>760</v>
      </c>
      <c r="F20" s="2">
        <v>12.559900000000001</v>
      </c>
      <c r="G20" s="78">
        <v>14.529125000000004</v>
      </c>
      <c r="H20">
        <v>400</v>
      </c>
      <c r="I20" s="2">
        <v>5023.96</v>
      </c>
      <c r="J20" s="2">
        <v>5811.6500000000015</v>
      </c>
      <c r="K20" s="2">
        <v>-787.69000000000142</v>
      </c>
      <c r="L20" s="736">
        <v>-0.13553637951356345</v>
      </c>
      <c r="M20" s="2">
        <v>-787.69000000000142</v>
      </c>
      <c r="N20">
        <v>100</v>
      </c>
      <c r="O20" t="s">
        <v>1261</v>
      </c>
      <c r="P20" s="736">
        <v>3.8216864783955286E-2</v>
      </c>
      <c r="Q20" s="736">
        <v>-8.6999999999999994E-3</v>
      </c>
      <c r="R20" s="2">
        <v>13.220947368421054</v>
      </c>
      <c r="S20" s="29">
        <v>43337</v>
      </c>
      <c r="T20" s="48"/>
      <c r="U20" s="48"/>
    </row>
    <row r="21" spans="1:41" ht="21.95" customHeight="1" x14ac:dyDescent="0.25">
      <c r="A21" s="50"/>
      <c r="B21" s="50"/>
      <c r="C21" s="51"/>
      <c r="D21" s="788"/>
      <c r="E21" s="22" t="s">
        <v>901</v>
      </c>
      <c r="F21" s="2">
        <v>76.709999999999994</v>
      </c>
      <c r="G21" s="78">
        <v>65.015000000000029</v>
      </c>
      <c r="H21">
        <v>60</v>
      </c>
      <c r="I21" s="2">
        <v>4602.5999999999995</v>
      </c>
      <c r="J21" s="2">
        <v>3900.9000000000019</v>
      </c>
      <c r="K21" s="2">
        <v>701.699999999998</v>
      </c>
      <c r="L21" s="736">
        <v>0.1798815657925088</v>
      </c>
      <c r="M21" s="2">
        <v>701.699999999998</v>
      </c>
      <c r="N21">
        <v>60</v>
      </c>
      <c r="O21" t="s">
        <v>1275</v>
      </c>
      <c r="P21" s="736">
        <v>1.2514665623777866E-2</v>
      </c>
      <c r="Q21" s="736">
        <v>-8.2000000000000007E-3</v>
      </c>
      <c r="R21" s="2">
        <v>21.608450704225351</v>
      </c>
      <c r="T21" s="48"/>
      <c r="U21" s="48"/>
      <c r="V21" s="48"/>
    </row>
    <row r="22" spans="1:41" ht="21.95" customHeight="1" x14ac:dyDescent="0.25">
      <c r="A22" s="51"/>
      <c r="B22" s="51"/>
      <c r="C22" s="51"/>
      <c r="D22" s="788"/>
      <c r="E22" s="22" t="s">
        <v>324</v>
      </c>
      <c r="F22" s="2">
        <v>22.639900000000001</v>
      </c>
      <c r="G22" s="78">
        <v>17.246149999999997</v>
      </c>
      <c r="H22">
        <v>200</v>
      </c>
      <c r="I22" s="2">
        <v>4527.9800000000005</v>
      </c>
      <c r="J22" s="2">
        <v>3449.2299999999991</v>
      </c>
      <c r="K22" s="2">
        <v>1078.7500000000009</v>
      </c>
      <c r="L22" s="736">
        <v>0.3127509618088678</v>
      </c>
      <c r="M22" s="2">
        <v>1363.7200000000057</v>
      </c>
      <c r="N22">
        <v>200</v>
      </c>
      <c r="O22" t="s">
        <v>1254</v>
      </c>
      <c r="P22" s="736">
        <v>0</v>
      </c>
      <c r="Q22" s="736">
        <v>-2.7000000000000001E-3</v>
      </c>
      <c r="R22" s="2">
        <v>9.2407755102040809</v>
      </c>
      <c r="S22" s="29">
        <v>43345</v>
      </c>
      <c r="T22" s="48"/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1206</v>
      </c>
      <c r="F23" s="2">
        <v>89.44</v>
      </c>
      <c r="G23" s="78">
        <v>79.599999999999994</v>
      </c>
      <c r="H23">
        <v>50</v>
      </c>
      <c r="I23" s="2">
        <v>4472</v>
      </c>
      <c r="J23" s="2">
        <v>3979.9999999999995</v>
      </c>
      <c r="K23" s="2">
        <v>492</v>
      </c>
      <c r="L23" s="736">
        <v>0.12361809045226135</v>
      </c>
      <c r="M23" s="2">
        <v>492</v>
      </c>
      <c r="N23">
        <v>50</v>
      </c>
      <c r="O23" t="s">
        <v>1254</v>
      </c>
      <c r="P23" s="736">
        <v>1.6994633273703041E-2</v>
      </c>
      <c r="Q23" s="736">
        <v>3.0000000000000001E-3</v>
      </c>
      <c r="R23" s="2">
        <v>13.781201848998458</v>
      </c>
      <c r="T23" s="48"/>
      <c r="U23" s="48"/>
    </row>
    <row r="24" spans="1:41" ht="21.95" customHeight="1" x14ac:dyDescent="0.25">
      <c r="A24" s="50"/>
      <c r="B24" s="50"/>
      <c r="C24" s="51"/>
      <c r="D24" s="788"/>
      <c r="E24" s="22" t="s">
        <v>674</v>
      </c>
      <c r="F24" s="2">
        <v>274.92989999999998</v>
      </c>
      <c r="G24" s="78">
        <v>-46.646666666665503</v>
      </c>
      <c r="H24">
        <v>15</v>
      </c>
      <c r="I24" s="2">
        <v>4123.9484999999995</v>
      </c>
      <c r="J24" s="2">
        <v>-699.69999999998254</v>
      </c>
      <c r="K24" s="2">
        <v>4823.6484999999821</v>
      </c>
      <c r="L24" s="736"/>
      <c r="M24" s="2">
        <v>5048.4184999999825</v>
      </c>
      <c r="N24">
        <v>15</v>
      </c>
      <c r="O24" t="s">
        <v>1139</v>
      </c>
      <c r="P24" s="736">
        <v>0</v>
      </c>
      <c r="Q24" s="736">
        <v>2E-3</v>
      </c>
      <c r="R24" s="2">
        <v>28.076991421568625</v>
      </c>
      <c r="S24" s="859">
        <v>43324</v>
      </c>
      <c r="T24" s="48"/>
      <c r="U24" s="48"/>
    </row>
    <row r="25" spans="1:41" ht="21.95" customHeight="1" x14ac:dyDescent="0.25">
      <c r="A25" s="50"/>
      <c r="B25" s="50"/>
      <c r="C25" s="51"/>
      <c r="D25" s="788"/>
      <c r="E25" s="22" t="s">
        <v>828</v>
      </c>
      <c r="F25" s="2">
        <v>100.09</v>
      </c>
      <c r="G25" s="78">
        <v>75.106999999999942</v>
      </c>
      <c r="H25">
        <v>40</v>
      </c>
      <c r="I25" s="2">
        <v>4003.6000000000004</v>
      </c>
      <c r="J25" s="2">
        <v>3004.2799999999979</v>
      </c>
      <c r="K25" s="2">
        <v>999.32000000000153</v>
      </c>
      <c r="L25" s="736">
        <v>0.33263211152089794</v>
      </c>
      <c r="M25" s="2">
        <v>999.32000000000153</v>
      </c>
      <c r="N25" s="29">
        <v>43353</v>
      </c>
      <c r="O25" t="s">
        <v>1180</v>
      </c>
      <c r="P25" s="736">
        <v>2.2779498451393744E-2</v>
      </c>
      <c r="Q25" s="736">
        <v>8.0999999999999996E-3</v>
      </c>
      <c r="R25" s="2">
        <v>21.02731092436975</v>
      </c>
      <c r="S25" s="29"/>
    </row>
    <row r="26" spans="1:41" ht="21.95" customHeight="1" x14ac:dyDescent="0.25">
      <c r="A26" s="50"/>
      <c r="B26" s="50"/>
      <c r="C26" s="51"/>
      <c r="D26" s="788"/>
      <c r="E26" s="22" t="s">
        <v>937</v>
      </c>
      <c r="F26" s="2">
        <v>36.279899999999998</v>
      </c>
      <c r="G26" s="78">
        <v>26.792400000000015</v>
      </c>
      <c r="H26">
        <v>100</v>
      </c>
      <c r="I26" s="2">
        <v>3627.99</v>
      </c>
      <c r="J26" s="2">
        <v>2679.2400000000016</v>
      </c>
      <c r="K26" s="2">
        <v>948.74999999999818</v>
      </c>
      <c r="L26" s="736">
        <v>0.35411161374120936</v>
      </c>
      <c r="M26" s="2">
        <v>948.74999999999818</v>
      </c>
      <c r="N26">
        <v>100</v>
      </c>
      <c r="O26" t="s">
        <v>1290</v>
      </c>
      <c r="P26" s="736">
        <v>2.0948238556335604E-2</v>
      </c>
      <c r="Q26" s="736">
        <v>-2.8E-3</v>
      </c>
      <c r="R26" s="2">
        <v>14.511959999999998</v>
      </c>
      <c r="S26" s="29">
        <v>43218</v>
      </c>
      <c r="T26" s="48"/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151.93</v>
      </c>
      <c r="G27" s="78">
        <v>90.548499999999805</v>
      </c>
      <c r="H27">
        <v>20</v>
      </c>
      <c r="I27" s="2">
        <v>3038.6000000000004</v>
      </c>
      <c r="J27" s="2">
        <v>1810.9699999999962</v>
      </c>
      <c r="K27" s="2">
        <v>1227.6300000000028</v>
      </c>
      <c r="L27" s="736">
        <v>0.6778853321700562</v>
      </c>
      <c r="M27" s="2">
        <v>1227.6300000000028</v>
      </c>
      <c r="N27">
        <v>20</v>
      </c>
      <c r="O27" t="s">
        <v>1179</v>
      </c>
      <c r="P27" s="736">
        <v>3.4226288422299742E-3</v>
      </c>
      <c r="Q27" s="736">
        <v>8.0000000000000002E-3</v>
      </c>
      <c r="R27" s="2">
        <v>17.62529002320186</v>
      </c>
      <c r="S27" s="859">
        <v>43324</v>
      </c>
      <c r="U27" s="48"/>
    </row>
    <row r="28" spans="1:41" ht="21.95" customHeight="1" x14ac:dyDescent="0.25">
      <c r="A28" s="50"/>
      <c r="B28" s="50"/>
      <c r="C28" s="51"/>
      <c r="D28" s="788"/>
      <c r="E28" s="22" t="s">
        <v>939</v>
      </c>
      <c r="F28" s="2">
        <v>183.44990000000001</v>
      </c>
      <c r="G28" s="78">
        <v>110.13333333333388</v>
      </c>
      <c r="H28">
        <v>15</v>
      </c>
      <c r="I28" s="2">
        <v>2751.7485000000001</v>
      </c>
      <c r="J28" s="2">
        <v>1652.0000000000082</v>
      </c>
      <c r="K28" s="2">
        <v>1099.7484999999929</v>
      </c>
      <c r="L28" s="736">
        <v>0.66570732445519765</v>
      </c>
      <c r="M28" s="2">
        <v>1099.7484999999929</v>
      </c>
      <c r="N28" s="29">
        <v>43360</v>
      </c>
      <c r="O28"/>
      <c r="P28" s="736">
        <v>6.977381835585628E-3</v>
      </c>
      <c r="Q28" s="736">
        <v>-1.29E-2</v>
      </c>
      <c r="R28" s="2">
        <v>19.68</v>
      </c>
      <c r="T28" s="48"/>
    </row>
    <row r="29" spans="1:41" ht="21.95" customHeight="1" x14ac:dyDescent="0.25">
      <c r="A29" s="50"/>
      <c r="B29" s="50"/>
      <c r="C29" s="51"/>
      <c r="D29" s="788"/>
      <c r="E29" s="22" t="s">
        <v>173</v>
      </c>
      <c r="F29" s="2">
        <v>58.95</v>
      </c>
      <c r="G29" s="78">
        <v>23.517000000000152</v>
      </c>
      <c r="H29">
        <v>40</v>
      </c>
      <c r="I29" s="2">
        <v>2358</v>
      </c>
      <c r="J29" s="2">
        <v>940.68000000000609</v>
      </c>
      <c r="K29" s="2">
        <v>1417.3199999999924</v>
      </c>
      <c r="L29" s="736">
        <v>1.5066972828166696</v>
      </c>
      <c r="M29" s="2">
        <v>3021.8999999999942</v>
      </c>
      <c r="N29">
        <v>40</v>
      </c>
      <c r="O29" t="s">
        <v>1262</v>
      </c>
      <c r="P29" s="736">
        <v>2.9177268871925358E-2</v>
      </c>
      <c r="Q29" s="736">
        <v>2.5999999999999999E-3</v>
      </c>
      <c r="R29" s="2">
        <v>13.042035398230091</v>
      </c>
      <c r="U29" s="48"/>
    </row>
    <row r="30" spans="1:41" ht="21.95" customHeight="1" x14ac:dyDescent="0.25">
      <c r="A30" s="50"/>
      <c r="B30" s="51"/>
      <c r="C30" s="51"/>
      <c r="D30" s="788"/>
      <c r="E30" s="22" t="s">
        <v>62</v>
      </c>
      <c r="F30" s="2">
        <v>342.33</v>
      </c>
      <c r="G30" s="78">
        <v>342.33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T30" s="48"/>
      <c r="W30" s="48"/>
    </row>
    <row r="31" spans="1:41" ht="21.95" customHeight="1" x14ac:dyDescent="0.25">
      <c r="A31" s="50"/>
      <c r="B31" s="50"/>
      <c r="C31" s="51"/>
      <c r="D31" s="788"/>
      <c r="E31" s="22" t="s">
        <v>202</v>
      </c>
      <c r="F31" s="2">
        <v>38.69</v>
      </c>
      <c r="G31" s="78">
        <v>38.69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S31" s="29"/>
      <c r="U31" s="48"/>
    </row>
    <row r="32" spans="1:41" ht="21.95" customHeight="1" x14ac:dyDescent="0.25">
      <c r="A32" s="50"/>
      <c r="B32" s="50"/>
      <c r="C32" s="51"/>
      <c r="D32" s="788"/>
      <c r="E32" s="22" t="s">
        <v>211</v>
      </c>
      <c r="F32" s="2">
        <v>61.7</v>
      </c>
      <c r="G32" s="78">
        <v>61.7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1193</v>
      </c>
      <c r="P32" s="736">
        <v>2.3987034035656402E-2</v>
      </c>
      <c r="Q32" s="736">
        <v>-1.52E-2</v>
      </c>
      <c r="R32" s="2">
        <v>15.425000000000001</v>
      </c>
      <c r="T32" s="48"/>
      <c r="U32" s="48"/>
    </row>
    <row r="33" spans="1:41" ht="21.95" customHeight="1" x14ac:dyDescent="0.25">
      <c r="A33" s="50"/>
      <c r="B33" s="51"/>
      <c r="C33" s="51"/>
      <c r="D33" s="788"/>
      <c r="E33" s="22" t="s">
        <v>201</v>
      </c>
      <c r="F33" s="2">
        <v>216.16</v>
      </c>
      <c r="G33" s="78">
        <v>216.16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S33" s="29"/>
      <c r="T33" s="48"/>
      <c r="U33" s="48"/>
      <c r="V33" s="48"/>
    </row>
    <row r="34" spans="1:41" ht="21.95" customHeight="1" x14ac:dyDescent="0.25">
      <c r="A34" s="51"/>
      <c r="B34" s="51"/>
      <c r="C34" s="51"/>
      <c r="D34" s="788"/>
      <c r="E34" s="22" t="s">
        <v>222</v>
      </c>
      <c r="F34" s="78">
        <v>105.76</v>
      </c>
      <c r="G34" s="78">
        <v>105.76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  <c r="S34" s="29"/>
    </row>
    <row r="35" spans="1:41" ht="21.95" customHeight="1" x14ac:dyDescent="0.25">
      <c r="A35" s="51"/>
      <c r="B35" s="51"/>
      <c r="C35" s="51"/>
      <c r="D35" s="788"/>
      <c r="E35" s="22" t="s">
        <v>262</v>
      </c>
      <c r="F35" s="2">
        <v>108.01</v>
      </c>
      <c r="G35" s="78">
        <v>108.01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T35" s="48"/>
      <c r="V35" s="48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23</v>
      </c>
      <c r="F36" s="2">
        <v>44.15</v>
      </c>
      <c r="G36" s="78">
        <v>44.15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  <c r="U36" s="48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45.17</v>
      </c>
      <c r="G37" s="78">
        <v>45.17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T37" s="48"/>
      <c r="U37" s="48"/>
      <c r="V37" s="48"/>
      <c r="X37" s="850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2">
        <v>9.65</v>
      </c>
      <c r="G38" s="78">
        <v>9.65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1213</v>
      </c>
      <c r="P38" s="736">
        <v>0</v>
      </c>
      <c r="Q38" s="736">
        <v>1.5800000000000002E-2</v>
      </c>
      <c r="R38" s="2">
        <v>30.15625</v>
      </c>
      <c r="T38" s="48"/>
      <c r="V38" s="48"/>
    </row>
    <row r="39" spans="1:41" ht="21.95" customHeight="1" x14ac:dyDescent="0.25">
      <c r="A39" s="50"/>
      <c r="B39" s="51"/>
      <c r="C39" s="51"/>
      <c r="D39" s="788"/>
      <c r="E39" s="22" t="s">
        <v>36</v>
      </c>
      <c r="F39" s="2">
        <v>60.99</v>
      </c>
      <c r="G39" s="78">
        <v>60.99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T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42.22</v>
      </c>
      <c r="G40" s="78">
        <v>42.22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  <c r="U40" s="48"/>
      <c r="V40" s="48"/>
    </row>
    <row r="41" spans="1:41" ht="21.95" customHeight="1" x14ac:dyDescent="0.25">
      <c r="A41" s="50"/>
      <c r="B41" s="50"/>
      <c r="C41" s="50"/>
      <c r="D41" s="788"/>
      <c r="E41" s="22" t="s">
        <v>295</v>
      </c>
      <c r="F41" s="2">
        <v>59.97</v>
      </c>
      <c r="G41" s="78">
        <v>59.97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S41" s="29"/>
      <c r="V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29.65</v>
      </c>
      <c r="G42" s="78">
        <v>29.65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  <c r="W42" s="48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78">
        <v>73.400000000000006</v>
      </c>
      <c r="G43" s="78">
        <v>73.400000000000006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  <c r="T43" s="48"/>
      <c r="W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152"/>
      <c r="B44" s="50"/>
      <c r="C44" s="51"/>
      <c r="D44" s="788"/>
      <c r="E44" s="22" t="s">
        <v>652</v>
      </c>
      <c r="F44" s="2">
        <v>22.23</v>
      </c>
      <c r="G44" s="78">
        <v>22.23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S44" s="29"/>
      <c r="T44" s="48"/>
      <c r="U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1"/>
      <c r="C45" s="51"/>
      <c r="D45" s="788"/>
      <c r="E45" s="22" t="s">
        <v>715</v>
      </c>
      <c r="F45" s="2">
        <v>261.51</v>
      </c>
      <c r="G45" s="78">
        <v>261.51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S45" s="29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1021</v>
      </c>
      <c r="F46" s="2">
        <v>54.06</v>
      </c>
      <c r="G46" s="78">
        <v>54.06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2.7746947835738067E-2</v>
      </c>
      <c r="Q46" s="736">
        <v>-1.2999999999999999E-3</v>
      </c>
      <c r="R46" s="2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9.68</v>
      </c>
      <c r="G47" s="78">
        <v>9.68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T47" s="48"/>
    </row>
    <row r="48" spans="1:41" ht="21.95" customHeight="1" x14ac:dyDescent="0.25">
      <c r="A48" s="50"/>
      <c r="B48" s="50"/>
      <c r="C48" s="51"/>
      <c r="D48" s="788"/>
      <c r="E48" s="22" t="s">
        <v>266</v>
      </c>
      <c r="F48" s="2">
        <v>135.94999999999999</v>
      </c>
      <c r="G48" s="78">
        <v>135.94999999999999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16.742610837438423</v>
      </c>
      <c r="S48" s="29"/>
      <c r="U48" s="48"/>
      <c r="V48" s="48"/>
    </row>
    <row r="49" spans="1:41" ht="21.95" customHeight="1" x14ac:dyDescent="0.25">
      <c r="A49" s="50"/>
      <c r="B49" s="50"/>
      <c r="C49" s="51"/>
      <c r="D49" s="788"/>
      <c r="E49" s="22" t="s">
        <v>807</v>
      </c>
      <c r="F49" s="2">
        <v>104.2</v>
      </c>
      <c r="G49" s="78">
        <v>104.2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 t="s">
        <v>1098</v>
      </c>
      <c r="P49" s="736">
        <v>6.5259117082533593E-3</v>
      </c>
      <c r="Q49" s="736">
        <v>-6.6E-3</v>
      </c>
      <c r="R49" s="2">
        <v>21.936842105263157</v>
      </c>
      <c r="S49" s="29"/>
      <c r="U49" s="48"/>
    </row>
    <row r="50" spans="1:41" ht="21.95" customHeight="1" x14ac:dyDescent="0.25">
      <c r="A50" s="51"/>
      <c r="B50" s="51"/>
      <c r="C50" s="51"/>
      <c r="D50" s="788"/>
      <c r="E50" s="22" t="s">
        <v>659</v>
      </c>
      <c r="F50" s="2">
        <v>164.36</v>
      </c>
      <c r="G50" s="78">
        <v>164.36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24.568011958146489</v>
      </c>
      <c r="T50" s="48"/>
    </row>
    <row r="51" spans="1:41" ht="21.95" customHeight="1" x14ac:dyDescent="0.25">
      <c r="A51" s="50"/>
      <c r="B51" s="50"/>
      <c r="C51" s="51"/>
      <c r="D51" s="788"/>
      <c r="E51" s="22" t="s">
        <v>938</v>
      </c>
      <c r="F51" s="2">
        <v>83.9</v>
      </c>
      <c r="G51" s="78">
        <v>83.9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7.6281287246722281E-3</v>
      </c>
      <c r="Q51" s="736">
        <v>1.0800000000000001E-2</v>
      </c>
      <c r="R51" s="2">
        <v>11.368563685636857</v>
      </c>
      <c r="T51" s="345"/>
      <c r="U51" s="345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S52" s="29"/>
      <c r="T52" s="48"/>
      <c r="V52" s="48"/>
      <c r="W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78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W53" s="48"/>
      <c r="X53"/>
      <c r="Y53" s="2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78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W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</row>
    <row r="56" spans="1:41" ht="21.95" customHeight="1" x14ac:dyDescent="0.25">
      <c r="A56" s="50"/>
      <c r="B56" s="51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</row>
    <row r="58" spans="1:41" ht="21.95" customHeight="1" x14ac:dyDescent="0.25">
      <c r="A58" s="50"/>
      <c r="B58" s="51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  <c r="U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U59" s="48"/>
    </row>
    <row r="60" spans="1:41" ht="21.95" customHeight="1" x14ac:dyDescent="0.25">
      <c r="A60" s="51"/>
      <c r="B60" s="152"/>
      <c r="C60" s="325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W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1"/>
      <c r="B61" s="51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U61" s="48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S62" s="29"/>
      <c r="V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U64" s="48"/>
      <c r="X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V65" s="48"/>
    </row>
    <row r="66" spans="1:41" ht="21.95" customHeight="1" x14ac:dyDescent="0.25">
      <c r="A66" s="51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T66" s="48"/>
    </row>
    <row r="67" spans="1:41" ht="21.95" customHeight="1" x14ac:dyDescent="0.25">
      <c r="A67" s="51"/>
      <c r="B67" s="51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U67" s="48"/>
    </row>
    <row r="68" spans="1:41" ht="21.95" customHeight="1" x14ac:dyDescent="0.25">
      <c r="A68" s="50"/>
      <c r="B68" s="50"/>
      <c r="C68" s="50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  <c r="U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T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U70" s="48"/>
      <c r="W70" s="48"/>
    </row>
    <row r="71" spans="1:41" ht="21.95" customHeight="1" x14ac:dyDescent="0.25">
      <c r="A71" s="51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</row>
    <row r="72" spans="1:41" ht="21.95" customHeight="1" x14ac:dyDescent="0.25">
      <c r="A72" s="50"/>
      <c r="B72" s="51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S72" s="29"/>
      <c r="W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S73" s="29"/>
      <c r="T73" s="48"/>
      <c r="V73" s="48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V74" s="48"/>
      <c r="W74" s="48"/>
    </row>
    <row r="75" spans="1:41" ht="21.95" customHeight="1" x14ac:dyDescent="0.25">
      <c r="A75" s="50"/>
      <c r="B75" s="50"/>
      <c r="C75" s="50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U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1"/>
      <c r="B76" s="152"/>
      <c r="C76" s="325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X76" s="73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 s="2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78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</row>
    <row r="78" spans="1:41" ht="21.95" customHeight="1" x14ac:dyDescent="0.25">
      <c r="A78" s="50"/>
      <c r="B78" s="50"/>
      <c r="C78" s="50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 s="29"/>
      <c r="P78" s="736">
        <v>1.8599999999999998E-2</v>
      </c>
      <c r="Q78" s="736">
        <v>1.66E-2</v>
      </c>
      <c r="R78" s="2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78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S79" s="29"/>
      <c r="T79" s="48"/>
      <c r="V79" s="48"/>
      <c r="X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/>
      <c r="AN80"/>
      <c r="AO80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U81" s="48"/>
      <c r="V81" s="48"/>
    </row>
    <row r="82" spans="1:41" ht="21.95" customHeight="1" x14ac:dyDescent="0.25">
      <c r="A82" s="50"/>
      <c r="B82" s="51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78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48"/>
      <c r="U84" s="48"/>
      <c r="V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 s="2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4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3" priority="577">
      <formula>$H2=0</formula>
    </cfRule>
  </conditionalFormatting>
  <conditionalFormatting sqref="K105:K200">
    <cfRule type="expression" dxfId="2922" priority="578">
      <formula>$J105=0</formula>
    </cfRule>
  </conditionalFormatting>
  <conditionalFormatting sqref="K105:K458">
    <cfRule type="expression" dxfId="2921" priority="619">
      <formula>$J105&lt;0</formula>
    </cfRule>
  </conditionalFormatting>
  <conditionalFormatting sqref="E59">
    <cfRule type="expression" dxfId="2920" priority="548">
      <formula>$H59=0</formula>
    </cfRule>
  </conditionalFormatting>
  <conditionalFormatting sqref="E5">
    <cfRule type="expression" dxfId="2919" priority="526">
      <formula>$H5=0</formula>
    </cfRule>
  </conditionalFormatting>
  <conditionalFormatting sqref="E60">
    <cfRule type="expression" dxfId="2918" priority="504">
      <formula>$H60=0</formula>
    </cfRule>
  </conditionalFormatting>
  <conditionalFormatting sqref="E62">
    <cfRule type="expression" dxfId="2917" priority="493">
      <formula>$H62=0</formula>
    </cfRule>
  </conditionalFormatting>
  <conditionalFormatting sqref="E61">
    <cfRule type="expression" dxfId="2916" priority="482">
      <formula>$H61=0</formula>
    </cfRule>
  </conditionalFormatting>
  <conditionalFormatting sqref="E8">
    <cfRule type="expression" dxfId="2915" priority="467">
      <formula>$H8=0</formula>
    </cfRule>
  </conditionalFormatting>
  <conditionalFormatting sqref="E63">
    <cfRule type="expression" dxfId="2914" priority="457">
      <formula>$H63=0</formula>
    </cfRule>
  </conditionalFormatting>
  <conditionalFormatting sqref="E20">
    <cfRule type="expression" dxfId="2913" priority="447">
      <formula>$H20=0</formula>
    </cfRule>
  </conditionalFormatting>
  <conditionalFormatting sqref="E64">
    <cfRule type="expression" dxfId="2912" priority="438">
      <formula>$H64=0</formula>
    </cfRule>
  </conditionalFormatting>
  <conditionalFormatting sqref="E65">
    <cfRule type="expression" dxfId="2911" priority="431">
      <formula>$H65=0</formula>
    </cfRule>
  </conditionalFormatting>
  <conditionalFormatting sqref="E11">
    <cfRule type="expression" dxfId="2910" priority="422">
      <formula>$H11=0</formula>
    </cfRule>
  </conditionalFormatting>
  <conditionalFormatting sqref="E9">
    <cfRule type="expression" dxfId="2909" priority="415">
      <formula>$H9=0</formula>
    </cfRule>
  </conditionalFormatting>
  <conditionalFormatting sqref="E66">
    <cfRule type="expression" dxfId="2908" priority="406">
      <formula>$H66=0</formula>
    </cfRule>
  </conditionalFormatting>
  <conditionalFormatting sqref="E10">
    <cfRule type="expression" dxfId="2907" priority="397">
      <formula>$H10=0</formula>
    </cfRule>
  </conditionalFormatting>
  <conditionalFormatting sqref="E26:E28 E30 E45:E49 E36:E43">
    <cfRule type="expression" dxfId="2906" priority="393">
      <formula>$H26=0</formula>
    </cfRule>
  </conditionalFormatting>
  <conditionalFormatting sqref="E29">
    <cfRule type="expression" dxfId="2905" priority="392">
      <formula>$H29=0</formula>
    </cfRule>
  </conditionalFormatting>
  <conditionalFormatting sqref="E31">
    <cfRule type="expression" dxfId="2904" priority="391">
      <formula>$H31=0</formula>
    </cfRule>
  </conditionalFormatting>
  <conditionalFormatting sqref="E32">
    <cfRule type="expression" dxfId="2903" priority="390">
      <formula>$H32=0</formula>
    </cfRule>
  </conditionalFormatting>
  <conditionalFormatting sqref="E44">
    <cfRule type="expression" dxfId="2902" priority="389">
      <formula>$H44=0</formula>
    </cfRule>
  </conditionalFormatting>
  <conditionalFormatting sqref="E35">
    <cfRule type="expression" dxfId="2901" priority="388">
      <formula>$H35=0</formula>
    </cfRule>
  </conditionalFormatting>
  <conditionalFormatting sqref="E33">
    <cfRule type="expression" dxfId="2900" priority="387">
      <formula>$H33=0</formula>
    </cfRule>
  </conditionalFormatting>
  <conditionalFormatting sqref="E34">
    <cfRule type="expression" dxfId="2899" priority="386">
      <formula>$H34=0</formula>
    </cfRule>
  </conditionalFormatting>
  <conditionalFormatting sqref="E67">
    <cfRule type="expression" dxfId="2898" priority="382">
      <formula>$H67=0</formula>
    </cfRule>
  </conditionalFormatting>
  <conditionalFormatting sqref="E69:E70">
    <cfRule type="expression" dxfId="2897" priority="375">
      <formula>$H69=0</formula>
    </cfRule>
  </conditionalFormatting>
  <conditionalFormatting sqref="E68">
    <cfRule type="expression" dxfId="2896" priority="368">
      <formula>$H68=0</formula>
    </cfRule>
  </conditionalFormatting>
  <conditionalFormatting sqref="E69:E70">
    <cfRule type="expression" dxfId="2895" priority="360">
      <formula>$H69=0</formula>
    </cfRule>
  </conditionalFormatting>
  <conditionalFormatting sqref="E71">
    <cfRule type="expression" dxfId="2894" priority="353">
      <formula>$H71=0</formula>
    </cfRule>
  </conditionalFormatting>
  <conditionalFormatting sqref="E72">
    <cfRule type="expression" dxfId="2893" priority="330">
      <formula>$H72=0</formula>
    </cfRule>
  </conditionalFormatting>
  <conditionalFormatting sqref="E72">
    <cfRule type="expression" dxfId="2892" priority="322">
      <formula>$H72=0</formula>
    </cfRule>
  </conditionalFormatting>
  <conditionalFormatting sqref="E74">
    <cfRule type="expression" dxfId="2891" priority="315">
      <formula>$H74=0</formula>
    </cfRule>
  </conditionalFormatting>
  <conditionalFormatting sqref="E73">
    <cfRule type="expression" dxfId="2890" priority="308">
      <formula>$H73=0</formula>
    </cfRule>
  </conditionalFormatting>
  <conditionalFormatting sqref="E75">
    <cfRule type="expression" dxfId="2889" priority="291">
      <formula>$H75=0</formula>
    </cfRule>
  </conditionalFormatting>
  <conditionalFormatting sqref="E7">
    <cfRule type="expression" dxfId="2888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87" priority="267">
      <formula>$H76=0</formula>
    </cfRule>
  </conditionalFormatting>
  <conditionalFormatting sqref="E77">
    <cfRule type="expression" dxfId="2886" priority="254">
      <formula>$H77=0</formula>
    </cfRule>
  </conditionalFormatting>
  <conditionalFormatting sqref="E78">
    <cfRule type="expression" dxfId="2885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4" priority="228">
      <formula>$H79=0</formula>
    </cfRule>
  </conditionalFormatting>
  <conditionalFormatting sqref="E80">
    <cfRule type="expression" dxfId="2883" priority="218">
      <formula>$H80=0</formula>
    </cfRule>
  </conditionalFormatting>
  <conditionalFormatting sqref="E81">
    <cfRule type="expression" dxfId="2882" priority="208">
      <formula>$H81=0</formula>
    </cfRule>
  </conditionalFormatting>
  <conditionalFormatting sqref="E82">
    <cfRule type="expression" dxfId="2881" priority="198">
      <formula>$H82=0</formula>
    </cfRule>
  </conditionalFormatting>
  <conditionalFormatting sqref="E83">
    <cfRule type="expression" dxfId="2880" priority="188">
      <formula>$H83=0</formula>
    </cfRule>
  </conditionalFormatting>
  <conditionalFormatting sqref="E84">
    <cfRule type="expression" dxfId="2879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8" priority="167">
      <formula>$H85=0</formula>
    </cfRule>
  </conditionalFormatting>
  <conditionalFormatting sqref="R105:R1048576">
    <cfRule type="expression" dxfId="2877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6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5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4" priority="132">
      <formula>K3&gt;0</formula>
    </cfRule>
    <cfRule type="expression" dxfId="2873" priority="133">
      <formula>K3&lt;0</formula>
    </cfRule>
  </conditionalFormatting>
  <conditionalFormatting sqref="K2 K4 K6 K8 K10 K12 K14 K16 K18 K20 K22 K24 K26 K28 K30">
    <cfRule type="expression" dxfId="2872" priority="130">
      <formula>K2&gt;0</formula>
    </cfRule>
    <cfRule type="expression" dxfId="2871" priority="131">
      <formula>K2&lt;0</formula>
    </cfRule>
  </conditionalFormatting>
  <conditionalFormatting sqref="K23 K25 K27 K29">
    <cfRule type="expression" dxfId="2870" priority="128">
      <formula>K23&gt;0</formula>
    </cfRule>
    <cfRule type="expression" dxfId="2869" priority="129">
      <formula>K23&lt;0</formula>
    </cfRule>
  </conditionalFormatting>
  <conditionalFormatting sqref="K31 K33 K40 K35 K42 K37:K38">
    <cfRule type="expression" dxfId="2868" priority="126">
      <formula>K31&gt;0</formula>
    </cfRule>
    <cfRule type="expression" dxfId="2867" priority="127">
      <formula>K31&lt;0</formula>
    </cfRule>
  </conditionalFormatting>
  <conditionalFormatting sqref="K32 K39 K34 K41 K36 K43">
    <cfRule type="expression" dxfId="2866" priority="124">
      <formula>K32&gt;0</formula>
    </cfRule>
    <cfRule type="expression" dxfId="2865" priority="125">
      <formula>K32&lt;0</formula>
    </cfRule>
  </conditionalFormatting>
  <conditionalFormatting sqref="K45 K47 K49 K51 K53">
    <cfRule type="expression" dxfId="2864" priority="122">
      <formula>K45&gt;0</formula>
    </cfRule>
    <cfRule type="expression" dxfId="2863" priority="123">
      <formula>K45&lt;0</formula>
    </cfRule>
  </conditionalFormatting>
  <conditionalFormatting sqref="K46 K48 K50 K52">
    <cfRule type="expression" dxfId="2862" priority="120">
      <formula>K46&gt;0</formula>
    </cfRule>
    <cfRule type="expression" dxfId="2861" priority="121">
      <formula>K46&lt;0</formula>
    </cfRule>
  </conditionalFormatting>
  <conditionalFormatting sqref="K54 K56 K58 K60">
    <cfRule type="expression" dxfId="2860" priority="118">
      <formula>K54&gt;0</formula>
    </cfRule>
    <cfRule type="expression" dxfId="2859" priority="119">
      <formula>K54&lt;0</formula>
    </cfRule>
  </conditionalFormatting>
  <conditionalFormatting sqref="K55 K57 K59">
    <cfRule type="expression" dxfId="2858" priority="116">
      <formula>K55&gt;0</formula>
    </cfRule>
    <cfRule type="expression" dxfId="2857" priority="117">
      <formula>K55&lt;0</formula>
    </cfRule>
  </conditionalFormatting>
  <conditionalFormatting sqref="K68 K70 K72 K74">
    <cfRule type="expression" dxfId="2856" priority="114">
      <formula>K68&gt;0</formula>
    </cfRule>
    <cfRule type="expression" dxfId="2855" priority="115">
      <formula>K68&lt;0</formula>
    </cfRule>
  </conditionalFormatting>
  <conditionalFormatting sqref="K69 K71 K73">
    <cfRule type="expression" dxfId="2854" priority="112">
      <formula>K69&gt;0</formula>
    </cfRule>
    <cfRule type="expression" dxfId="2853" priority="113">
      <formula>K69&lt;0</formula>
    </cfRule>
  </conditionalFormatting>
  <conditionalFormatting sqref="K75 K77 K79 K81 K83">
    <cfRule type="expression" dxfId="2852" priority="110">
      <formula>K75&gt;0</formula>
    </cfRule>
    <cfRule type="expression" dxfId="2851" priority="111">
      <formula>K75&lt;0</formula>
    </cfRule>
  </conditionalFormatting>
  <conditionalFormatting sqref="K76 K78 K80 K82">
    <cfRule type="expression" dxfId="2850" priority="108">
      <formula>K76&gt;0</formula>
    </cfRule>
    <cfRule type="expression" dxfId="2849" priority="109">
      <formula>K76&lt;0</formula>
    </cfRule>
  </conditionalFormatting>
  <conditionalFormatting sqref="K82 K84 K88 K90">
    <cfRule type="expression" dxfId="2848" priority="106">
      <formula>K82&gt;0</formula>
    </cfRule>
    <cfRule type="expression" dxfId="2847" priority="107">
      <formula>K82&lt;0</formula>
    </cfRule>
  </conditionalFormatting>
  <conditionalFormatting sqref="K83 K85 K89">
    <cfRule type="expression" dxfId="2846" priority="104">
      <formula>K83&gt;0</formula>
    </cfRule>
    <cfRule type="expression" dxfId="2845" priority="105">
      <formula>K83&lt;0</formula>
    </cfRule>
  </conditionalFormatting>
  <conditionalFormatting sqref="M105:M200">
    <cfRule type="expression" dxfId="2844" priority="102">
      <formula>$J105=0</formula>
    </cfRule>
  </conditionalFormatting>
  <conditionalFormatting sqref="M105:M458">
    <cfRule type="expression" dxfId="2843" priority="103">
      <formula>$J105&lt;0</formula>
    </cfRule>
  </conditionalFormatting>
  <conditionalFormatting sqref="M3 M5 M7 M9 M11 M13 M15 M17 M19 M21">
    <cfRule type="expression" dxfId="2842" priority="100">
      <formula>M3&gt;0</formula>
    </cfRule>
    <cfRule type="expression" dxfId="2841" priority="101">
      <formula>M3&lt;0</formula>
    </cfRule>
  </conditionalFormatting>
  <conditionalFormatting sqref="M2 M4 M6 M8 M10 M12 M14 M16 M18 M20 M22 M24 M26 M28 M30">
    <cfRule type="expression" dxfId="2840" priority="98">
      <formula>M2&gt;0</formula>
    </cfRule>
    <cfRule type="expression" dxfId="2839" priority="99">
      <formula>M2&lt;0</formula>
    </cfRule>
  </conditionalFormatting>
  <conditionalFormatting sqref="M23 M25 M27 M29">
    <cfRule type="expression" dxfId="2838" priority="96">
      <formula>M23&gt;0</formula>
    </cfRule>
    <cfRule type="expression" dxfId="2837" priority="97">
      <formula>M23&lt;0</formula>
    </cfRule>
  </conditionalFormatting>
  <conditionalFormatting sqref="M31 M33 M40 M35 M42 M37:M38">
    <cfRule type="expression" dxfId="2836" priority="94">
      <formula>M31&gt;0</formula>
    </cfRule>
    <cfRule type="expression" dxfId="2835" priority="95">
      <formula>M31&lt;0</formula>
    </cfRule>
  </conditionalFormatting>
  <conditionalFormatting sqref="M32 M39 M34 M41 M36 M43">
    <cfRule type="expression" dxfId="2834" priority="92">
      <formula>M32&gt;0</formula>
    </cfRule>
    <cfRule type="expression" dxfId="2833" priority="93">
      <formula>M32&lt;0</formula>
    </cfRule>
  </conditionalFormatting>
  <conditionalFormatting sqref="M45 M47 M49 M51 M53">
    <cfRule type="expression" dxfId="2832" priority="90">
      <formula>M45&gt;0</formula>
    </cfRule>
    <cfRule type="expression" dxfId="2831" priority="91">
      <formula>M45&lt;0</formula>
    </cfRule>
  </conditionalFormatting>
  <conditionalFormatting sqref="M46 M48 M50 M52">
    <cfRule type="expression" dxfId="2830" priority="88">
      <formula>M46&gt;0</formula>
    </cfRule>
    <cfRule type="expression" dxfId="2829" priority="89">
      <formula>M46&lt;0</formula>
    </cfRule>
  </conditionalFormatting>
  <conditionalFormatting sqref="M54 M56 M58 M60">
    <cfRule type="expression" dxfId="2828" priority="86">
      <formula>M54&gt;0</formula>
    </cfRule>
    <cfRule type="expression" dxfId="2827" priority="87">
      <formula>M54&lt;0</formula>
    </cfRule>
  </conditionalFormatting>
  <conditionalFormatting sqref="M55 M57 M59 M61">
    <cfRule type="expression" dxfId="2826" priority="84">
      <formula>M55&gt;0</formula>
    </cfRule>
    <cfRule type="expression" dxfId="2825" priority="85">
      <formula>M55&lt;0</formula>
    </cfRule>
  </conditionalFormatting>
  <conditionalFormatting sqref="M68 M70 M72 M74">
    <cfRule type="expression" dxfId="2824" priority="82">
      <formula>M68&gt;0</formula>
    </cfRule>
    <cfRule type="expression" dxfId="2823" priority="83">
      <formula>M68&lt;0</formula>
    </cfRule>
  </conditionalFormatting>
  <conditionalFormatting sqref="M67 M69 M71 M73">
    <cfRule type="expression" dxfId="2822" priority="80">
      <formula>M67&gt;0</formula>
    </cfRule>
    <cfRule type="expression" dxfId="2821" priority="81">
      <formula>M67&lt;0</formula>
    </cfRule>
  </conditionalFormatting>
  <conditionalFormatting sqref="M75 M77 M79 M81 M83">
    <cfRule type="expression" dxfId="2820" priority="78">
      <formula>M75&gt;0</formula>
    </cfRule>
    <cfRule type="expression" dxfId="2819" priority="79">
      <formula>M75&lt;0</formula>
    </cfRule>
  </conditionalFormatting>
  <conditionalFormatting sqref="M76 M78 M80 M82">
    <cfRule type="expression" dxfId="2818" priority="76">
      <formula>M76&gt;0</formula>
    </cfRule>
    <cfRule type="expression" dxfId="2817" priority="77">
      <formula>M76&lt;0</formula>
    </cfRule>
  </conditionalFormatting>
  <conditionalFormatting sqref="M82 M84 M88 M90">
    <cfRule type="expression" dxfId="2816" priority="74">
      <formula>M82&gt;0</formula>
    </cfRule>
    <cfRule type="expression" dxfId="2815" priority="75">
      <formula>M82&lt;0</formula>
    </cfRule>
  </conditionalFormatting>
  <conditionalFormatting sqref="M83 M85 M89">
    <cfRule type="expression" dxfId="2814" priority="72">
      <formula>M83&gt;0</formula>
    </cfRule>
    <cfRule type="expression" dxfId="2813" priority="73">
      <formula>M83&lt;0</formula>
    </cfRule>
  </conditionalFormatting>
  <conditionalFormatting sqref="L105:L200">
    <cfRule type="expression" dxfId="2812" priority="70">
      <formula>$J105=0</formula>
    </cfRule>
  </conditionalFormatting>
  <conditionalFormatting sqref="L105:L458">
    <cfRule type="expression" dxfId="2811" priority="71">
      <formula>$J105&lt;0</formula>
    </cfRule>
  </conditionalFormatting>
  <conditionalFormatting sqref="L3 L5 L7 L9 L11 L13 L15 L17 L19 L21">
    <cfRule type="expression" dxfId="2810" priority="68">
      <formula>L3&gt;0</formula>
    </cfRule>
    <cfRule type="expression" dxfId="2809" priority="69">
      <formula>L3&lt;0</formula>
    </cfRule>
  </conditionalFormatting>
  <conditionalFormatting sqref="L2 L4 L6 L8 L10 L12 L14 L16 L18 L20 L22 L24 L26 L28 L30">
    <cfRule type="expression" dxfId="2808" priority="66">
      <formula>L2&gt;0</formula>
    </cfRule>
    <cfRule type="expression" dxfId="2807" priority="67">
      <formula>L2&lt;0</formula>
    </cfRule>
  </conditionalFormatting>
  <conditionalFormatting sqref="L23 L25 L27 L29">
    <cfRule type="expression" dxfId="2806" priority="64">
      <formula>L23&gt;0</formula>
    </cfRule>
    <cfRule type="expression" dxfId="2805" priority="65">
      <formula>L23&lt;0</formula>
    </cfRule>
  </conditionalFormatting>
  <conditionalFormatting sqref="L31 L33 L40 L35 L42 L37:L38">
    <cfRule type="expression" dxfId="2804" priority="62">
      <formula>L31&gt;0</formula>
    </cfRule>
    <cfRule type="expression" dxfId="2803" priority="63">
      <formula>L31&lt;0</formula>
    </cfRule>
  </conditionalFormatting>
  <conditionalFormatting sqref="L32 L39 L34 L41 L36 L43">
    <cfRule type="expression" dxfId="2802" priority="60">
      <formula>L32&gt;0</formula>
    </cfRule>
    <cfRule type="expression" dxfId="2801" priority="61">
      <formula>L32&lt;0</formula>
    </cfRule>
  </conditionalFormatting>
  <conditionalFormatting sqref="L45 L47 L49 L51 L53">
    <cfRule type="expression" dxfId="2800" priority="58">
      <formula>L45&gt;0</formula>
    </cfRule>
    <cfRule type="expression" dxfId="2799" priority="59">
      <formula>L45&lt;0</formula>
    </cfRule>
  </conditionalFormatting>
  <conditionalFormatting sqref="L46 L48 L50 L52">
    <cfRule type="expression" dxfId="2798" priority="56">
      <formula>L46&gt;0</formula>
    </cfRule>
    <cfRule type="expression" dxfId="2797" priority="57">
      <formula>L46&lt;0</formula>
    </cfRule>
  </conditionalFormatting>
  <conditionalFormatting sqref="L54 L56 L58 L60 L62">
    <cfRule type="expression" dxfId="2796" priority="54">
      <formula>L54&gt;0</formula>
    </cfRule>
    <cfRule type="expression" dxfId="2795" priority="55">
      <formula>L54&lt;0</formula>
    </cfRule>
  </conditionalFormatting>
  <conditionalFormatting sqref="L55 L57 L59 L61">
    <cfRule type="expression" dxfId="2794" priority="52">
      <formula>L55&gt;0</formula>
    </cfRule>
    <cfRule type="expression" dxfId="2793" priority="53">
      <formula>L55&lt;0</formula>
    </cfRule>
  </conditionalFormatting>
  <conditionalFormatting sqref="L66 L68 L70 L72 L74">
    <cfRule type="expression" dxfId="2792" priority="50">
      <formula>L66&gt;0</formula>
    </cfRule>
    <cfRule type="expression" dxfId="2791" priority="51">
      <formula>L66&lt;0</formula>
    </cfRule>
  </conditionalFormatting>
  <conditionalFormatting sqref="L58:L79">
    <cfRule type="expression" dxfId="2790" priority="48">
      <formula>L58&gt;0</formula>
    </cfRule>
    <cfRule type="expression" dxfId="2789" priority="49">
      <formula>L58&lt;0</formula>
    </cfRule>
  </conditionalFormatting>
  <conditionalFormatting sqref="L75 L77 L79 L81 L83">
    <cfRule type="expression" dxfId="2788" priority="46">
      <formula>L75&gt;0</formula>
    </cfRule>
    <cfRule type="expression" dxfId="2787" priority="47">
      <formula>L75&lt;0</formula>
    </cfRule>
  </conditionalFormatting>
  <conditionalFormatting sqref="L76 L78 L80 L82">
    <cfRule type="expression" dxfId="2786" priority="44">
      <formula>L76&gt;0</formula>
    </cfRule>
    <cfRule type="expression" dxfId="2785" priority="45">
      <formula>L76&lt;0</formula>
    </cfRule>
  </conditionalFormatting>
  <conditionalFormatting sqref="L82 L84 L88 L90">
    <cfRule type="expression" dxfId="2784" priority="42">
      <formula>L82&gt;0</formula>
    </cfRule>
    <cfRule type="expression" dxfId="2783" priority="43">
      <formula>L82&lt;0</formula>
    </cfRule>
  </conditionalFormatting>
  <conditionalFormatting sqref="L83 L85 L89">
    <cfRule type="expression" dxfId="2782" priority="40">
      <formula>L83&gt;0</formula>
    </cfRule>
    <cfRule type="expression" dxfId="2781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80" priority="37">
      <formula>M44&gt;0</formula>
    </cfRule>
    <cfRule type="expression" dxfId="2779" priority="38">
      <formula>M44&lt;0</formula>
    </cfRule>
  </conditionalFormatting>
  <conditionalFormatting sqref="M62:M66">
    <cfRule type="expression" dxfId="2778" priority="35">
      <formula>M62&gt;0</formula>
    </cfRule>
    <cfRule type="expression" dxfId="2777" priority="36">
      <formula>M62&lt;0</formula>
    </cfRule>
  </conditionalFormatting>
  <conditionalFormatting sqref="E86">
    <cfRule type="expression" dxfId="2776" priority="34">
      <formula>$H86=0</formula>
    </cfRule>
  </conditionalFormatting>
  <conditionalFormatting sqref="K86">
    <cfRule type="expression" dxfId="2775" priority="32">
      <formula>K86&gt;0</formula>
    </cfRule>
    <cfRule type="expression" dxfId="2774" priority="33">
      <formula>K86&lt;0</formula>
    </cfRule>
  </conditionalFormatting>
  <conditionalFormatting sqref="M86">
    <cfRule type="expression" dxfId="2773" priority="30">
      <formula>M86&gt;0</formula>
    </cfRule>
    <cfRule type="expression" dxfId="2772" priority="31">
      <formula>M86&lt;0</formula>
    </cfRule>
  </conditionalFormatting>
  <conditionalFormatting sqref="L86">
    <cfRule type="expression" dxfId="2771" priority="28">
      <formula>L86&gt;0</formula>
    </cfRule>
    <cfRule type="expression" dxfId="2770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9" priority="22">
      <formula>K61&gt;0</formula>
    </cfRule>
    <cfRule type="expression" dxfId="2768" priority="23">
      <formula>K61&lt;0</formula>
    </cfRule>
  </conditionalFormatting>
  <conditionalFormatting sqref="K44">
    <cfRule type="expression" dxfId="2767" priority="20">
      <formula>K44&gt;0</formula>
    </cfRule>
    <cfRule type="expression" dxfId="2766" priority="21">
      <formula>K44&lt;0</formula>
    </cfRule>
  </conditionalFormatting>
  <conditionalFormatting sqref="E87">
    <cfRule type="expression" dxfId="2765" priority="19">
      <formula>$H87=0</formula>
    </cfRule>
  </conditionalFormatting>
  <conditionalFormatting sqref="K87">
    <cfRule type="expression" dxfId="2764" priority="17">
      <formula>K87&gt;0</formula>
    </cfRule>
    <cfRule type="expression" dxfId="2763" priority="18">
      <formula>K87&lt;0</formula>
    </cfRule>
  </conditionalFormatting>
  <conditionalFormatting sqref="M87">
    <cfRule type="expression" dxfId="2762" priority="15">
      <formula>M87&gt;0</formula>
    </cfRule>
    <cfRule type="expression" dxfId="2761" priority="16">
      <formula>M87&lt;0</formula>
    </cfRule>
  </conditionalFormatting>
  <conditionalFormatting sqref="L87">
    <cfRule type="expression" dxfId="2760" priority="13">
      <formula>L87&gt;0</formula>
    </cfRule>
    <cfRule type="expression" dxfId="2759" priority="14">
      <formula>L87&lt;0</formula>
    </cfRule>
  </conditionalFormatting>
  <conditionalFormatting sqref="E88">
    <cfRule type="expression" dxfId="2758" priority="9">
      <formula>$H88=0</formula>
    </cfRule>
  </conditionalFormatting>
  <conditionalFormatting sqref="E89">
    <cfRule type="expression" dxfId="2757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23" location="ABC!A1" display="ABC"/>
    <hyperlink ref="E12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6" location="IEMG!A1" display="IEMG"/>
    <hyperlink ref="E15" location="CVS!A1" display="CVS"/>
    <hyperlink ref="E45" location="ADBE!A1" display="ADBE"/>
    <hyperlink ref="E2" location="MRO!A1" display="MRO"/>
    <hyperlink ref="E20" location="GE!A1" display="GE"/>
    <hyperlink ref="E7" location="XRAY!A1" display="XRAY"/>
    <hyperlink ref="E46" location="XLP!A1" display="XLP"/>
    <hyperlink ref="E13" location="KR!A1" display="KR"/>
    <hyperlink ref="E47" location="F!A1" display="F"/>
    <hyperlink ref="E48" location="JNJ!A1" display="JNJ"/>
    <hyperlink ref="E24" location="ULTA!A1" display="ULTA"/>
    <hyperlink ref="E49" location="FRC!A1" display="FRC"/>
    <hyperlink ref="E50" location="AAP!A1" display="AAP"/>
    <hyperlink ref="E26" location="CMCSA!A1" display="CMCSA"/>
    <hyperlink ref="E51" location="XEC!A1" display="XEC"/>
    <hyperlink ref="E19" location="WRK!A1" display="WRK"/>
    <hyperlink ref="E11" location="MO!A1" display="MO"/>
    <hyperlink ref="E3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8" location="QQQ!A1" display="QQQ"/>
    <hyperlink ref="E9" location="WBA!A1" display="WBA"/>
    <hyperlink ref="E56" location="AZO!A1" display="AZO"/>
    <hyperlink ref="E16" location="FL!A1" display="FL"/>
    <hyperlink ref="E18" location="MLM!A1" display="MLM"/>
    <hyperlink ref="E5" location="KHC!A1" display="KHC"/>
    <hyperlink ref="E57" location="KBWY!A1" display="KBWY"/>
    <hyperlink ref="E27" location="AYI!A1" display="AYI"/>
    <hyperlink ref="E58" location="DIA!A1" display="DIA"/>
    <hyperlink ref="E21" location="ICE!A1" display="ICE"/>
    <hyperlink ref="E59" location="NKE!A1" display="NKE"/>
    <hyperlink ref="E10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7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5"/>
  <sheetViews>
    <sheetView topLeftCell="G1" zoomScaleNormal="100" workbookViewId="0">
      <pane ySplit="1" topLeftCell="A703" activePane="bottomLeft" state="frozen"/>
      <selection pane="bottomLeft" activeCell="AA716" sqref="AA71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112285.82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</sheetData>
  <conditionalFormatting sqref="L726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5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5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5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113446.98766666817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112285.86766666823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112285.82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4.7666668222518638E-2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6" priority="7">
      <formula>#REF!&gt;0</formula>
    </cfRule>
    <cfRule type="expression" dxfId="275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4" priority="58">
      <formula>F19&gt;0</formula>
    </cfRule>
    <cfRule type="expression" dxfId="275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2" priority="47">
      <formula>H25&gt;0</formula>
    </cfRule>
    <cfRule type="expression" dxfId="2751" priority="48">
      <formula>H25&lt;0</formula>
    </cfRule>
  </conditionalFormatting>
  <conditionalFormatting sqref="M39">
    <cfRule type="expression" dxfId="2750" priority="45">
      <formula>M39&gt;0</formula>
    </cfRule>
    <cfRule type="expression" dxfId="2749" priority="46">
      <formula>M39&lt;0</formula>
    </cfRule>
  </conditionalFormatting>
  <conditionalFormatting sqref="F61:F67">
    <cfRule type="expression" dxfId="2748" priority="43">
      <formula>F61&gt;0</formula>
    </cfRule>
    <cfRule type="expression" dxfId="2747" priority="44">
      <formula>F61&lt;0</formula>
    </cfRule>
  </conditionalFormatting>
  <conditionalFormatting sqref="H61:H67">
    <cfRule type="expression" dxfId="2746" priority="41">
      <formula>H61&gt;0</formula>
    </cfRule>
    <cfRule type="expression" dxfId="2745" priority="42">
      <formula>H61&lt;0</formula>
    </cfRule>
  </conditionalFormatting>
  <conditionalFormatting sqref="F21:F24">
    <cfRule type="expression" dxfId="2744" priority="39">
      <formula>F21&gt;0</formula>
    </cfRule>
    <cfRule type="expression" dxfId="2743" priority="40">
      <formula>F21&lt;0</formula>
    </cfRule>
  </conditionalFormatting>
  <conditionalFormatting sqref="H21:H24">
    <cfRule type="expression" dxfId="2742" priority="37">
      <formula>H21&gt;0</formula>
    </cfRule>
    <cfRule type="expression" dxfId="2741" priority="38">
      <formula>H21&lt;0</formula>
    </cfRule>
  </conditionalFormatting>
  <conditionalFormatting sqref="I25:I28">
    <cfRule type="expression" dxfId="2740" priority="31">
      <formula>I25&gt;0</formula>
    </cfRule>
    <cfRule type="expression" dxfId="2739" priority="32">
      <formula>I25&lt;0</formula>
    </cfRule>
  </conditionalFormatting>
  <conditionalFormatting sqref="I21:I24">
    <cfRule type="expression" dxfId="2738" priority="29">
      <formula>I21&gt;0</formula>
    </cfRule>
    <cfRule type="expression" dxfId="2737" priority="30">
      <formula>I21&lt;0</formula>
    </cfRule>
  </conditionalFormatting>
  <conditionalFormatting sqref="H29">
    <cfRule type="expression" dxfId="2736" priority="27">
      <formula>H29&gt;0</formula>
    </cfRule>
    <cfRule type="expression" dxfId="2735" priority="28">
      <formula>H29&lt;0</formula>
    </cfRule>
  </conditionalFormatting>
  <conditionalFormatting sqref="H30">
    <cfRule type="expression" dxfId="2734" priority="25">
      <formula>H30&gt;0</formula>
    </cfRule>
    <cfRule type="expression" dxfId="2733" priority="26">
      <formula>H30&lt;0</formula>
    </cfRule>
  </conditionalFormatting>
  <conditionalFormatting sqref="H31">
    <cfRule type="expression" dxfId="2732" priority="23">
      <formula>H31&gt;0</formula>
    </cfRule>
    <cfRule type="expression" dxfId="2731" priority="24">
      <formula>H31&lt;0</formula>
    </cfRule>
  </conditionalFormatting>
  <conditionalFormatting sqref="Q7">
    <cfRule type="expression" dxfId="2730" priority="21">
      <formula>Q7&gt;0</formula>
    </cfRule>
    <cfRule type="expression" dxfId="2729" priority="22">
      <formula>Q7&lt;0</formula>
    </cfRule>
  </conditionalFormatting>
  <conditionalFormatting sqref="Q8">
    <cfRule type="expression" dxfId="2728" priority="19">
      <formula>Q8&gt;0</formula>
    </cfRule>
    <cfRule type="expression" dxfId="2727" priority="20">
      <formula>Q8&lt;0</formula>
    </cfRule>
  </conditionalFormatting>
  <conditionalFormatting sqref="F73:F82">
    <cfRule type="expression" dxfId="2726" priority="17">
      <formula>F73&gt;0</formula>
    </cfRule>
    <cfRule type="expression" dxfId="2725" priority="18">
      <formula>F73&lt;0</formula>
    </cfRule>
  </conditionalFormatting>
  <conditionalFormatting sqref="H73:H76">
    <cfRule type="expression" dxfId="2724" priority="15">
      <formula>H73&gt;0</formula>
    </cfRule>
    <cfRule type="expression" dxfId="2723" priority="16">
      <formula>H73&lt;0</formula>
    </cfRule>
  </conditionalFormatting>
  <conditionalFormatting sqref="F69:F72">
    <cfRule type="expression" dxfId="2722" priority="13">
      <formula>F69&gt;0</formula>
    </cfRule>
    <cfRule type="expression" dxfId="2721" priority="14">
      <formula>F69&lt;0</formula>
    </cfRule>
  </conditionalFormatting>
  <conditionalFormatting sqref="H69:H72">
    <cfRule type="expression" dxfId="2720" priority="11">
      <formula>H69&gt;0</formula>
    </cfRule>
    <cfRule type="expression" dxfId="2719" priority="12">
      <formula>H69&lt;0</formula>
    </cfRule>
  </conditionalFormatting>
  <conditionalFormatting sqref="I73:I76">
    <cfRule type="expression" dxfId="2718" priority="9">
      <formula>I73&gt;0</formula>
    </cfRule>
    <cfRule type="expression" dxfId="2717" priority="10">
      <formula>I73&lt;0</formula>
    </cfRule>
  </conditionalFormatting>
  <conditionalFormatting sqref="I69:I72">
    <cfRule type="expression" dxfId="2716" priority="7">
      <formula>I69&gt;0</formula>
    </cfRule>
    <cfRule type="expression" dxfId="2715" priority="8">
      <formula>I69&lt;0</formula>
    </cfRule>
  </conditionalFormatting>
  <conditionalFormatting sqref="H77">
    <cfRule type="expression" dxfId="2714" priority="5">
      <formula>H77&gt;0</formula>
    </cfRule>
    <cfRule type="expression" dxfId="2713" priority="6">
      <formula>H77&lt;0</formula>
    </cfRule>
  </conditionalFormatting>
  <conditionalFormatting sqref="H78">
    <cfRule type="expression" dxfId="2712" priority="3">
      <formula>H78&gt;0</formula>
    </cfRule>
    <cfRule type="expression" dxfId="2711" priority="4">
      <formula>H78&lt;0</formula>
    </cfRule>
  </conditionalFormatting>
  <conditionalFormatting sqref="H79">
    <cfRule type="expression" dxfId="2710" priority="1">
      <formula>H79&gt;0</formula>
    </cfRule>
    <cfRule type="expression" dxfId="270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8" priority="29">
      <formula>N19&gt;0</formula>
    </cfRule>
    <cfRule type="expression" dxfId="270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6" priority="23">
      <formula>F22&gt;0</formula>
    </cfRule>
    <cfRule type="expression" dxfId="2705" priority="24">
      <formula>F22&lt;0</formula>
    </cfRule>
  </conditionalFormatting>
  <conditionalFormatting sqref="H22:H31">
    <cfRule type="expression" dxfId="2704" priority="21">
      <formula>H22&gt;0</formula>
    </cfRule>
    <cfRule type="expression" dxfId="2703" priority="22">
      <formula>H22&lt;0</formula>
    </cfRule>
  </conditionalFormatting>
  <conditionalFormatting sqref="I21:J31">
    <cfRule type="expression" dxfId="2702" priority="19">
      <formula>I21&gt;0</formula>
    </cfRule>
    <cfRule type="expression" dxfId="2701" priority="20">
      <formula>I21&lt;0</formula>
    </cfRule>
  </conditionalFormatting>
  <conditionalFormatting sqref="Q8">
    <cfRule type="expression" dxfId="2700" priority="11">
      <formula>Q8&gt;0</formula>
    </cfRule>
    <cfRule type="expression" dxfId="2699" priority="12">
      <formula>Q8&lt;0</formula>
    </cfRule>
  </conditionalFormatting>
  <conditionalFormatting sqref="Q7">
    <cfRule type="expression" dxfId="2698" priority="13">
      <formula>Q7&gt;0</formula>
    </cfRule>
    <cfRule type="expression" dxfId="2697" priority="14">
      <formula>Q7&lt;0</formula>
    </cfRule>
  </conditionalFormatting>
  <conditionalFormatting sqref="F56:F66">
    <cfRule type="expression" dxfId="2696" priority="9">
      <formula>F56&gt;0</formula>
    </cfRule>
    <cfRule type="expression" dxfId="2695" priority="10">
      <formula>F56&lt;0</formula>
    </cfRule>
  </conditionalFormatting>
  <conditionalFormatting sqref="H56:H66">
    <cfRule type="expression" dxfId="2694" priority="7">
      <formula>H56&gt;0</formula>
    </cfRule>
    <cfRule type="expression" dxfId="2693" priority="8">
      <formula>H56&lt;0</formula>
    </cfRule>
  </conditionalFormatting>
  <conditionalFormatting sqref="I56:I66">
    <cfRule type="expression" dxfId="2692" priority="5">
      <formula>I56&gt;0</formula>
    </cfRule>
    <cfRule type="expression" dxfId="2691" priority="6">
      <formula>I56&lt;0</formula>
    </cfRule>
  </conditionalFormatting>
  <conditionalFormatting sqref="F21">
    <cfRule type="expression" dxfId="2690" priority="3">
      <formula>F21&gt;0</formula>
    </cfRule>
    <cfRule type="expression" dxfId="2689" priority="4">
      <formula>F21&lt;0</formula>
    </cfRule>
  </conditionalFormatting>
  <conditionalFormatting sqref="H21">
    <cfRule type="expression" dxfId="2688" priority="1">
      <formula>H21&gt;0</formula>
    </cfRule>
    <cfRule type="expression" dxfId="268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6" priority="64">
      <formula>N23&gt;0</formula>
    </cfRule>
    <cfRule type="expression" dxfId="268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4" priority="58">
      <formula>F79&gt;0</formula>
    </cfRule>
    <cfRule type="expression" dxfId="2683" priority="59">
      <formula>F79&lt;0</formula>
    </cfRule>
  </conditionalFormatting>
  <conditionalFormatting sqref="H79:H97 H101:H118">
    <cfRule type="expression" dxfId="2682" priority="56">
      <formula>H79&gt;0</formula>
    </cfRule>
    <cfRule type="expression" dxfId="2681" priority="57">
      <formula>H79&lt;0</formula>
    </cfRule>
  </conditionalFormatting>
  <conditionalFormatting sqref="I75:I97 I100:I118">
    <cfRule type="expression" dxfId="2680" priority="54">
      <formula>I75&gt;0</formula>
    </cfRule>
    <cfRule type="expression" dxfId="2679" priority="55">
      <formula>I75&lt;0</formula>
    </cfRule>
  </conditionalFormatting>
  <conditionalFormatting sqref="Q7">
    <cfRule type="expression" dxfId="2678" priority="52">
      <formula>Q7&gt;0</formula>
    </cfRule>
    <cfRule type="expression" dxfId="2677" priority="53">
      <formula>Q7&lt;0</formula>
    </cfRule>
  </conditionalFormatting>
  <conditionalFormatting sqref="Q8">
    <cfRule type="expression" dxfId="2676" priority="50">
      <formula>Q8&gt;0</formula>
    </cfRule>
    <cfRule type="expression" dxfId="2675" priority="51">
      <formula>Q8&lt;0</formula>
    </cfRule>
  </conditionalFormatting>
  <conditionalFormatting sqref="F75:F78">
    <cfRule type="expression" dxfId="2674" priority="48">
      <formula>F75&gt;0</formula>
    </cfRule>
    <cfRule type="expression" dxfId="2673" priority="49">
      <formula>F75&lt;0</formula>
    </cfRule>
  </conditionalFormatting>
  <conditionalFormatting sqref="H75:H78">
    <cfRule type="expression" dxfId="2672" priority="46">
      <formula>H75&gt;0</formula>
    </cfRule>
    <cfRule type="expression" dxfId="2671" priority="47">
      <formula>H75&lt;0</formula>
    </cfRule>
  </conditionalFormatting>
  <conditionalFormatting sqref="F100:F114">
    <cfRule type="expression" dxfId="2670" priority="40">
      <formula>F100&gt;0</formula>
    </cfRule>
    <cfRule type="expression" dxfId="2669" priority="41">
      <formula>F100&lt;0</formula>
    </cfRule>
  </conditionalFormatting>
  <conditionalFormatting sqref="H100:H114">
    <cfRule type="expression" dxfId="2668" priority="38">
      <formula>H100&gt;0</formula>
    </cfRule>
    <cfRule type="expression" dxfId="2667" priority="39">
      <formula>H100&lt;0</formula>
    </cfRule>
  </conditionalFormatting>
  <conditionalFormatting sqref="F29:F67">
    <cfRule type="expression" dxfId="2666" priority="36">
      <formula>F29&gt;0</formula>
    </cfRule>
    <cfRule type="expression" dxfId="2665" priority="37">
      <formula>F29&lt;0</formula>
    </cfRule>
  </conditionalFormatting>
  <conditionalFormatting sqref="H29:H63">
    <cfRule type="expression" dxfId="2664" priority="34">
      <formula>H29&gt;0</formula>
    </cfRule>
    <cfRule type="expression" dxfId="2663" priority="35">
      <formula>H29&lt;0</formula>
    </cfRule>
  </conditionalFormatting>
  <conditionalFormatting sqref="J38:J68">
    <cfRule type="expression" dxfId="2662" priority="32">
      <formula>J38&gt;0</formula>
    </cfRule>
    <cfRule type="expression" dxfId="2661" priority="33">
      <formula>J38&lt;0</formula>
    </cfRule>
  </conditionalFormatting>
  <conditionalFormatting sqref="J43">
    <cfRule type="expression" dxfId="2660" priority="30">
      <formula>J43&gt;0</formula>
    </cfRule>
    <cfRule type="expression" dxfId="2659" priority="31">
      <formula>J43&lt;0</formula>
    </cfRule>
  </conditionalFormatting>
  <conditionalFormatting sqref="Q9">
    <cfRule type="expression" dxfId="2658" priority="24">
      <formula>Q9&gt;0</formula>
    </cfRule>
    <cfRule type="expression" dxfId="2657" priority="25">
      <formula>Q9&lt;0</formula>
    </cfRule>
  </conditionalFormatting>
  <conditionalFormatting sqref="R4">
    <cfRule type="expression" dxfId="2656" priority="26">
      <formula>R4&gt;0</formula>
    </cfRule>
    <cfRule type="expression" dxfId="265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4" priority="21">
      <formula>F120&gt;0</formula>
    </cfRule>
    <cfRule type="expression" dxfId="2653" priority="22">
      <formula>F120&lt;0</formula>
    </cfRule>
  </conditionalFormatting>
  <conditionalFormatting sqref="H120:H160">
    <cfRule type="expression" dxfId="2652" priority="19">
      <formula>H120&gt;0</formula>
    </cfRule>
    <cfRule type="expression" dxfId="2651" priority="20">
      <formula>H120&lt;0</formula>
    </cfRule>
  </conditionalFormatting>
  <conditionalFormatting sqref="J129:J160">
    <cfRule type="expression" dxfId="2650" priority="17">
      <formula>J129&gt;0</formula>
    </cfRule>
    <cfRule type="expression" dxfId="2649" priority="18">
      <formula>J129&lt;0</formula>
    </cfRule>
  </conditionalFormatting>
  <conditionalFormatting sqref="J134">
    <cfRule type="expression" dxfId="2648" priority="15">
      <formula>J134&gt;0</formula>
    </cfRule>
    <cfRule type="expression" dxfId="2647" priority="16">
      <formula>J134&lt;0</formula>
    </cfRule>
  </conditionalFormatting>
  <conditionalFormatting sqref="J31:J40">
    <cfRule type="expression" dxfId="2646" priority="13">
      <formula>J31&gt;0</formula>
    </cfRule>
    <cfRule type="expression" dxfId="2645" priority="14">
      <formula>J31&lt;0</formula>
    </cfRule>
  </conditionalFormatting>
  <conditionalFormatting sqref="J36:J37">
    <cfRule type="expression" dxfId="2644" priority="11">
      <formula>J36&gt;0</formula>
    </cfRule>
    <cfRule type="expression" dxfId="2643" priority="12">
      <formula>J36&lt;0</formula>
    </cfRule>
  </conditionalFormatting>
  <conditionalFormatting sqref="Q10">
    <cfRule type="expression" dxfId="2642" priority="9">
      <formula>Q10&gt;0</formula>
    </cfRule>
    <cfRule type="expression" dxfId="2641" priority="10">
      <formula>Q10&lt;0</formula>
    </cfRule>
  </conditionalFormatting>
  <conditionalFormatting sqref="K38:K55 K57:K68">
    <cfRule type="expression" dxfId="2640" priority="7">
      <formula>K38&gt;0</formula>
    </cfRule>
    <cfRule type="expression" dxfId="2639" priority="8">
      <formula>K38&lt;0</formula>
    </cfRule>
  </conditionalFormatting>
  <conditionalFormatting sqref="K43">
    <cfRule type="expression" dxfId="2638" priority="5">
      <formula>K43&gt;0</formula>
    </cfRule>
    <cfRule type="expression" dxfId="2637" priority="6">
      <formula>K43&lt;0</formula>
    </cfRule>
  </conditionalFormatting>
  <conditionalFormatting sqref="K31:K40">
    <cfRule type="expression" dxfId="2636" priority="3">
      <formula>K31&gt;0</formula>
    </cfRule>
    <cfRule type="expression" dxfId="2635" priority="4">
      <formula>K31&lt;0</formula>
    </cfRule>
  </conditionalFormatting>
  <conditionalFormatting sqref="K36:K37">
    <cfRule type="expression" dxfId="2634" priority="1">
      <formula>K36&gt;0</formula>
    </cfRule>
    <cfRule type="expression" dxfId="263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79.599999999999994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89.44</v>
      </c>
      <c r="R4" s="495">
        <v>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3979.9999999999995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0.12361809045226133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1.6994633273703041E-2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13.781201848998458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98.384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97.48960000000001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96.595200000000006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95.700800000000001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94.806399999999996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93.912000000000006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93.017600000000002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92.123199999999997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91.228799999999993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90.334400000000002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89.44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88.545599999999993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87.651200000000003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86.756799999999998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85.862399999999994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84.967999999999989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84.073599999999999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83.179200000000009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82.284800000000004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81.3904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80.495999999999995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2" priority="31">
      <formula>F47&gt;0</formula>
    </cfRule>
    <cfRule type="expression" dxfId="2631" priority="32">
      <formula>F47&lt;0</formula>
    </cfRule>
  </conditionalFormatting>
  <conditionalFormatting sqref="Q7">
    <cfRule type="expression" dxfId="2630" priority="29">
      <formula>Q7&gt;0</formula>
    </cfRule>
    <cfRule type="expression" dxfId="2629" priority="30">
      <formula>Q7&lt;0</formula>
    </cfRule>
  </conditionalFormatting>
  <conditionalFormatting sqref="Q8">
    <cfRule type="expression" dxfId="2628" priority="27">
      <formula>Q8&gt;0</formula>
    </cfRule>
    <cfRule type="expression" dxfId="2627" priority="28">
      <formula>Q8&lt;0</formula>
    </cfRule>
  </conditionalFormatting>
  <conditionalFormatting sqref="F31:F46">
    <cfRule type="expression" dxfId="2626" priority="25">
      <formula>F31&gt;0</formula>
    </cfRule>
    <cfRule type="expression" dxfId="2625" priority="26">
      <formula>F31&lt;0</formula>
    </cfRule>
  </conditionalFormatting>
  <conditionalFormatting sqref="H31:H46">
    <cfRule type="expression" dxfId="2624" priority="23">
      <formula>H31&gt;0</formula>
    </cfRule>
    <cfRule type="expression" dxfId="2623" priority="24">
      <formula>H31&lt;0</formula>
    </cfRule>
  </conditionalFormatting>
  <conditionalFormatting sqref="Q10">
    <cfRule type="expression" dxfId="2622" priority="21">
      <formula>Q10&gt;0</formula>
    </cfRule>
    <cfRule type="expression" dxfId="2621" priority="22">
      <formula>Q10&lt;0</formula>
    </cfRule>
  </conditionalFormatting>
  <conditionalFormatting sqref="J25:J38">
    <cfRule type="expression" dxfId="2620" priority="19">
      <formula>J25&gt;0</formula>
    </cfRule>
    <cfRule type="expression" dxfId="2619" priority="20">
      <formula>J25&lt;0</formula>
    </cfRule>
  </conditionalFormatting>
  <conditionalFormatting sqref="K38">
    <cfRule type="expression" dxfId="2618" priority="17">
      <formula>K38&gt;0</formula>
    </cfRule>
    <cfRule type="expression" dxfId="2617" priority="18">
      <formula>K38&lt;0</formula>
    </cfRule>
  </conditionalFormatting>
  <conditionalFormatting sqref="L25:L38">
    <cfRule type="expression" dxfId="2616" priority="15">
      <formula>L25&gt;0</formula>
    </cfRule>
    <cfRule type="expression" dxfId="2615" priority="16">
      <formula>L25&lt;0</formula>
    </cfRule>
  </conditionalFormatting>
  <conditionalFormatting sqref="F89:F110">
    <cfRule type="expression" dxfId="2614" priority="13">
      <formula>F89&gt;0</formula>
    </cfRule>
    <cfRule type="expression" dxfId="2613" priority="14">
      <formula>F89&lt;0</formula>
    </cfRule>
  </conditionalFormatting>
  <conditionalFormatting sqref="H89:H110">
    <cfRule type="expression" dxfId="2612" priority="11">
      <formula>H89&gt;0</formula>
    </cfRule>
    <cfRule type="expression" dxfId="2611" priority="12">
      <formula>H89&lt;0</formula>
    </cfRule>
  </conditionalFormatting>
  <conditionalFormatting sqref="J89:J102">
    <cfRule type="expression" dxfId="2610" priority="9">
      <formula>J89&gt;0</formula>
    </cfRule>
    <cfRule type="expression" dxfId="2609" priority="10">
      <formula>J89&lt;0</formula>
    </cfRule>
  </conditionalFormatting>
  <conditionalFormatting sqref="K89:K102">
    <cfRule type="expression" dxfId="2608" priority="7">
      <formula>K89&gt;0</formula>
    </cfRule>
    <cfRule type="expression" dxfId="2607" priority="8">
      <formula>K89&lt;0</formula>
    </cfRule>
  </conditionalFormatting>
  <conditionalFormatting sqref="L89:L102">
    <cfRule type="expression" dxfId="2606" priority="5">
      <formula>L89&gt;0</formula>
    </cfRule>
    <cfRule type="expression" dxfId="2605" priority="6">
      <formula>L89&lt;0</formula>
    </cfRule>
  </conditionalFormatting>
  <conditionalFormatting sqref="F25:F30">
    <cfRule type="expression" dxfId="2604" priority="3">
      <formula>F25&gt;0</formula>
    </cfRule>
    <cfRule type="expression" dxfId="2603" priority="4">
      <formula>F25&lt;0</formula>
    </cfRule>
  </conditionalFormatting>
  <conditionalFormatting sqref="H25:H30">
    <cfRule type="expression" dxfId="2602" priority="1">
      <formula>H25&gt;0</formula>
    </cfRule>
    <cfRule type="expression" dxfId="26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2655.8710000000001</v>
      </c>
      <c r="R4" s="495">
        <v>6.7999999999999996E-3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10623.484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-364.51599999999962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-364.51599999999962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-3.3174008008736766E-2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13.690056701030928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2921.4581000000003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2894.8993900000005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2868.3406800000002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2841.7819700000005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2815.2232600000002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2788.6645500000004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2762.1058400000002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2735.5471300000004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2708.9884200000001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2682.4297100000003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2655.8710000000001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2629.3122899999998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2602.7535800000001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2576.1948699999998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2549.63616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2523.0774499999998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2496.51874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2469.9600300000002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2443.4013200000004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2416.8426100000001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2390.2839000000004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0" priority="31">
      <formula>F47&gt;0</formula>
    </cfRule>
    <cfRule type="expression" dxfId="2599" priority="32">
      <formula>F47&lt;0</formula>
    </cfRule>
  </conditionalFormatting>
  <conditionalFormatting sqref="Q7">
    <cfRule type="expression" dxfId="2598" priority="29">
      <formula>Q7&gt;0</formula>
    </cfRule>
    <cfRule type="expression" dxfId="2597" priority="30">
      <formula>Q7&lt;0</formula>
    </cfRule>
  </conditionalFormatting>
  <conditionalFormatting sqref="Q8">
    <cfRule type="expression" dxfId="2596" priority="27">
      <formula>Q8&gt;0</formula>
    </cfRule>
    <cfRule type="expression" dxfId="2595" priority="28">
      <formula>Q8&lt;0</formula>
    </cfRule>
  </conditionalFormatting>
  <conditionalFormatting sqref="F31:F46">
    <cfRule type="expression" dxfId="2594" priority="25">
      <formula>F31&gt;0</formula>
    </cfRule>
    <cfRule type="expression" dxfId="2593" priority="26">
      <formula>F31&lt;0</formula>
    </cfRule>
  </conditionalFormatting>
  <conditionalFormatting sqref="H31:H46">
    <cfRule type="expression" dxfId="2592" priority="23">
      <formula>H31&gt;0</formula>
    </cfRule>
    <cfRule type="expression" dxfId="2591" priority="24">
      <formula>H31&lt;0</formula>
    </cfRule>
  </conditionalFormatting>
  <conditionalFormatting sqref="Q10">
    <cfRule type="expression" dxfId="2590" priority="21">
      <formula>Q10&gt;0</formula>
    </cfRule>
    <cfRule type="expression" dxfId="2589" priority="22">
      <formula>Q10&lt;0</formula>
    </cfRule>
  </conditionalFormatting>
  <conditionalFormatting sqref="J25:J38">
    <cfRule type="expression" dxfId="2588" priority="19">
      <formula>J25&gt;0</formula>
    </cfRule>
    <cfRule type="expression" dxfId="2587" priority="20">
      <formula>J25&lt;0</formula>
    </cfRule>
  </conditionalFormatting>
  <conditionalFormatting sqref="K38">
    <cfRule type="expression" dxfId="2586" priority="17">
      <formula>K38&gt;0</formula>
    </cfRule>
    <cfRule type="expression" dxfId="2585" priority="18">
      <formula>K38&lt;0</formula>
    </cfRule>
  </conditionalFormatting>
  <conditionalFormatting sqref="L25:L38">
    <cfRule type="expression" dxfId="2584" priority="15">
      <formula>L25&gt;0</formula>
    </cfRule>
    <cfRule type="expression" dxfId="2583" priority="16">
      <formula>L25&lt;0</formula>
    </cfRule>
  </conditionalFormatting>
  <conditionalFormatting sqref="F89:F110">
    <cfRule type="expression" dxfId="2582" priority="13">
      <formula>F89&gt;0</formula>
    </cfRule>
    <cfRule type="expression" dxfId="2581" priority="14">
      <formula>F89&lt;0</formula>
    </cfRule>
  </conditionalFormatting>
  <conditionalFormatting sqref="H89:H110">
    <cfRule type="expression" dxfId="2580" priority="11">
      <formula>H89&gt;0</formula>
    </cfRule>
    <cfRule type="expression" dxfId="2579" priority="12">
      <formula>H89&lt;0</formula>
    </cfRule>
  </conditionalFormatting>
  <conditionalFormatting sqref="J89:J102">
    <cfRule type="expression" dxfId="2578" priority="9">
      <formula>J89&gt;0</formula>
    </cfRule>
    <cfRule type="expression" dxfId="2577" priority="10">
      <formula>J89&lt;0</formula>
    </cfRule>
  </conditionalFormatting>
  <conditionalFormatting sqref="K89:K102">
    <cfRule type="expression" dxfId="2576" priority="7">
      <formula>K89&gt;0</formula>
    </cfRule>
    <cfRule type="expression" dxfId="2575" priority="8">
      <formula>K89&lt;0</formula>
    </cfRule>
  </conditionalFormatting>
  <conditionalFormatting sqref="L89:L102">
    <cfRule type="expression" dxfId="2574" priority="5">
      <formula>L89&gt;0</formula>
    </cfRule>
    <cfRule type="expression" dxfId="2573" priority="6">
      <formula>L89&lt;0</formula>
    </cfRule>
  </conditionalFormatting>
  <conditionalFormatting sqref="F25:F30">
    <cfRule type="expression" dxfId="2572" priority="3">
      <formula>F25&gt;0</formula>
    </cfRule>
    <cfRule type="expression" dxfId="2571" priority="4">
      <formula>F25&lt;0</formula>
    </cfRule>
  </conditionalFormatting>
  <conditionalFormatting sqref="H25:H30">
    <cfRule type="expression" dxfId="2570" priority="1">
      <formula>H25&gt;0</formula>
    </cfRule>
    <cfRule type="expression" dxfId="256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8" priority="35">
      <formula>N19&gt;0</formula>
    </cfRule>
    <cfRule type="expression" dxfId="256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6" priority="21">
      <formula>F25&gt;0</formula>
    </cfRule>
    <cfRule type="expression" dxfId="2565" priority="22">
      <formula>F25&lt;0</formula>
    </cfRule>
  </conditionalFormatting>
  <conditionalFormatting sqref="H25:H47">
    <cfRule type="expression" dxfId="2564" priority="19">
      <formula>H25&gt;0</formula>
    </cfRule>
    <cfRule type="expression" dxfId="2563" priority="20">
      <formula>H25&lt;0</formula>
    </cfRule>
  </conditionalFormatting>
  <conditionalFormatting sqref="I25:I27">
    <cfRule type="expression" dxfId="2562" priority="15">
      <formula>I25&gt;0</formula>
    </cfRule>
    <cfRule type="expression" dxfId="2561" priority="16">
      <formula>I25&lt;0</formula>
    </cfRule>
  </conditionalFormatting>
  <conditionalFormatting sqref="Q7">
    <cfRule type="expression" dxfId="2560" priority="5">
      <formula>Q7&gt;0</formula>
    </cfRule>
    <cfRule type="expression" dxfId="2559" priority="6">
      <formula>Q7&lt;0</formula>
    </cfRule>
  </conditionalFormatting>
  <conditionalFormatting sqref="Q8">
    <cfRule type="expression" dxfId="2558" priority="3">
      <formula>Q8&gt;0</formula>
    </cfRule>
    <cfRule type="expression" dxfId="255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6" priority="9">
      <formula>F36&gt;0</formula>
    </cfRule>
    <cfRule type="expression" dxfId="2555" priority="10">
      <formula>F36&lt;0</formula>
    </cfRule>
  </conditionalFormatting>
  <conditionalFormatting sqref="F25:F35">
    <cfRule type="expression" dxfId="2554" priority="7">
      <formula>F25&gt;0</formula>
    </cfRule>
    <cfRule type="expression" dxfId="2553" priority="8">
      <formula>F25&lt;0</formula>
    </cfRule>
  </conditionalFormatting>
  <conditionalFormatting sqref="H25:H35">
    <cfRule type="expression" dxfId="2552" priority="5">
      <formula>H25&gt;0</formula>
    </cfRule>
    <cfRule type="expression" dxfId="2551" priority="6">
      <formula>H25&lt;0</formula>
    </cfRule>
  </conditionalFormatting>
  <conditionalFormatting sqref="Q7">
    <cfRule type="expression" dxfId="2550" priority="3">
      <formula>Q7&gt;0</formula>
    </cfRule>
    <cfRule type="expression" dxfId="2549" priority="4">
      <formula>Q7&lt;0</formula>
    </cfRule>
  </conditionalFormatting>
  <conditionalFormatting sqref="Q8">
    <cfRule type="expression" dxfId="2548" priority="1">
      <formula>Q8&gt;0</formula>
    </cfRule>
    <cfRule type="expression" dxfId="254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6" priority="37">
      <formula>F25&gt;0</formula>
    </cfRule>
    <cfRule type="expression" dxfId="2545" priority="38">
      <formula>F25&lt;0</formula>
    </cfRule>
  </conditionalFormatting>
  <conditionalFormatting sqref="Q7">
    <cfRule type="expression" dxfId="2544" priority="35">
      <formula>Q7&gt;0</formula>
    </cfRule>
    <cfRule type="expression" dxfId="2543" priority="36">
      <formula>Q7&lt;0</formula>
    </cfRule>
  </conditionalFormatting>
  <conditionalFormatting sqref="Q8">
    <cfRule type="expression" dxfId="2542" priority="33">
      <formula>Q8&gt;0</formula>
    </cfRule>
    <cfRule type="expression" dxfId="2541" priority="34">
      <formula>Q8&lt;0</formula>
    </cfRule>
  </conditionalFormatting>
  <conditionalFormatting sqref="F44:F46">
    <cfRule type="expression" dxfId="2540" priority="31">
      <formula>F44&gt;0</formula>
    </cfRule>
    <cfRule type="expression" dxfId="2539" priority="32">
      <formula>F44&lt;0</formula>
    </cfRule>
  </conditionalFormatting>
  <conditionalFormatting sqref="H44:H46">
    <cfRule type="expression" dxfId="2538" priority="29">
      <formula>H44&gt;0</formula>
    </cfRule>
    <cfRule type="expression" dxfId="2537" priority="30">
      <formula>H44&lt;0</formula>
    </cfRule>
  </conditionalFormatting>
  <conditionalFormatting sqref="F89:F110">
    <cfRule type="expression" dxfId="2536" priority="27">
      <formula>F89&gt;0</formula>
    </cfRule>
    <cfRule type="expression" dxfId="2535" priority="28">
      <formula>F89&lt;0</formula>
    </cfRule>
  </conditionalFormatting>
  <conditionalFormatting sqref="H89:H110">
    <cfRule type="expression" dxfId="2534" priority="25">
      <formula>H89&gt;0</formula>
    </cfRule>
    <cfRule type="expression" dxfId="2533" priority="26">
      <formula>H89&lt;0</formula>
    </cfRule>
  </conditionalFormatting>
  <conditionalFormatting sqref="Q10">
    <cfRule type="expression" dxfId="2532" priority="23">
      <formula>Q10&gt;0</formula>
    </cfRule>
    <cfRule type="expression" dxfId="2531" priority="24">
      <formula>Q10&lt;0</formula>
    </cfRule>
  </conditionalFormatting>
  <conditionalFormatting sqref="J25:J38">
    <cfRule type="expression" dxfId="2530" priority="21">
      <formula>J25&gt;0</formula>
    </cfRule>
    <cfRule type="expression" dxfId="2529" priority="22">
      <formula>J25&lt;0</formula>
    </cfRule>
  </conditionalFormatting>
  <conditionalFormatting sqref="K25:K38">
    <cfRule type="expression" dxfId="2528" priority="19">
      <formula>K25&gt;0</formula>
    </cfRule>
    <cfRule type="expression" dxfId="2527" priority="20">
      <formula>K25&lt;0</formula>
    </cfRule>
  </conditionalFormatting>
  <conditionalFormatting sqref="L25:L38">
    <cfRule type="expression" dxfId="2526" priority="17">
      <formula>L25&gt;0</formula>
    </cfRule>
    <cfRule type="expression" dxfId="2525" priority="18">
      <formula>L25&lt;0</formula>
    </cfRule>
  </conditionalFormatting>
  <conditionalFormatting sqref="J40">
    <cfRule type="expression" dxfId="2524" priority="15">
      <formula>J40&gt;0</formula>
    </cfRule>
    <cfRule type="expression" dxfId="2523" priority="16">
      <formula>J40&lt;0</formula>
    </cfRule>
  </conditionalFormatting>
  <conditionalFormatting sqref="L39">
    <cfRule type="expression" dxfId="2522" priority="11">
      <formula>L39&gt;0</formula>
    </cfRule>
    <cfRule type="expression" dxfId="2521" priority="12">
      <formula>L39&lt;0</formula>
    </cfRule>
  </conditionalFormatting>
  <conditionalFormatting sqref="F39">
    <cfRule type="expression" dxfId="2520" priority="9">
      <formula>F39&gt;0</formula>
    </cfRule>
    <cfRule type="expression" dxfId="2519" priority="10">
      <formula>F39&lt;0</formula>
    </cfRule>
  </conditionalFormatting>
  <conditionalFormatting sqref="H39">
    <cfRule type="expression" dxfId="2518" priority="7">
      <formula>H39&gt;0</formula>
    </cfRule>
    <cfRule type="expression" dxfId="2517" priority="8">
      <formula>H39&lt;0</formula>
    </cfRule>
  </conditionalFormatting>
  <conditionalFormatting sqref="J41">
    <cfRule type="expression" dxfId="2516" priority="5">
      <formula>J41&gt;0</formula>
    </cfRule>
    <cfRule type="expression" dxfId="2515" priority="6">
      <formula>J41&lt;0</formula>
    </cfRule>
  </conditionalFormatting>
  <conditionalFormatting sqref="J43">
    <cfRule type="expression" dxfId="2514" priority="3">
      <formula>J43&gt;0</formula>
    </cfRule>
    <cfRule type="expression" dxfId="2513" priority="4">
      <formula>J43&lt;0</formula>
    </cfRule>
  </conditionalFormatting>
  <conditionalFormatting sqref="J44">
    <cfRule type="expression" dxfId="2512" priority="1">
      <formula>J44&gt;0</formula>
    </cfRule>
    <cfRule type="expression" dxfId="251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10" priority="31">
      <formula>F29&gt;0</formula>
    </cfRule>
    <cfRule type="expression" dxfId="2509" priority="32">
      <formula>F29&lt;0</formula>
    </cfRule>
  </conditionalFormatting>
  <conditionalFormatting sqref="F29 F31:F35">
    <cfRule type="expression" dxfId="2508" priority="33">
      <formula>F29&gt;0</formula>
    </cfRule>
    <cfRule type="expression" dxfId="2507" priority="34">
      <formula>F29&lt;0</formula>
    </cfRule>
  </conditionalFormatting>
  <conditionalFormatting sqref="H29 H31:H35">
    <cfRule type="expression" dxfId="2506" priority="29">
      <formula>H29&gt;0</formula>
    </cfRule>
    <cfRule type="expression" dxfId="2505" priority="30">
      <formula>H29&lt;0</formula>
    </cfRule>
  </conditionalFormatting>
  <conditionalFormatting sqref="F21:F28">
    <cfRule type="expression" dxfId="2504" priority="27">
      <formula>F21&gt;0</formula>
    </cfRule>
    <cfRule type="expression" dxfId="2503" priority="28">
      <formula>F21&lt;0</formula>
    </cfRule>
  </conditionalFormatting>
  <conditionalFormatting sqref="H21:H28">
    <cfRule type="expression" dxfId="2502" priority="25">
      <formula>H21&gt;0</formula>
    </cfRule>
    <cfRule type="expression" dxfId="2501" priority="26">
      <formula>H21&lt;0</formula>
    </cfRule>
  </conditionalFormatting>
  <conditionalFormatting sqref="Q8">
    <cfRule type="expression" dxfId="2500" priority="21">
      <formula>Q8&gt;0</formula>
    </cfRule>
    <cfRule type="expression" dxfId="2499" priority="22">
      <formula>Q8&lt;0</formula>
    </cfRule>
  </conditionalFormatting>
  <conditionalFormatting sqref="Q7">
    <cfRule type="expression" dxfId="2498" priority="23">
      <formula>Q7&gt;0</formula>
    </cfRule>
    <cfRule type="expression" dxfId="2497" priority="24">
      <formula>Q7&lt;0</formula>
    </cfRule>
  </conditionalFormatting>
  <conditionalFormatting sqref="F30">
    <cfRule type="expression" dxfId="2496" priority="19">
      <formula>F30&gt;0</formula>
    </cfRule>
    <cfRule type="expression" dxfId="2495" priority="20">
      <formula>F30&lt;0</formula>
    </cfRule>
  </conditionalFormatting>
  <conditionalFormatting sqref="H30">
    <cfRule type="expression" dxfId="2494" priority="17">
      <formula>H30&gt;0</formula>
    </cfRule>
    <cfRule type="expression" dxfId="2493" priority="18">
      <formula>H30&lt;0</formula>
    </cfRule>
  </conditionalFormatting>
  <conditionalFormatting sqref="F68 F70:F74">
    <cfRule type="expression" dxfId="2492" priority="13">
      <formula>F68&gt;0</formula>
    </cfRule>
    <cfRule type="expression" dxfId="2491" priority="14">
      <formula>F68&lt;0</formula>
    </cfRule>
  </conditionalFormatting>
  <conditionalFormatting sqref="F68 F70:F74">
    <cfRule type="expression" dxfId="2490" priority="15">
      <formula>F68&gt;0</formula>
    </cfRule>
    <cfRule type="expression" dxfId="2489" priority="16">
      <formula>F68&lt;0</formula>
    </cfRule>
  </conditionalFormatting>
  <conditionalFormatting sqref="H68 H70:H74">
    <cfRule type="expression" dxfId="2488" priority="11">
      <formula>H68&gt;0</formula>
    </cfRule>
    <cfRule type="expression" dxfId="2487" priority="12">
      <formula>H68&lt;0</formula>
    </cfRule>
  </conditionalFormatting>
  <conditionalFormatting sqref="F60:F67">
    <cfRule type="expression" dxfId="2486" priority="9">
      <formula>F60&gt;0</formula>
    </cfRule>
    <cfRule type="expression" dxfId="2485" priority="10">
      <formula>F60&lt;0</formula>
    </cfRule>
  </conditionalFormatting>
  <conditionalFormatting sqref="H60:H67">
    <cfRule type="expression" dxfId="2484" priority="7">
      <formula>H60&gt;0</formula>
    </cfRule>
    <cfRule type="expression" dxfId="2483" priority="8">
      <formula>H60&lt;0</formula>
    </cfRule>
  </conditionalFormatting>
  <conditionalFormatting sqref="F69">
    <cfRule type="expression" dxfId="2482" priority="5">
      <formula>F69&gt;0</formula>
    </cfRule>
    <cfRule type="expression" dxfId="2481" priority="6">
      <formula>F69&lt;0</formula>
    </cfRule>
  </conditionalFormatting>
  <conditionalFormatting sqref="H69">
    <cfRule type="expression" dxfId="2480" priority="3">
      <formula>H69&gt;0</formula>
    </cfRule>
    <cfRule type="expression" dxfId="2479" priority="4">
      <formula>H69&lt;0</formula>
    </cfRule>
  </conditionalFormatting>
  <conditionalFormatting sqref="Q10">
    <cfRule type="expression" dxfId="2478" priority="1">
      <formula>Q10&gt;0</formula>
    </cfRule>
    <cfRule type="expression" dxfId="247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6" priority="11">
      <formula>F33&gt;0</formula>
    </cfRule>
    <cfRule type="expression" dxfId="2475" priority="12">
      <formula>F33&lt;0</formula>
    </cfRule>
  </conditionalFormatting>
  <conditionalFormatting sqref="Q7">
    <cfRule type="expression" dxfId="2474" priority="9">
      <formula>Q7&gt;0</formula>
    </cfRule>
    <cfRule type="expression" dxfId="2473" priority="10">
      <formula>Q7&lt;0</formula>
    </cfRule>
  </conditionalFormatting>
  <conditionalFormatting sqref="Q8">
    <cfRule type="expression" dxfId="2472" priority="7">
      <formula>Q8&gt;0</formula>
    </cfRule>
    <cfRule type="expression" dxfId="2471" priority="8">
      <formula>Q8&lt;0</formula>
    </cfRule>
  </conditionalFormatting>
  <conditionalFormatting sqref="F25:F32">
    <cfRule type="expression" dxfId="2470" priority="5">
      <formula>F25&gt;0</formula>
    </cfRule>
    <cfRule type="expression" dxfId="2469" priority="6">
      <formula>F25&lt;0</formula>
    </cfRule>
  </conditionalFormatting>
  <conditionalFormatting sqref="H25:H32">
    <cfRule type="expression" dxfId="2468" priority="3">
      <formula>H25&gt;0</formula>
    </cfRule>
    <cfRule type="expression" dxfId="2467" priority="4">
      <formula>H25&lt;0</formula>
    </cfRule>
  </conditionalFormatting>
  <conditionalFormatting sqref="Q10">
    <cfRule type="expression" dxfId="2466" priority="1">
      <formula>Q10&gt;0</formula>
    </cfRule>
    <cfRule type="expression" dxfId="246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4" priority="75">
      <formula>F32&gt;0</formula>
    </cfRule>
    <cfRule type="expression" dxfId="2463" priority="76">
      <formula>F32&lt;0</formula>
    </cfRule>
  </conditionalFormatting>
  <conditionalFormatting sqref="Q7">
    <cfRule type="expression" dxfId="2462" priority="73">
      <formula>Q7&gt;0</formula>
    </cfRule>
    <cfRule type="expression" dxfId="2461" priority="74">
      <formula>Q7&lt;0</formula>
    </cfRule>
  </conditionalFormatting>
  <conditionalFormatting sqref="Q8">
    <cfRule type="expression" dxfId="2460" priority="71">
      <formula>Q8&gt;0</formula>
    </cfRule>
    <cfRule type="expression" dxfId="245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8" priority="63">
      <formula>M58&gt;0</formula>
    </cfRule>
    <cfRule type="expression" dxfId="2457" priority="64">
      <formula>M58&lt;0</formula>
    </cfRule>
  </conditionalFormatting>
  <conditionalFormatting sqref="Q10">
    <cfRule type="expression" dxfId="2456" priority="61">
      <formula>Q10&gt;0</formula>
    </cfRule>
    <cfRule type="expression" dxfId="2455" priority="62">
      <formula>Q10&lt;0</formula>
    </cfRule>
  </conditionalFormatting>
  <conditionalFormatting sqref="F29:F31">
    <cfRule type="expression" dxfId="2454" priority="59">
      <formula>F29&gt;0</formula>
    </cfRule>
    <cfRule type="expression" dxfId="2453" priority="60">
      <formula>F29&lt;0</formula>
    </cfRule>
  </conditionalFormatting>
  <conditionalFormatting sqref="H29:H31">
    <cfRule type="expression" dxfId="2452" priority="57">
      <formula>H29&gt;0</formula>
    </cfRule>
    <cfRule type="expression" dxfId="2451" priority="58">
      <formula>H29&lt;0</formula>
    </cfRule>
  </conditionalFormatting>
  <conditionalFormatting sqref="F83:F94">
    <cfRule type="expression" dxfId="2450" priority="55">
      <formula>F83&gt;0</formula>
    </cfRule>
    <cfRule type="expression" dxfId="2449" priority="56">
      <formula>F83&lt;0</formula>
    </cfRule>
  </conditionalFormatting>
  <conditionalFormatting sqref="H83:H94">
    <cfRule type="expression" dxfId="2448" priority="53">
      <formula>H83&gt;0</formula>
    </cfRule>
    <cfRule type="expression" dxfId="2447" priority="54">
      <formula>H83&lt;0</formula>
    </cfRule>
  </conditionalFormatting>
  <conditionalFormatting sqref="J41">
    <cfRule type="expression" dxfId="2446" priority="51">
      <formula>J41&gt;0</formula>
    </cfRule>
    <cfRule type="expression" dxfId="2445" priority="52">
      <formula>J41&lt;0</formula>
    </cfRule>
  </conditionalFormatting>
  <conditionalFormatting sqref="J39:J47">
    <cfRule type="expression" dxfId="2444" priority="49">
      <formula>J39&gt;0</formula>
    </cfRule>
    <cfRule type="expression" dxfId="2443" priority="50">
      <formula>J39&lt;0</formula>
    </cfRule>
  </conditionalFormatting>
  <conditionalFormatting sqref="F48:F51 H48:H51">
    <cfRule type="expression" dxfId="2442" priority="47">
      <formula>F48&gt;0</formula>
    </cfRule>
    <cfRule type="expression" dxfId="2441" priority="48">
      <formula>F48&lt;0</formula>
    </cfRule>
  </conditionalFormatting>
  <conditionalFormatting sqref="J48:J57">
    <cfRule type="expression" dxfId="2440" priority="45">
      <formula>J48&gt;0</formula>
    </cfRule>
    <cfRule type="expression" dxfId="2439" priority="46">
      <formula>J48&lt;0</formula>
    </cfRule>
  </conditionalFormatting>
  <conditionalFormatting sqref="K45:K52">
    <cfRule type="expression" dxfId="2438" priority="43">
      <formula>K45&gt;0</formula>
    </cfRule>
    <cfRule type="expression" dxfId="2437" priority="44">
      <formula>K45&lt;0</formula>
    </cfRule>
  </conditionalFormatting>
  <conditionalFormatting sqref="K45:K52">
    <cfRule type="expression" dxfId="2436" priority="41">
      <formula>K45&gt;0</formula>
    </cfRule>
    <cfRule type="expression" dxfId="2435" priority="42">
      <formula>K45&lt;0</formula>
    </cfRule>
  </conditionalFormatting>
  <conditionalFormatting sqref="F102:F118 H102:H118 H120:H128 F120:F128">
    <cfRule type="expression" dxfId="2434" priority="37">
      <formula>F102&gt;0</formula>
    </cfRule>
    <cfRule type="expression" dxfId="2433" priority="38">
      <formula>F102&lt;0</formula>
    </cfRule>
  </conditionalFormatting>
  <conditionalFormatting sqref="F96:F101">
    <cfRule type="expression" dxfId="2432" priority="35">
      <formula>F96&gt;0</formula>
    </cfRule>
    <cfRule type="expression" dxfId="2431" priority="36">
      <formula>F96&lt;0</formula>
    </cfRule>
  </conditionalFormatting>
  <conditionalFormatting sqref="H96:H101">
    <cfRule type="expression" dxfId="2430" priority="33">
      <formula>H96&gt;0</formula>
    </cfRule>
    <cfRule type="expression" dxfId="2429" priority="34">
      <formula>H96&lt;0</formula>
    </cfRule>
  </conditionalFormatting>
  <conditionalFormatting sqref="J112">
    <cfRule type="expression" dxfId="2428" priority="31">
      <formula>J112&gt;0</formula>
    </cfRule>
    <cfRule type="expression" dxfId="2427" priority="32">
      <formula>J112&lt;0</formula>
    </cfRule>
  </conditionalFormatting>
  <conditionalFormatting sqref="J110:J118 J120">
    <cfRule type="expression" dxfId="2426" priority="29">
      <formula>J110&gt;0</formula>
    </cfRule>
    <cfRule type="expression" dxfId="2425" priority="30">
      <formula>J110&lt;0</formula>
    </cfRule>
  </conditionalFormatting>
  <conditionalFormatting sqref="F119 H119">
    <cfRule type="expression" dxfId="2424" priority="27">
      <formula>F119&gt;0</formula>
    </cfRule>
    <cfRule type="expression" dxfId="2423" priority="28">
      <formula>F119&lt;0</formula>
    </cfRule>
  </conditionalFormatting>
  <conditionalFormatting sqref="J119">
    <cfRule type="expression" dxfId="2422" priority="25">
      <formula>J119&gt;0</formula>
    </cfRule>
    <cfRule type="expression" dxfId="2421" priority="26">
      <formula>J119&lt;0</formula>
    </cfRule>
  </conditionalFormatting>
  <conditionalFormatting sqref="K112:K123">
    <cfRule type="expression" dxfId="2420" priority="23">
      <formula>K112&gt;0</formula>
    </cfRule>
    <cfRule type="expression" dxfId="2419" priority="24">
      <formula>K112&lt;0</formula>
    </cfRule>
  </conditionalFormatting>
  <conditionalFormatting sqref="K110:K123">
    <cfRule type="expression" dxfId="2418" priority="21">
      <formula>K110&gt;0</formula>
    </cfRule>
    <cfRule type="expression" dxfId="2417" priority="22">
      <formula>K110&lt;0</formula>
    </cfRule>
  </conditionalFormatting>
  <conditionalFormatting sqref="J121">
    <cfRule type="expression" dxfId="2416" priority="19">
      <formula>J121&gt;0</formula>
    </cfRule>
    <cfRule type="expression" dxfId="2415" priority="20">
      <formula>J121&lt;0</formula>
    </cfRule>
  </conditionalFormatting>
  <conditionalFormatting sqref="F25:F28">
    <cfRule type="expression" dxfId="2414" priority="17">
      <formula>F25&gt;0</formula>
    </cfRule>
    <cfRule type="expression" dxfId="2413" priority="18">
      <formula>F25&lt;0</formula>
    </cfRule>
  </conditionalFormatting>
  <conditionalFormatting sqref="H25:H28">
    <cfRule type="expression" dxfId="2412" priority="15">
      <formula>H25&gt;0</formula>
    </cfRule>
    <cfRule type="expression" dxfId="2411" priority="16">
      <formula>H25&lt;0</formula>
    </cfRule>
  </conditionalFormatting>
  <conditionalFormatting sqref="J27:J29">
    <cfRule type="expression" dxfId="2410" priority="13">
      <formula>J27&gt;0</formula>
    </cfRule>
    <cfRule type="expression" dxfId="2409" priority="14">
      <formula>J27&lt;0</formula>
    </cfRule>
  </conditionalFormatting>
  <conditionalFormatting sqref="J30:J31">
    <cfRule type="expression" dxfId="2408" priority="11">
      <formula>J30&gt;0</formula>
    </cfRule>
    <cfRule type="expression" dxfId="2407" priority="12">
      <formula>J30&lt;0</formula>
    </cfRule>
  </conditionalFormatting>
  <conditionalFormatting sqref="J33">
    <cfRule type="expression" dxfId="2406" priority="9">
      <formula>J33&gt;0</formula>
    </cfRule>
    <cfRule type="expression" dxfId="2405" priority="10">
      <formula>J33&lt;0</formula>
    </cfRule>
  </conditionalFormatting>
  <conditionalFormatting sqref="J34">
    <cfRule type="expression" dxfId="2404" priority="7">
      <formula>J34&gt;0</formula>
    </cfRule>
    <cfRule type="expression" dxfId="2403" priority="8">
      <formula>J34&lt;0</formula>
    </cfRule>
  </conditionalFormatting>
  <conditionalFormatting sqref="J35:J43">
    <cfRule type="expression" dxfId="2402" priority="5">
      <formula>J35&gt;0</formula>
    </cfRule>
    <cfRule type="expression" dxfId="240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00" priority="1">
      <formula>Q9&gt;0</formula>
    </cfRule>
    <cfRule type="expression" dxfId="239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8" priority="15">
      <formula>F39&gt;0</formula>
    </cfRule>
    <cfRule type="expression" dxfId="2397" priority="16">
      <formula>F39&lt;0</formula>
    </cfRule>
  </conditionalFormatting>
  <conditionalFormatting sqref="Q7">
    <cfRule type="expression" dxfId="2396" priority="13">
      <formula>Q7&gt;0</formula>
    </cfRule>
    <cfRule type="expression" dxfId="2395" priority="14">
      <formula>Q7&lt;0</formula>
    </cfRule>
  </conditionalFormatting>
  <conditionalFormatting sqref="Q8">
    <cfRule type="expression" dxfId="2394" priority="11">
      <formula>Q8&gt;0</formula>
    </cfRule>
    <cfRule type="expression" dxfId="2393" priority="12">
      <formula>Q8&lt;0</formula>
    </cfRule>
  </conditionalFormatting>
  <conditionalFormatting sqref="F25:F38">
    <cfRule type="expression" dxfId="2392" priority="9">
      <formula>F25&gt;0</formula>
    </cfRule>
    <cfRule type="expression" dxfId="2391" priority="10">
      <formula>F25&lt;0</formula>
    </cfRule>
  </conditionalFormatting>
  <conditionalFormatting sqref="H25:H38">
    <cfRule type="expression" dxfId="2390" priority="7">
      <formula>H25&gt;0</formula>
    </cfRule>
    <cfRule type="expression" dxfId="2389" priority="8">
      <formula>H25&lt;0</formula>
    </cfRule>
  </conditionalFormatting>
  <conditionalFormatting sqref="M55">
    <cfRule type="expression" dxfId="2388" priority="3">
      <formula>M55&gt;0</formula>
    </cfRule>
    <cfRule type="expression" dxfId="2387" priority="4">
      <formula>M55&lt;0</formula>
    </cfRule>
  </conditionalFormatting>
  <conditionalFormatting sqref="Q10">
    <cfRule type="expression" dxfId="2386" priority="1">
      <formula>Q10&gt;0</formula>
    </cfRule>
    <cfRule type="expression" dxfId="238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4" priority="27">
      <formula>F27&gt;0</formula>
    </cfRule>
    <cfRule type="expression" dxfId="2383" priority="28">
      <formula>F27&lt;0</formula>
    </cfRule>
  </conditionalFormatting>
  <conditionalFormatting sqref="Q8">
    <cfRule type="expression" dxfId="2382" priority="15">
      <formula>Q8&gt;0</formula>
    </cfRule>
    <cfRule type="expression" dxfId="2381" priority="16">
      <formula>Q8&lt;0</formula>
    </cfRule>
  </conditionalFormatting>
  <conditionalFormatting sqref="Q7">
    <cfRule type="expression" dxfId="2380" priority="17">
      <formula>Q7&gt;0</formula>
    </cfRule>
    <cfRule type="expression" dxfId="2379" priority="18">
      <formula>Q7&lt;0</formula>
    </cfRule>
  </conditionalFormatting>
  <conditionalFormatting sqref="F37:F38">
    <cfRule type="expression" dxfId="2378" priority="13">
      <formula>F37&gt;0</formula>
    </cfRule>
    <cfRule type="expression" dxfId="2377" priority="14">
      <formula>F37&lt;0</formula>
    </cfRule>
  </conditionalFormatting>
  <conditionalFormatting sqref="H37:H38">
    <cfRule type="expression" dxfId="2376" priority="11">
      <formula>H37&gt;0</formula>
    </cfRule>
    <cfRule type="expression" dxfId="2375" priority="12">
      <formula>H37&lt;0</formula>
    </cfRule>
  </conditionalFormatting>
  <conditionalFormatting sqref="F23:F26 H23:H26">
    <cfRule type="expression" dxfId="2374" priority="9">
      <formula>F23&gt;0</formula>
    </cfRule>
    <cfRule type="expression" dxfId="2373" priority="10">
      <formula>F23&lt;0</formula>
    </cfRule>
  </conditionalFormatting>
  <conditionalFormatting sqref="Q10">
    <cfRule type="expression" dxfId="2372" priority="3">
      <formula>Q10&gt;0</formula>
    </cfRule>
    <cfRule type="expression" dxfId="2371" priority="4">
      <formula>Q10&lt;0</formula>
    </cfRule>
  </conditionalFormatting>
  <conditionalFormatting sqref="F22 H22">
    <cfRule type="expression" dxfId="2370" priority="1">
      <formula>F22&gt;0</formula>
    </cfRule>
    <cfRule type="expression" dxfId="2369" priority="2">
      <formula>F22&lt;0</formula>
    </cfRule>
  </conditionalFormatting>
  <conditionalFormatting sqref="M41">
    <cfRule type="expression" dxfId="2368" priority="5">
      <formula>M41&gt;0</formula>
    </cfRule>
    <cfRule type="expression" dxfId="236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6" priority="29">
      <formula>F25&gt;0</formula>
    </cfRule>
    <cfRule type="expression" dxfId="2365" priority="30">
      <formula>F25&lt;0</formula>
    </cfRule>
  </conditionalFormatting>
  <conditionalFormatting sqref="Q7">
    <cfRule type="expression" dxfId="2364" priority="27">
      <formula>Q7&gt;0</formula>
    </cfRule>
    <cfRule type="expression" dxfId="2363" priority="28">
      <formula>Q7&lt;0</formula>
    </cfRule>
  </conditionalFormatting>
  <conditionalFormatting sqref="Q8">
    <cfRule type="expression" dxfId="2362" priority="25">
      <formula>Q8&gt;0</formula>
    </cfRule>
    <cfRule type="expression" dxfId="2361" priority="26">
      <formula>Q8&lt;0</formula>
    </cfRule>
  </conditionalFormatting>
  <conditionalFormatting sqref="Q10">
    <cfRule type="expression" dxfId="2360" priority="13">
      <formula>Q10&gt;0</formula>
    </cfRule>
    <cfRule type="expression" dxfId="2359" priority="14">
      <formula>Q10&lt;0</formula>
    </cfRule>
  </conditionalFormatting>
  <conditionalFormatting sqref="M46">
    <cfRule type="expression" dxfId="2358" priority="11">
      <formula>M46&gt;0</formula>
    </cfRule>
    <cfRule type="expression" dxfId="2357" priority="12">
      <formula>M46&lt;0</formula>
    </cfRule>
  </conditionalFormatting>
  <conditionalFormatting sqref="F80:F88 H80:H88">
    <cfRule type="expression" dxfId="2356" priority="9">
      <formula>F80&gt;0</formula>
    </cfRule>
    <cfRule type="expression" dxfId="2355" priority="10">
      <formula>F80&lt;0</formula>
    </cfRule>
  </conditionalFormatting>
  <conditionalFormatting sqref="F75:F79">
    <cfRule type="expression" dxfId="2354" priority="7">
      <formula>F75&gt;0</formula>
    </cfRule>
    <cfRule type="expression" dxfId="2353" priority="8">
      <formula>F75&lt;0</formula>
    </cfRule>
  </conditionalFormatting>
  <conditionalFormatting sqref="H75:H79">
    <cfRule type="expression" dxfId="2352" priority="5">
      <formula>H75&gt;0</formula>
    </cfRule>
    <cfRule type="expression" dxfId="2351" priority="6">
      <formula>H75&lt;0</formula>
    </cfRule>
  </conditionalFormatting>
  <conditionalFormatting sqref="F71:F74">
    <cfRule type="expression" dxfId="2350" priority="3">
      <formula>F71&gt;0</formula>
    </cfRule>
    <cfRule type="expression" dxfId="2349" priority="4">
      <formula>F71&lt;0</formula>
    </cfRule>
  </conditionalFormatting>
  <conditionalFormatting sqref="H71:H74">
    <cfRule type="expression" dxfId="2348" priority="1">
      <formula>H71&gt;0</formula>
    </cfRule>
    <cfRule type="expression" dxfId="234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6" priority="21">
      <formula>F47&gt;0</formula>
    </cfRule>
    <cfRule type="expression" dxfId="2345" priority="22">
      <formula>F47&lt;0</formula>
    </cfRule>
  </conditionalFormatting>
  <conditionalFormatting sqref="Q7">
    <cfRule type="expression" dxfId="2344" priority="19">
      <formula>Q7&gt;0</formula>
    </cfRule>
    <cfRule type="expression" dxfId="2343" priority="20">
      <formula>Q7&lt;0</formula>
    </cfRule>
  </conditionalFormatting>
  <conditionalFormatting sqref="Q8">
    <cfRule type="expression" dxfId="2342" priority="17">
      <formula>Q8&gt;0</formula>
    </cfRule>
    <cfRule type="expression" dxfId="2341" priority="18">
      <formula>Q8&lt;0</formula>
    </cfRule>
  </conditionalFormatting>
  <conditionalFormatting sqref="F25:F46">
    <cfRule type="expression" dxfId="2340" priority="15">
      <formula>F25&gt;0</formula>
    </cfRule>
    <cfRule type="expression" dxfId="2339" priority="16">
      <formula>F25&lt;0</formula>
    </cfRule>
  </conditionalFormatting>
  <conditionalFormatting sqref="H25:H46">
    <cfRule type="expression" dxfId="2338" priority="13">
      <formula>H25&gt;0</formula>
    </cfRule>
    <cfRule type="expression" dxfId="2337" priority="14">
      <formula>H25&lt;0</formula>
    </cfRule>
  </conditionalFormatting>
  <conditionalFormatting sqref="F89:F110">
    <cfRule type="expression" dxfId="2336" priority="11">
      <formula>F89&gt;0</formula>
    </cfRule>
    <cfRule type="expression" dxfId="2335" priority="12">
      <formula>F89&lt;0</formula>
    </cfRule>
  </conditionalFormatting>
  <conditionalFormatting sqref="H89:H110">
    <cfRule type="expression" dxfId="2334" priority="9">
      <formula>H89&gt;0</formula>
    </cfRule>
    <cfRule type="expression" dxfId="2333" priority="10">
      <formula>H89&lt;0</formula>
    </cfRule>
  </conditionalFormatting>
  <conditionalFormatting sqref="Q10">
    <cfRule type="expression" dxfId="2332" priority="7">
      <formula>Q10&gt;0</formula>
    </cfRule>
    <cfRule type="expression" dxfId="2331" priority="8">
      <formula>Q10&lt;0</formula>
    </cfRule>
  </conditionalFormatting>
  <conditionalFormatting sqref="J25:J38">
    <cfRule type="expression" dxfId="2330" priority="5">
      <formula>J25&gt;0</formula>
    </cfRule>
    <cfRule type="expression" dxfId="2329" priority="6">
      <formula>J25&lt;0</formula>
    </cfRule>
  </conditionalFormatting>
  <conditionalFormatting sqref="K25:K38">
    <cfRule type="expression" dxfId="2328" priority="3">
      <formula>K25&gt;0</formula>
    </cfRule>
    <cfRule type="expression" dxfId="2327" priority="4">
      <formula>K25&lt;0</formula>
    </cfRule>
  </conditionalFormatting>
  <conditionalFormatting sqref="L25:L38">
    <cfRule type="expression" dxfId="2326" priority="1">
      <formula>L25&gt;0</formula>
    </cfRule>
    <cfRule type="expression" dxfId="23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4" priority="23">
      <formula>F34&gt;0</formula>
    </cfRule>
    <cfRule type="expression" dxfId="2323" priority="24">
      <formula>F34&lt;0</formula>
    </cfRule>
  </conditionalFormatting>
  <conditionalFormatting sqref="Q7">
    <cfRule type="expression" dxfId="2322" priority="21">
      <formula>Q7&gt;0</formula>
    </cfRule>
    <cfRule type="expression" dxfId="2321" priority="22">
      <formula>Q7&lt;0</formula>
    </cfRule>
  </conditionalFormatting>
  <conditionalFormatting sqref="Q8">
    <cfRule type="expression" dxfId="2320" priority="19">
      <formula>Q8&gt;0</formula>
    </cfRule>
    <cfRule type="expression" dxfId="2319" priority="20">
      <formula>Q8&lt;0</formula>
    </cfRule>
  </conditionalFormatting>
  <conditionalFormatting sqref="F25:F33">
    <cfRule type="expression" dxfId="2318" priority="17">
      <formula>F25&gt;0</formula>
    </cfRule>
    <cfRule type="expression" dxfId="2317" priority="18">
      <formula>F25&lt;0</formula>
    </cfRule>
  </conditionalFormatting>
  <conditionalFormatting sqref="H25:H33">
    <cfRule type="expression" dxfId="2316" priority="15">
      <formula>H25&gt;0</formula>
    </cfRule>
    <cfRule type="expression" dxfId="2315" priority="16">
      <formula>H25&lt;0</formula>
    </cfRule>
  </conditionalFormatting>
  <conditionalFormatting sqref="M46">
    <cfRule type="expression" dxfId="2314" priority="13">
      <formula>M46&gt;0</formula>
    </cfRule>
    <cfRule type="expression" dxfId="2313" priority="14">
      <formula>M46&lt;0</formula>
    </cfRule>
  </conditionalFormatting>
  <conditionalFormatting sqref="F79:F87 H79:H87">
    <cfRule type="expression" dxfId="2312" priority="11">
      <formula>F79&gt;0</formula>
    </cfRule>
    <cfRule type="expression" dxfId="2311" priority="12">
      <formula>F79&lt;0</formula>
    </cfRule>
  </conditionalFormatting>
  <conditionalFormatting sqref="F70:F78">
    <cfRule type="expression" dxfId="2310" priority="9">
      <formula>F70&gt;0</formula>
    </cfRule>
    <cfRule type="expression" dxfId="2309" priority="10">
      <formula>F70&lt;0</formula>
    </cfRule>
  </conditionalFormatting>
  <conditionalFormatting sqref="H70:H78">
    <cfRule type="expression" dxfId="2308" priority="7">
      <formula>H70&gt;0</formula>
    </cfRule>
    <cfRule type="expression" dxfId="2307" priority="8">
      <formula>H70&lt;0</formula>
    </cfRule>
  </conditionalFormatting>
  <conditionalFormatting sqref="J27:K27 J30:K30 J33:K33 J36:K36 J39:K39 J42:K42">
    <cfRule type="expression" dxfId="2306" priority="5">
      <formula>J27&gt;0</formula>
    </cfRule>
    <cfRule type="expression" dxfId="2305" priority="6">
      <formula>J27&lt;0</formula>
    </cfRule>
  </conditionalFormatting>
  <conditionalFormatting sqref="J28:K29 J31:K32 J34:K35 J37:K38 J40:K41">
    <cfRule type="expression" dxfId="2304" priority="3">
      <formula>J28&gt;0</formula>
    </cfRule>
    <cfRule type="expression" dxfId="2303" priority="4">
      <formula>J28&lt;0</formula>
    </cfRule>
  </conditionalFormatting>
  <conditionalFormatting sqref="L27:L42">
    <cfRule type="expression" dxfId="2302" priority="1">
      <formula>L27&gt;0</formula>
    </cfRule>
    <cfRule type="expression" dxfId="230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00" priority="9">
      <formula>F57&gt;0</formula>
    </cfRule>
    <cfRule type="expression" dxfId="2299" priority="10">
      <formula>F57&lt;0</formula>
    </cfRule>
  </conditionalFormatting>
  <conditionalFormatting sqref="Q7">
    <cfRule type="expression" dxfId="2298" priority="7">
      <formula>Q7&gt;0</formula>
    </cfRule>
    <cfRule type="expression" dxfId="2297" priority="8">
      <formula>Q7&lt;0</formula>
    </cfRule>
  </conditionalFormatting>
  <conditionalFormatting sqref="Q8">
    <cfRule type="expression" dxfId="2296" priority="5">
      <formula>Q8&gt;0</formula>
    </cfRule>
    <cfRule type="expression" dxfId="2295" priority="6">
      <formula>Q8&lt;0</formula>
    </cfRule>
  </conditionalFormatting>
  <conditionalFormatting sqref="F25:F56">
    <cfRule type="expression" dxfId="2294" priority="3">
      <formula>F25&gt;0</formula>
    </cfRule>
    <cfRule type="expression" dxfId="2293" priority="4">
      <formula>F25&lt;0</formula>
    </cfRule>
  </conditionalFormatting>
  <conditionalFormatting sqref="H25:H56">
    <cfRule type="expression" dxfId="2292" priority="1">
      <formula>H25&gt;0</formula>
    </cfRule>
    <cfRule type="expression" dxfId="229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50.54</v>
      </c>
      <c r="R4" s="495">
        <v>-1.3899999999999999E-2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15162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63.930000000000291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63.930000000000291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4.2343160417192592E-3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3.4823901859912944E-2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7" si="6">C32*(E32-D32)</f>
        <v>98.999999999999488</v>
      </c>
      <c r="G32" s="39">
        <f t="shared" ref="G32:G37" si="7">D32*C32</f>
        <v>15234</v>
      </c>
      <c r="H32" s="222">
        <f t="shared" ref="H32:H37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55.594000000000001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55.0886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54.583200000000005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54.077800000000003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53.572400000000002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53.067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52.561599999999999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52.056199999999997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51.550800000000002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51.045400000000001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50.54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50.034599999999998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49.529199999999996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49.023800000000001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48.5184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48.012999999999998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47.507599999999996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47.002200000000002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46.4968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45.991399999999999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45.485999999999997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0" priority="35">
      <formula>F47&gt;0</formula>
    </cfRule>
    <cfRule type="expression" dxfId="2289" priority="36">
      <formula>F47&lt;0</formula>
    </cfRule>
  </conditionalFormatting>
  <conditionalFormatting sqref="Q7">
    <cfRule type="expression" dxfId="2288" priority="33">
      <formula>Q7&gt;0</formula>
    </cfRule>
    <cfRule type="expression" dxfId="2287" priority="34">
      <formula>Q7&lt;0</formula>
    </cfRule>
  </conditionalFormatting>
  <conditionalFormatting sqref="Q8">
    <cfRule type="expression" dxfId="2286" priority="31">
      <formula>Q8&gt;0</formula>
    </cfRule>
    <cfRule type="expression" dxfId="2285" priority="32">
      <formula>Q8&lt;0</formula>
    </cfRule>
  </conditionalFormatting>
  <conditionalFormatting sqref="F30:F46">
    <cfRule type="expression" dxfId="2284" priority="29">
      <formula>F30&gt;0</formula>
    </cfRule>
    <cfRule type="expression" dxfId="2283" priority="30">
      <formula>F30&lt;0</formula>
    </cfRule>
  </conditionalFormatting>
  <conditionalFormatting sqref="H30:H46">
    <cfRule type="expression" dxfId="2282" priority="27">
      <formula>H30&gt;0</formula>
    </cfRule>
    <cfRule type="expression" dxfId="2281" priority="28">
      <formula>H30&lt;0</formula>
    </cfRule>
  </conditionalFormatting>
  <conditionalFormatting sqref="Q10">
    <cfRule type="expression" dxfId="2280" priority="25">
      <formula>Q10&gt;0</formula>
    </cfRule>
    <cfRule type="expression" dxfId="2279" priority="26">
      <formula>Q10&lt;0</formula>
    </cfRule>
  </conditionalFormatting>
  <conditionalFormatting sqref="J27:J38">
    <cfRule type="expression" dxfId="2278" priority="23">
      <formula>J27&gt;0</formula>
    </cfRule>
    <cfRule type="expression" dxfId="2277" priority="24">
      <formula>J27&lt;0</formula>
    </cfRule>
  </conditionalFormatting>
  <conditionalFormatting sqref="K27:K38">
    <cfRule type="expression" dxfId="2276" priority="21">
      <formula>K27&gt;0</formula>
    </cfRule>
    <cfRule type="expression" dxfId="2275" priority="22">
      <formula>K27&lt;0</formula>
    </cfRule>
  </conditionalFormatting>
  <conditionalFormatting sqref="L27:L38">
    <cfRule type="expression" dxfId="2274" priority="19">
      <formula>L27&gt;0</formula>
    </cfRule>
    <cfRule type="expression" dxfId="2273" priority="20">
      <formula>L27&lt;0</formula>
    </cfRule>
  </conditionalFormatting>
  <conditionalFormatting sqref="F89:F110">
    <cfRule type="expression" dxfId="2272" priority="17">
      <formula>F89&gt;0</formula>
    </cfRule>
    <cfRule type="expression" dxfId="2271" priority="18">
      <formula>F89&lt;0</formula>
    </cfRule>
  </conditionalFormatting>
  <conditionalFormatting sqref="H89:H110">
    <cfRule type="expression" dxfId="2270" priority="15">
      <formula>H89&gt;0</formula>
    </cfRule>
    <cfRule type="expression" dxfId="2269" priority="16">
      <formula>H89&lt;0</formula>
    </cfRule>
  </conditionalFormatting>
  <conditionalFormatting sqref="J89:J102">
    <cfRule type="expression" dxfId="2268" priority="13">
      <formula>J89&gt;0</formula>
    </cfRule>
    <cfRule type="expression" dxfId="2267" priority="14">
      <formula>J89&lt;0</formula>
    </cfRule>
  </conditionalFormatting>
  <conditionalFormatting sqref="K89:K102">
    <cfRule type="expression" dxfId="2266" priority="11">
      <formula>K89&gt;0</formula>
    </cfRule>
    <cfRule type="expression" dxfId="2265" priority="12">
      <formula>K89&lt;0</formula>
    </cfRule>
  </conditionalFormatting>
  <conditionalFormatting sqref="L89:L102">
    <cfRule type="expression" dxfId="2264" priority="9">
      <formula>L89&gt;0</formula>
    </cfRule>
    <cfRule type="expression" dxfId="2263" priority="10">
      <formula>L89&lt;0</formula>
    </cfRule>
  </conditionalFormatting>
  <conditionalFormatting sqref="F29">
    <cfRule type="expression" dxfId="2262" priority="7">
      <formula>F29&gt;0</formula>
    </cfRule>
    <cfRule type="expression" dxfId="2261" priority="8">
      <formula>F29&lt;0</formula>
    </cfRule>
  </conditionalFormatting>
  <conditionalFormatting sqref="H29">
    <cfRule type="expression" dxfId="2260" priority="5">
      <formula>H29&gt;0</formula>
    </cfRule>
    <cfRule type="expression" dxfId="2259" priority="6">
      <formula>H29&lt;0</formula>
    </cfRule>
  </conditionalFormatting>
  <conditionalFormatting sqref="F25:F28 H25:H28">
    <cfRule type="expression" dxfId="2258" priority="1">
      <formula>F25&gt;0</formula>
    </cfRule>
    <cfRule type="expression" dxfId="225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74.89</v>
      </c>
      <c r="R4" s="475">
        <v>1.2E-2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7489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1856.1099999999951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1658.8999999999996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0.28454057391811455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2.6705835224996661E-2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10.736917562724015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82.379000000000005</v>
      </c>
    </row>
    <row r="22" spans="1:16" x14ac:dyDescent="0.25">
      <c r="O22" s="81">
        <v>1.0900000000000001</v>
      </c>
      <c r="P22" s="81">
        <f t="shared" ref="P22:P41" si="0">O22*$Q$4</f>
        <v>81.630100000000013</v>
      </c>
    </row>
    <row r="23" spans="1:16" x14ac:dyDescent="0.25">
      <c r="O23" s="81">
        <v>1.08</v>
      </c>
      <c r="P23" s="81">
        <f t="shared" si="0"/>
        <v>80.881200000000007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80.132300000000001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79.383400000000009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78.634500000000003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77.885599999999997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77.136700000000005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76.387799999999999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75.638900000000007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74.89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74.141099999999994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73.392200000000003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72.643299999999996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71.894400000000005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71.145499999999998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70.396599999999992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69.6477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68.898800000000008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68.149900000000002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67.400999999999996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6" priority="21">
      <formula>F57&gt;0</formula>
    </cfRule>
    <cfRule type="expression" dxfId="2255" priority="22">
      <formula>F57&lt;0</formula>
    </cfRule>
  </conditionalFormatting>
  <conditionalFormatting sqref="Q7">
    <cfRule type="expression" dxfId="2254" priority="19">
      <formula>Q7&gt;0</formula>
    </cfRule>
    <cfRule type="expression" dxfId="2253" priority="20">
      <formula>Q7&lt;0</formula>
    </cfRule>
  </conditionalFormatting>
  <conditionalFormatting sqref="Q8">
    <cfRule type="expression" dxfId="2252" priority="17">
      <formula>Q8&gt;0</formula>
    </cfRule>
    <cfRule type="expression" dxfId="2251" priority="18">
      <formula>Q8&lt;0</formula>
    </cfRule>
  </conditionalFormatting>
  <conditionalFormatting sqref="M58">
    <cfRule type="expression" dxfId="2250" priority="11">
      <formula>M58&gt;0</formula>
    </cfRule>
    <cfRule type="expression" dxfId="2249" priority="12">
      <formula>M58&lt;0</formula>
    </cfRule>
  </conditionalFormatting>
  <conditionalFormatting sqref="F84:F115">
    <cfRule type="expression" dxfId="2248" priority="9">
      <formula>F84&gt;0</formula>
    </cfRule>
    <cfRule type="expression" dxfId="2247" priority="10">
      <formula>F84&lt;0</formula>
    </cfRule>
  </conditionalFormatting>
  <conditionalFormatting sqref="H84:H115">
    <cfRule type="expression" dxfId="2246" priority="7">
      <formula>H84&gt;0</formula>
    </cfRule>
    <cfRule type="expression" dxfId="2245" priority="8">
      <formula>H84&lt;0</formula>
    </cfRule>
  </conditionalFormatting>
  <conditionalFormatting sqref="F25:F56 H25:H56">
    <cfRule type="expression" dxfId="2244" priority="5">
      <formula>F25&gt;0</formula>
    </cfRule>
    <cfRule type="expression" dxfId="2243" priority="6">
      <formula>F25&lt;0</formula>
    </cfRule>
  </conditionalFormatting>
  <conditionalFormatting sqref="J28:J30 K25:K30 J31:K38">
    <cfRule type="expression" dxfId="2242" priority="1">
      <formula>J25&gt;0</formula>
    </cfRule>
    <cfRule type="expression" dxfId="2241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0" priority="21">
      <formula>F47&gt;0</formula>
    </cfRule>
    <cfRule type="expression" dxfId="2239" priority="22">
      <formula>F47&lt;0</formula>
    </cfRule>
  </conditionalFormatting>
  <conditionalFormatting sqref="Q7">
    <cfRule type="expression" dxfId="2238" priority="19">
      <formula>Q7&gt;0</formula>
    </cfRule>
    <cfRule type="expression" dxfId="2237" priority="20">
      <formula>Q7&lt;0</formula>
    </cfRule>
  </conditionalFormatting>
  <conditionalFormatting sqref="Q8">
    <cfRule type="expression" dxfId="2236" priority="17">
      <formula>Q8&gt;0</formula>
    </cfRule>
    <cfRule type="expression" dxfId="2235" priority="18">
      <formula>Q8&lt;0</formula>
    </cfRule>
  </conditionalFormatting>
  <conditionalFormatting sqref="F25:F46">
    <cfRule type="expression" dxfId="2234" priority="15">
      <formula>F25&gt;0</formula>
    </cfRule>
    <cfRule type="expression" dxfId="2233" priority="16">
      <formula>F25&lt;0</formula>
    </cfRule>
  </conditionalFormatting>
  <conditionalFormatting sqref="H25:H46">
    <cfRule type="expression" dxfId="2232" priority="13">
      <formula>H25&gt;0</formula>
    </cfRule>
    <cfRule type="expression" dxfId="2231" priority="14">
      <formula>H25&lt;0</formula>
    </cfRule>
  </conditionalFormatting>
  <conditionalFormatting sqref="F89:F110">
    <cfRule type="expression" dxfId="2230" priority="11">
      <formula>F89&gt;0</formula>
    </cfRule>
    <cfRule type="expression" dxfId="2229" priority="12">
      <formula>F89&lt;0</formula>
    </cfRule>
  </conditionalFormatting>
  <conditionalFormatting sqref="H89:H110">
    <cfRule type="expression" dxfId="2228" priority="9">
      <formula>H89&gt;0</formula>
    </cfRule>
    <cfRule type="expression" dxfId="2227" priority="10">
      <formula>H89&lt;0</formula>
    </cfRule>
  </conditionalFormatting>
  <conditionalFormatting sqref="Q10">
    <cfRule type="expression" dxfId="2226" priority="7">
      <formula>Q10&gt;0</formula>
    </cfRule>
    <cfRule type="expression" dxfId="2225" priority="8">
      <formula>Q10&lt;0</formula>
    </cfRule>
  </conditionalFormatting>
  <conditionalFormatting sqref="J25:J38">
    <cfRule type="expression" dxfId="2224" priority="5">
      <formula>J25&gt;0</formula>
    </cfRule>
    <cfRule type="expression" dxfId="2223" priority="6">
      <formula>J25&lt;0</formula>
    </cfRule>
  </conditionalFormatting>
  <conditionalFormatting sqref="K25:K38">
    <cfRule type="expression" dxfId="2222" priority="3">
      <formula>K25&gt;0</formula>
    </cfRule>
    <cfRule type="expression" dxfId="2221" priority="4">
      <formula>K25&lt;0</formula>
    </cfRule>
  </conditionalFormatting>
  <conditionalFormatting sqref="L25:L38">
    <cfRule type="expression" dxfId="2220" priority="1">
      <formula>L25&gt;0</formula>
    </cfRule>
    <cfRule type="expression" dxfId="221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9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8.016472727272749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21.21</v>
      </c>
      <c r="R4" s="475">
        <v>7.1000000000000004E-3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46662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17636.240000000049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43641.331000001577</v>
      </c>
      <c r="R7">
        <v>400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29025.759999999951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1.645802053045313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9.4295143800094301E-3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33.666666666666664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25.876200000000001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25.664100000000001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25.452000000000002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25.239899999999999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25.027799999999999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24.8157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24.6036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24.391500000000001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24.179399999999998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23.967299999999998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23.755200000000002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23.543100000000003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23.331000000000003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23.118900000000004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22.906800000000004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22.694700000000001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22.482600000000001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22.270500000000002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22.058400000000002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21.846300000000003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21.6342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21.4221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21.21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20.997900000000001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20.785800000000002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20.573699999999999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20.361599999999999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20.1495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19.9374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19.725300000000001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19.513200000000001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19.301100000000002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19.089000000000002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18.876900000000003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18.6648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18.4527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18.240600000000001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18.028500000000001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8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29500</v>
      </c>
      <c r="D102" s="18"/>
      <c r="E102" s="18"/>
      <c r="F102" s="18">
        <f>SUM(F2:F101)</f>
        <v>486228.55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27400</v>
      </c>
      <c r="D103" s="343"/>
      <c r="E103" s="343"/>
      <c r="F103" s="344">
        <f>SumByColor($A$103, F2:F101)</f>
        <v>444675</v>
      </c>
      <c r="G103" s="343"/>
      <c r="H103" s="343">
        <f>SumByColor($A$103, H2:H101)</f>
        <v>27300</v>
      </c>
      <c r="I103" s="343"/>
      <c r="J103" s="344"/>
      <c r="K103" s="344">
        <f>SumByColor($A$103, K2:K101)</f>
        <v>466887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63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65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65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9" si="66">C277*(E277-D277)</f>
        <v>27821.199999999997</v>
      </c>
      <c r="G277" s="39">
        <f t="shared" ref="G277:G279" si="67">D277*C277</f>
        <v>17718.8</v>
      </c>
      <c r="H277" s="222">
        <f t="shared" ref="H277:H279" si="68">(E277-D277)/D277</f>
        <v>1.5701514775266947</v>
      </c>
      <c r="I277" s="39"/>
      <c r="J277" s="39"/>
      <c r="K277" s="39">
        <f t="shared" ref="K277:K279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64">
        <f t="shared" si="69"/>
        <v>44755.833600001628</v>
      </c>
      <c r="L278" s="39">
        <v>69.709999999999994</v>
      </c>
    </row>
    <row r="279" spans="1:12" x14ac:dyDescent="0.25">
      <c r="A279">
        <v>400</v>
      </c>
      <c r="B279" s="150">
        <v>43344</v>
      </c>
      <c r="C279" s="10">
        <v>2001</v>
      </c>
      <c r="D279" s="233">
        <v>6.7069999999999999</v>
      </c>
      <c r="E279" s="39">
        <v>21.51</v>
      </c>
      <c r="F279" s="39">
        <f t="shared" si="66"/>
        <v>29620.803</v>
      </c>
      <c r="G279" s="39">
        <f t="shared" si="67"/>
        <v>13420.707</v>
      </c>
      <c r="H279" s="222">
        <f t="shared" si="68"/>
        <v>2.2070970627702402</v>
      </c>
      <c r="I279" s="39"/>
      <c r="J279" s="39">
        <v>58.67</v>
      </c>
      <c r="K279" s="39">
        <f t="shared" si="69"/>
        <v>44236.374000001626</v>
      </c>
      <c r="L279" s="39">
        <v>69.8</v>
      </c>
    </row>
    <row r="280" spans="1:12" x14ac:dyDescent="0.25">
      <c r="A280">
        <v>400</v>
      </c>
      <c r="B280" s="150">
        <v>43347</v>
      </c>
      <c r="C280" s="10">
        <v>2200</v>
      </c>
      <c r="D280" s="233">
        <v>8.0165000000000006</v>
      </c>
      <c r="E280" s="39">
        <v>21.06</v>
      </c>
      <c r="F280" s="39">
        <f t="shared" ref="F280" si="70">C280*(E280-D280)</f>
        <v>28695.699999999997</v>
      </c>
      <c r="G280" s="39">
        <f t="shared" ref="G280" si="71">D280*C280</f>
        <v>17636.300000000003</v>
      </c>
      <c r="H280" s="222">
        <f t="shared" ref="H280" si="72">(E280-D280)/D280</f>
        <v>1.6270816441090248</v>
      </c>
      <c r="I280" s="39"/>
      <c r="J280" s="39"/>
      <c r="K280" s="39">
        <f t="shared" ref="K280" si="73">F280+$Q$10</f>
        <v>43311.271000001623</v>
      </c>
      <c r="L280" s="39">
        <v>69.349999999999994</v>
      </c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4">IF(C289=0, 0,D289*C289)</f>
        <v>68120</v>
      </c>
      <c r="H289" s="365">
        <f t="shared" ref="H289:H295" si="75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4"/>
        <v>0</v>
      </c>
      <c r="H290" s="365" t="str">
        <f t="shared" si="75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4"/>
        <v>0</v>
      </c>
      <c r="H291" s="365" t="str">
        <f t="shared" si="75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4"/>
        <v>75600</v>
      </c>
      <c r="H292" s="365">
        <f t="shared" si="75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4"/>
        <v>0</v>
      </c>
      <c r="H293" s="365" t="str">
        <f t="shared" si="75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4"/>
        <v>82367.28</v>
      </c>
      <c r="H294" s="365">
        <f t="shared" si="75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4"/>
        <v>0</v>
      </c>
      <c r="H295" s="365" t="str">
        <f t="shared" si="75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6">C297*(E297-D297)</f>
        <v>-29017.579999999998</v>
      </c>
      <c r="G297" s="363">
        <f t="shared" ref="G297:G326" si="77">D297*C297</f>
        <v>91417.900000000009</v>
      </c>
      <c r="H297" s="364">
        <f t="shared" ref="H297:H326" si="78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6"/>
        <v>-31836.35999999999</v>
      </c>
      <c r="G298" s="363">
        <f t="shared" si="77"/>
        <v>101483.62</v>
      </c>
      <c r="H298" s="364">
        <f t="shared" si="78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6"/>
        <v>-34009.06</v>
      </c>
      <c r="G299" s="363">
        <f t="shared" si="77"/>
        <v>109418.42</v>
      </c>
      <c r="H299" s="364">
        <f t="shared" si="78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6"/>
        <v>-34008.920000000006</v>
      </c>
      <c r="G300" s="363">
        <f t="shared" si="77"/>
        <v>101358.28000000001</v>
      </c>
      <c r="H300" s="364">
        <f t="shared" si="78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6"/>
        <v>-39575.879999999997</v>
      </c>
      <c r="G301" s="363">
        <f t="shared" si="77"/>
        <v>108716.71999999999</v>
      </c>
      <c r="H301" s="364">
        <f t="shared" si="78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6"/>
        <v>-38892.919999999991</v>
      </c>
      <c r="G302" s="363">
        <f t="shared" si="77"/>
        <v>110180.68</v>
      </c>
      <c r="H302" s="364">
        <f t="shared" si="78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6"/>
        <v>-39649.22</v>
      </c>
      <c r="G303" s="363">
        <f t="shared" si="77"/>
        <v>101232.94</v>
      </c>
      <c r="H303" s="364">
        <f t="shared" si="78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6"/>
        <v>-41303.94</v>
      </c>
      <c r="G304" s="363">
        <f t="shared" si="77"/>
        <v>94046.46</v>
      </c>
      <c r="H304" s="364">
        <f t="shared" si="78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6"/>
        <v>-42699.159999999996</v>
      </c>
      <c r="G305" s="363">
        <f t="shared" si="77"/>
        <v>101024.04</v>
      </c>
      <c r="H305" s="364">
        <f t="shared" si="78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6"/>
        <v>-47715.600000000006</v>
      </c>
      <c r="G306" s="363">
        <f t="shared" si="77"/>
        <v>107500.44</v>
      </c>
      <c r="H306" s="364">
        <f t="shared" si="78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6"/>
        <v>-46809.119999999995</v>
      </c>
      <c r="G307" s="363">
        <f t="shared" si="77"/>
        <v>113864.21999999999</v>
      </c>
      <c r="H307" s="364">
        <f t="shared" si="78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6"/>
        <v>-47694.16</v>
      </c>
      <c r="G308" s="363">
        <f t="shared" si="77"/>
        <v>126525.44</v>
      </c>
      <c r="H308" s="364">
        <f t="shared" si="78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6"/>
        <v>-48128</v>
      </c>
      <c r="G309" s="363">
        <f t="shared" si="77"/>
        <v>129280</v>
      </c>
      <c r="H309" s="364">
        <f t="shared" si="78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6"/>
        <v>-48155.4</v>
      </c>
      <c r="G310" s="363">
        <f t="shared" si="77"/>
        <v>113708.88</v>
      </c>
      <c r="H310" s="364">
        <f t="shared" si="78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6"/>
        <v>-42239.579999999994</v>
      </c>
      <c r="G311" s="363">
        <f t="shared" si="77"/>
        <v>100564.46</v>
      </c>
      <c r="H311" s="364">
        <f t="shared" si="78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6"/>
        <v>-42072.46</v>
      </c>
      <c r="G312" s="363">
        <f t="shared" si="77"/>
        <v>100397.34000000001</v>
      </c>
      <c r="H312" s="364">
        <f t="shared" si="78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6"/>
        <v>-45543.96</v>
      </c>
      <c r="G313" s="363">
        <f t="shared" si="77"/>
        <v>132958.98000000001</v>
      </c>
      <c r="H313" s="364">
        <f t="shared" si="78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6"/>
        <v>-45906.62000000001</v>
      </c>
      <c r="G314" s="363">
        <f t="shared" si="77"/>
        <v>158980.96</v>
      </c>
      <c r="H314" s="364">
        <f t="shared" si="78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6"/>
        <v>-51777.299999999996</v>
      </c>
      <c r="G315" s="363">
        <f t="shared" si="77"/>
        <v>171590.94</v>
      </c>
      <c r="H315" s="365">
        <f t="shared" si="78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6"/>
        <v>-49664.193999999989</v>
      </c>
      <c r="G316" s="363">
        <f t="shared" si="77"/>
        <v>158920.21399999998</v>
      </c>
      <c r="H316" s="365">
        <f t="shared" si="78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6"/>
        <v>-47987.500000000015</v>
      </c>
      <c r="G317" s="363">
        <f t="shared" si="77"/>
        <v>145958.78</v>
      </c>
      <c r="H317" s="365">
        <f t="shared" si="78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6"/>
        <v>-47702.966000000015</v>
      </c>
      <c r="G318" s="363">
        <f t="shared" si="77"/>
        <v>158434.24600000001</v>
      </c>
      <c r="H318" s="365">
        <f t="shared" si="78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6"/>
        <v>-60971.399999999987</v>
      </c>
      <c r="G319" s="363">
        <f t="shared" si="77"/>
        <v>170139.24</v>
      </c>
      <c r="H319" s="365">
        <f t="shared" si="78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6"/>
        <v>-77656.859999999986</v>
      </c>
      <c r="G320" s="363">
        <f t="shared" si="77"/>
        <v>166354.54</v>
      </c>
      <c r="H320" s="365">
        <f t="shared" si="78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6"/>
        <v>-85359.959999999992</v>
      </c>
      <c r="G321" s="363">
        <f t="shared" si="77"/>
        <v>169945.68</v>
      </c>
      <c r="H321" s="365">
        <f t="shared" si="78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6"/>
        <v>-100883.47199999999</v>
      </c>
      <c r="G322" s="363">
        <f t="shared" si="77"/>
        <v>169887.61199999999</v>
      </c>
      <c r="H322" s="364">
        <f t="shared" si="78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6"/>
        <v>-97651.02</v>
      </c>
      <c r="G323" s="363">
        <f t="shared" si="77"/>
        <v>169848.9</v>
      </c>
      <c r="H323" s="364">
        <f t="shared" si="78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6"/>
        <v>-97231.731999999989</v>
      </c>
      <c r="G324" s="363">
        <f t="shared" si="77"/>
        <v>165974.95199999999</v>
      </c>
      <c r="H324" s="364">
        <f t="shared" si="78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6"/>
        <v>-97234.865999999995</v>
      </c>
      <c r="G325" s="363">
        <f t="shared" si="77"/>
        <v>169723.08599999998</v>
      </c>
      <c r="H325" s="364">
        <f t="shared" si="78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6"/>
        <v>-104373.632</v>
      </c>
      <c r="G326" s="363">
        <f t="shared" si="77"/>
        <v>197776.17199999999</v>
      </c>
      <c r="H326" s="364">
        <f t="shared" si="78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6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6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9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9"/>
        <v>-94166.28</v>
      </c>
      <c r="G330" s="363">
        <f t="shared" ref="G330:G337" si="80">IF(C330=0, 0,D330*C330)</f>
        <v>165387.56</v>
      </c>
      <c r="H330" s="364">
        <f t="shared" ref="H330:H337" si="81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9"/>
        <v>-91969.787999999986</v>
      </c>
      <c r="G331" s="363">
        <f t="shared" si="80"/>
        <v>157393.788</v>
      </c>
      <c r="H331" s="364">
        <f t="shared" si="81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9"/>
        <v>-91154.7</v>
      </c>
      <c r="G332" s="363">
        <f t="shared" si="80"/>
        <v>145246.5</v>
      </c>
      <c r="H332" s="364">
        <f t="shared" si="81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9"/>
        <v>-92238.461999999985</v>
      </c>
      <c r="G333" s="363">
        <f t="shared" si="80"/>
        <v>161141.78199999998</v>
      </c>
      <c r="H333" s="364">
        <f t="shared" si="81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9"/>
        <v>-89571.54800000001</v>
      </c>
      <c r="G334" s="363">
        <f t="shared" si="80"/>
        <v>152607.92800000001</v>
      </c>
      <c r="H334" s="364">
        <f t="shared" si="81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9"/>
        <v>-89550.534</v>
      </c>
      <c r="G335" s="363">
        <f t="shared" si="80"/>
        <v>169006.91400000002</v>
      </c>
      <c r="H335" s="364">
        <f t="shared" si="81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9"/>
        <v>-89678.238000000012</v>
      </c>
      <c r="G336" s="363">
        <f t="shared" si="80"/>
        <v>165029.61800000002</v>
      </c>
      <c r="H336" s="364">
        <f t="shared" si="81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9"/>
        <v>-89511.821999999986</v>
      </c>
      <c r="G337" s="363">
        <f t="shared" si="80"/>
        <v>168968.20199999999</v>
      </c>
      <c r="H337" s="364">
        <f t="shared" si="81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82">C338*(E338-D338)</f>
        <v>-89632.347999999984</v>
      </c>
      <c r="G338" s="363">
        <f t="shared" ref="G338:G349" si="83">IF(C338=0, 0,D338*C338)</f>
        <v>164983.728</v>
      </c>
      <c r="H338" s="364">
        <f t="shared" ref="H338:H389" si="84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82"/>
        <v>-93372.971999999994</v>
      </c>
      <c r="G339" s="363">
        <f t="shared" si="83"/>
        <v>172761.372</v>
      </c>
      <c r="H339" s="364">
        <f t="shared" si="84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82"/>
        <v>-91747.44</v>
      </c>
      <c r="G340" s="363">
        <f t="shared" si="83"/>
        <v>168784.32</v>
      </c>
      <c r="H340" s="364">
        <f t="shared" si="84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82"/>
        <v>-80757.467999999993</v>
      </c>
      <c r="G341" s="363">
        <f t="shared" si="83"/>
        <v>159727.26799999998</v>
      </c>
      <c r="H341" s="365">
        <f t="shared" si="84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82"/>
        <v>-72386.955999999976</v>
      </c>
      <c r="G342" s="363">
        <f t="shared" si="83"/>
        <v>164888.61599999998</v>
      </c>
      <c r="H342" s="365">
        <f t="shared" si="84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82"/>
        <v>-62830.615999999987</v>
      </c>
      <c r="G343" s="363">
        <f t="shared" si="83"/>
        <v>164888.61599999998</v>
      </c>
      <c r="H343" s="365">
        <f t="shared" si="84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82"/>
        <v>-66133.584000000003</v>
      </c>
      <c r="G344" s="363">
        <f t="shared" si="83"/>
        <v>164387.60399999999</v>
      </c>
      <c r="H344" s="365">
        <f t="shared" si="84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82"/>
        <v>-61160.576000000008</v>
      </c>
      <c r="G345" s="363">
        <f t="shared" si="83"/>
        <v>164331.93599999999</v>
      </c>
      <c r="H345" s="365">
        <f t="shared" si="84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82"/>
        <v>-58033.889999999992</v>
      </c>
      <c r="G346" s="363">
        <f t="shared" si="83"/>
        <v>164266.99</v>
      </c>
      <c r="H346" s="365">
        <f t="shared" si="84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82"/>
        <v>-56328.439999999988</v>
      </c>
      <c r="G347" s="363">
        <f t="shared" si="83"/>
        <v>148531.07999999999</v>
      </c>
      <c r="H347" s="365">
        <f t="shared" si="84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82"/>
        <v>-57894.720000000016</v>
      </c>
      <c r="G348" s="363">
        <f t="shared" si="83"/>
        <v>163942.26</v>
      </c>
      <c r="H348" s="364">
        <f t="shared" si="84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82"/>
        <v>-58904.104000000007</v>
      </c>
      <c r="G349" s="363">
        <f t="shared" si="83"/>
        <v>167796.78400000001</v>
      </c>
      <c r="H349" s="364">
        <f t="shared" si="84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5">C350*(E350-D350)</f>
        <v>-69928.587000000014</v>
      </c>
      <c r="G350" s="363">
        <f t="shared" ref="G350:G389" si="86">IF(C350=0, 0,D350*C350)</f>
        <v>206559.20699999999</v>
      </c>
      <c r="H350" s="364">
        <f t="shared" si="84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5"/>
        <v>-66302.234199999992</v>
      </c>
      <c r="G351" s="363">
        <f t="shared" si="86"/>
        <v>185059.5742</v>
      </c>
      <c r="H351" s="364">
        <f t="shared" si="84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5"/>
        <v>-59729.712599999977</v>
      </c>
      <c r="G352" s="363">
        <f t="shared" si="86"/>
        <v>167542.63259999998</v>
      </c>
      <c r="H352" s="364">
        <f t="shared" si="84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5"/>
        <v>-65233.308000000005</v>
      </c>
      <c r="G353" s="363">
        <f t="shared" si="86"/>
        <v>188202.64799999999</v>
      </c>
      <c r="H353" s="364">
        <f t="shared" si="84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5"/>
        <v>-64902.603600000009</v>
      </c>
      <c r="G354" s="363">
        <f t="shared" si="86"/>
        <v>167102.28360000002</v>
      </c>
      <c r="H354" s="364">
        <f t="shared" si="84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5"/>
        <v>-66452.265800000008</v>
      </c>
      <c r="G355" s="363">
        <f t="shared" si="86"/>
        <v>168143.46580000001</v>
      </c>
      <c r="H355" s="364">
        <f t="shared" si="84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5"/>
        <v>-64191.270599999982</v>
      </c>
      <c r="G356" s="363">
        <f t="shared" si="86"/>
        <v>167068.4106</v>
      </c>
      <c r="H356" s="364">
        <f t="shared" si="84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5"/>
        <v>-53072.044600000016</v>
      </c>
      <c r="G357" s="363">
        <f t="shared" si="86"/>
        <v>155298.88460000002</v>
      </c>
      <c r="H357" s="364">
        <f t="shared" si="84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5"/>
        <v>-54016.789200000007</v>
      </c>
      <c r="G358" s="363">
        <f t="shared" si="86"/>
        <v>166959.04920000001</v>
      </c>
      <c r="H358" s="364">
        <f t="shared" si="84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5"/>
        <v>-40694.080000000002</v>
      </c>
      <c r="G359" s="363">
        <f t="shared" si="86"/>
        <v>148852.48000000001</v>
      </c>
      <c r="H359" s="364">
        <f t="shared" si="84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5"/>
        <v>-41622.116400000006</v>
      </c>
      <c r="G360" s="363">
        <f t="shared" si="86"/>
        <v>161235.47640000001</v>
      </c>
      <c r="H360" s="364">
        <f t="shared" si="84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5"/>
        <v>-39713.673000000003</v>
      </c>
      <c r="G361" s="363">
        <f t="shared" si="86"/>
        <v>166592.253</v>
      </c>
      <c r="H361" s="364">
        <f t="shared" si="84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5"/>
        <v>-39679.2474</v>
      </c>
      <c r="G362" s="363">
        <f t="shared" si="86"/>
        <v>160002.82739999998</v>
      </c>
      <c r="H362" s="364">
        <f t="shared" si="84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5"/>
        <v>-40600.177800000019</v>
      </c>
      <c r="G363" s="363">
        <f t="shared" si="86"/>
        <v>166510.9578</v>
      </c>
      <c r="H363" s="364">
        <f t="shared" si="84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5"/>
        <v>-37192.92720000002</v>
      </c>
      <c r="G364" s="363">
        <f t="shared" si="86"/>
        <v>159811.00720000002</v>
      </c>
      <c r="H364" s="364">
        <f t="shared" si="84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5"/>
        <v>-28198.487200000018</v>
      </c>
      <c r="G365" s="363">
        <f t="shared" si="86"/>
        <v>159811.00720000002</v>
      </c>
      <c r="H365" s="364">
        <f t="shared" si="84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5"/>
        <v>-32939.072999999997</v>
      </c>
      <c r="G366" s="363">
        <f t="shared" si="86"/>
        <v>166785.81299999999</v>
      </c>
      <c r="H366" s="364">
        <f t="shared" si="84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5"/>
        <v>-27080.606799999998</v>
      </c>
      <c r="G367" s="363">
        <f t="shared" si="86"/>
        <v>159610.92679999999</v>
      </c>
      <c r="H367" s="365">
        <f t="shared" si="84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5"/>
        <v>-23278.161400000005</v>
      </c>
      <c r="G368" s="363">
        <f t="shared" si="86"/>
        <v>159479.6814</v>
      </c>
      <c r="H368" s="365">
        <f t="shared" si="84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5"/>
        <v>-27860.058600000004</v>
      </c>
      <c r="G369" s="363">
        <f t="shared" si="86"/>
        <v>166739.35860000001</v>
      </c>
      <c r="H369" s="365">
        <f t="shared" si="84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5"/>
        <v>-29897.277600000016</v>
      </c>
      <c r="G370" s="363">
        <f t="shared" si="86"/>
        <v>166260.29760000002</v>
      </c>
      <c r="H370" s="365">
        <f t="shared" si="84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5"/>
        <v>-34709.179199999977</v>
      </c>
      <c r="G371" s="363">
        <f t="shared" si="86"/>
        <v>165846.07919999998</v>
      </c>
      <c r="H371" s="365">
        <f t="shared" si="84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5"/>
        <v>-41926.063800000004</v>
      </c>
      <c r="G372" s="363">
        <f t="shared" si="86"/>
        <v>165707.6838</v>
      </c>
      <c r="H372" s="365">
        <f t="shared" si="84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5"/>
        <v>-48426.330400000006</v>
      </c>
      <c r="G373" s="363">
        <f t="shared" si="86"/>
        <v>190547.59040000002</v>
      </c>
      <c r="H373" s="365">
        <f t="shared" si="84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5"/>
        <v>-48374.515200000002</v>
      </c>
      <c r="G374" s="363">
        <f t="shared" si="86"/>
        <v>165187.97520000002</v>
      </c>
      <c r="H374" s="364">
        <f t="shared" si="84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5"/>
        <v>-54432.172800000015</v>
      </c>
      <c r="G375" s="363">
        <f t="shared" si="86"/>
        <v>176588.49280000001</v>
      </c>
      <c r="H375" s="364">
        <f t="shared" si="84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5"/>
        <v>-49378.123800000016</v>
      </c>
      <c r="G376" s="363">
        <f t="shared" si="86"/>
        <v>164933.44380000001</v>
      </c>
      <c r="H376" s="364">
        <f t="shared" si="84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5"/>
        <v>-45614.280400000011</v>
      </c>
      <c r="G377" s="363">
        <f t="shared" si="86"/>
        <v>177274.02040000001</v>
      </c>
      <c r="H377" s="364">
        <f t="shared" si="84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5"/>
        <v>-45519.5052</v>
      </c>
      <c r="G378" s="363">
        <f t="shared" si="86"/>
        <v>164849.2452</v>
      </c>
      <c r="H378" s="364">
        <f t="shared" si="84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5"/>
        <v>-45770.165399999983</v>
      </c>
      <c r="G379" s="363">
        <f t="shared" si="86"/>
        <v>164809.56539999999</v>
      </c>
      <c r="H379" s="364">
        <f t="shared" si="84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5"/>
        <v>-41109.240599999997</v>
      </c>
      <c r="G380" s="363">
        <f t="shared" si="86"/>
        <v>164794.08059999999</v>
      </c>
      <c r="H380" s="364">
        <f t="shared" si="84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5"/>
        <v>-37211.283199999991</v>
      </c>
      <c r="G381" s="363">
        <f t="shared" si="86"/>
        <v>158269.10319999998</v>
      </c>
      <c r="H381" s="364">
        <f t="shared" si="84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5"/>
        <v>-38770.067999999999</v>
      </c>
      <c r="G382" s="363">
        <f t="shared" si="86"/>
        <v>164777.628</v>
      </c>
      <c r="H382" s="364">
        <f t="shared" si="84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5"/>
        <v>-33653.890400000018</v>
      </c>
      <c r="G383" s="363">
        <f t="shared" si="86"/>
        <v>157924.0104</v>
      </c>
      <c r="H383" s="364">
        <f t="shared" si="84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5"/>
        <v>-37103.516399999986</v>
      </c>
      <c r="G384" s="363">
        <f t="shared" si="86"/>
        <v>164562.77639999997</v>
      </c>
      <c r="H384" s="364">
        <f t="shared" si="84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5"/>
        <v>-39676.8966</v>
      </c>
      <c r="G385" s="363">
        <f t="shared" si="86"/>
        <v>164523.09660000002</v>
      </c>
      <c r="H385" s="364">
        <f t="shared" si="84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5"/>
        <v>-35572.456799999993</v>
      </c>
      <c r="G386" s="363">
        <f t="shared" si="86"/>
        <v>164483.41680000001</v>
      </c>
      <c r="H386" s="364">
        <f t="shared" si="84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5"/>
        <v>-29514.401999999984</v>
      </c>
      <c r="G387" s="363">
        <f t="shared" si="86"/>
        <v>143679.28200000001</v>
      </c>
      <c r="H387" s="364">
        <f t="shared" si="84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5"/>
        <v>-24105.848799999996</v>
      </c>
      <c r="G388" s="363">
        <f t="shared" si="86"/>
        <v>136358.20879999999</v>
      </c>
      <c r="H388" s="364">
        <f t="shared" si="84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5"/>
        <v>-24823.50120000001</v>
      </c>
      <c r="G389" s="363">
        <f t="shared" si="86"/>
        <v>143649.8412</v>
      </c>
      <c r="H389" s="364">
        <f t="shared" si="84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7">C390*(E390-D390)</f>
        <v>-33713.287800000006</v>
      </c>
      <c r="G390" s="363">
        <f t="shared" ref="G390:G398" si="88">IF(C390=0, 0,D390*C390)</f>
        <v>154198.0478</v>
      </c>
      <c r="H390" s="364">
        <f t="shared" ref="H390:H398" si="89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7"/>
        <v>-34191.285600000003</v>
      </c>
      <c r="G391" s="363">
        <f t="shared" si="88"/>
        <v>158702.04560000001</v>
      </c>
      <c r="H391" s="364">
        <f t="shared" si="89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7"/>
        <v>-33706.974000000009</v>
      </c>
      <c r="G392" s="363">
        <f t="shared" si="88"/>
        <v>158217.734</v>
      </c>
      <c r="H392" s="364">
        <f t="shared" si="89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7"/>
        <v>-35317.9254</v>
      </c>
      <c r="G393" s="363">
        <f t="shared" si="88"/>
        <v>163357.86540000001</v>
      </c>
      <c r="H393" s="364">
        <f t="shared" si="89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7"/>
        <v>-36815.103999999985</v>
      </c>
      <c r="G394" s="363">
        <f t="shared" si="88"/>
        <v>157985.78399999999</v>
      </c>
      <c r="H394" s="364">
        <f t="shared" si="89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7"/>
        <v>-40329.610399999998</v>
      </c>
      <c r="G395" s="363">
        <f t="shared" si="88"/>
        <v>157881.87039999999</v>
      </c>
      <c r="H395" s="364">
        <f t="shared" si="89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7"/>
        <v>-35684.1158</v>
      </c>
      <c r="G396" s="363">
        <f t="shared" si="88"/>
        <v>157782.59580000001</v>
      </c>
      <c r="H396" s="364">
        <f t="shared" si="89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7"/>
        <v>-23709.664000000008</v>
      </c>
      <c r="G397" s="363">
        <f t="shared" si="88"/>
        <v>134887.10400000002</v>
      </c>
      <c r="H397" s="365">
        <f t="shared" si="89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7"/>
        <v>-19054.279999999995</v>
      </c>
      <c r="G398" s="363">
        <f t="shared" si="88"/>
        <v>121666.28</v>
      </c>
      <c r="H398" s="365">
        <f t="shared" si="89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90">C399*(E399-D399)</f>
        <v>-21366.37</v>
      </c>
      <c r="G399" s="363">
        <f t="shared" ref="G399:G407" si="91">IF(C399=0, 0,D399*C399)</f>
        <v>129041.37</v>
      </c>
      <c r="H399" s="365">
        <f t="shared" ref="H399:H407" si="92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90"/>
        <v>-17585.480000000014</v>
      </c>
      <c r="G400" s="363">
        <f t="shared" si="91"/>
        <v>121421.48000000001</v>
      </c>
      <c r="H400" s="365">
        <f t="shared" si="92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90"/>
        <v>-23433.255999999998</v>
      </c>
      <c r="G401" s="363">
        <f t="shared" si="91"/>
        <v>134073.236</v>
      </c>
      <c r="H401" s="365">
        <f t="shared" si="92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90"/>
        <v>-21154.320000000003</v>
      </c>
      <c r="G402" s="363">
        <f t="shared" si="91"/>
        <v>138785.16</v>
      </c>
      <c r="H402" s="365">
        <f t="shared" si="92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90"/>
        <v>-29477.467400000005</v>
      </c>
      <c r="G403" s="363">
        <f t="shared" si="91"/>
        <v>152116.9474</v>
      </c>
      <c r="H403" s="365">
        <f t="shared" si="92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90"/>
        <v>-29453.938799999982</v>
      </c>
      <c r="G404" s="363">
        <f t="shared" si="91"/>
        <v>156191.41879999998</v>
      </c>
      <c r="H404" s="364">
        <f t="shared" si="92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90"/>
        <v>-19172.503200000017</v>
      </c>
      <c r="G405" s="363">
        <f t="shared" si="91"/>
        <v>140043.3432</v>
      </c>
      <c r="H405" s="364">
        <f t="shared" si="92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90"/>
        <v>-13448.017</v>
      </c>
      <c r="G406" s="363">
        <f t="shared" si="91"/>
        <v>132303.45699999999</v>
      </c>
      <c r="H406" s="364">
        <f t="shared" si="92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90"/>
        <v>-12142.820000000009</v>
      </c>
      <c r="G407" s="363">
        <f t="shared" si="91"/>
        <v>126387.82</v>
      </c>
      <c r="H407" s="364">
        <f t="shared" si="92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93">C408*(E408-D408)</f>
        <v>-11873.480000000014</v>
      </c>
      <c r="G408" s="363">
        <f t="shared" ref="G408:G429" si="94">IF(C408=0, 0,D408*C408)</f>
        <v>118633.48000000001</v>
      </c>
      <c r="H408" s="364">
        <f t="shared" ref="H408:H429" si="95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93"/>
        <v>-11929.199999999995</v>
      </c>
      <c r="G409" s="363">
        <f t="shared" si="94"/>
        <v>106009.2</v>
      </c>
      <c r="H409" s="364">
        <f t="shared" si="95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93"/>
        <v>-18473.284199999991</v>
      </c>
      <c r="G410" s="363">
        <f t="shared" si="94"/>
        <v>138853.4442</v>
      </c>
      <c r="H410" s="364">
        <f t="shared" si="95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93"/>
        <v>-18423.393999999993</v>
      </c>
      <c r="G411" s="363">
        <f t="shared" si="94"/>
        <v>146163.554</v>
      </c>
      <c r="H411" s="364">
        <f t="shared" si="95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93"/>
        <v>-17342.266799999998</v>
      </c>
      <c r="G412" s="363">
        <f t="shared" si="94"/>
        <v>138703.7868</v>
      </c>
      <c r="H412" s="364">
        <f t="shared" si="95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93"/>
        <v>-17312.610000000008</v>
      </c>
      <c r="G413" s="363">
        <f t="shared" si="94"/>
        <v>146094.13</v>
      </c>
      <c r="H413" s="364">
        <f t="shared" si="95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93"/>
        <v>-16618.370000000006</v>
      </c>
      <c r="G414" s="363">
        <f t="shared" si="94"/>
        <v>146094.13</v>
      </c>
      <c r="H414" s="364">
        <f t="shared" si="95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93"/>
        <v>-18614.310000000012</v>
      </c>
      <c r="G415" s="363">
        <f t="shared" si="94"/>
        <v>146094.13</v>
      </c>
      <c r="H415" s="364">
        <f t="shared" si="95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93"/>
        <v>-10717.330000000011</v>
      </c>
      <c r="G416" s="363">
        <f t="shared" si="94"/>
        <v>146094.13</v>
      </c>
      <c r="H416" s="364">
        <f t="shared" si="95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93"/>
        <v>-13335.061799999996</v>
      </c>
      <c r="G417" s="363">
        <f t="shared" si="94"/>
        <v>146939.08179999999</v>
      </c>
      <c r="H417" s="364">
        <f t="shared" si="95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93"/>
        <v>-14034.101799999982</v>
      </c>
      <c r="G418" s="363">
        <f t="shared" si="94"/>
        <v>146939.08179999999</v>
      </c>
      <c r="H418" s="364">
        <f t="shared" si="95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93"/>
        <v>-18125.222999999994</v>
      </c>
      <c r="G419" s="363">
        <f t="shared" si="94"/>
        <v>152910.723</v>
      </c>
      <c r="H419" s="364">
        <f t="shared" si="95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93"/>
        <v>-17204.112599999997</v>
      </c>
      <c r="G420" s="363">
        <f t="shared" si="94"/>
        <v>152812.03260000001</v>
      </c>
      <c r="H420" s="364">
        <f t="shared" si="95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93"/>
        <v>-21007.348200000015</v>
      </c>
      <c r="G421" s="363">
        <f t="shared" si="94"/>
        <v>152777.3082</v>
      </c>
      <c r="H421" s="364">
        <f t="shared" si="95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93"/>
        <v>-23836.109799999987</v>
      </c>
      <c r="G422" s="363">
        <f t="shared" si="94"/>
        <v>154748.68979999999</v>
      </c>
      <c r="H422" s="364">
        <f t="shared" si="95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93"/>
        <v>-28747.721799999992</v>
      </c>
      <c r="G423" s="363">
        <f t="shared" si="94"/>
        <v>157458.96179999999</v>
      </c>
      <c r="H423" s="364">
        <f t="shared" si="95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93"/>
        <v>-26852.387599999998</v>
      </c>
      <c r="G424" s="363">
        <f t="shared" si="94"/>
        <v>154703.22759999998</v>
      </c>
      <c r="H424" s="364">
        <f t="shared" si="95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93"/>
        <v>-32892.451199999996</v>
      </c>
      <c r="G425" s="363">
        <f t="shared" si="94"/>
        <v>157338.5912</v>
      </c>
      <c r="H425" s="364">
        <f t="shared" si="95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93"/>
        <v>-28045.401999999998</v>
      </c>
      <c r="G426" s="363">
        <f t="shared" si="94"/>
        <v>157325.32200000001</v>
      </c>
      <c r="H426" s="365">
        <f t="shared" si="95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93"/>
        <v>-28056.67200000001</v>
      </c>
      <c r="G427" s="363">
        <f t="shared" si="94"/>
        <v>154608.592</v>
      </c>
      <c r="H427" s="365">
        <f t="shared" si="95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93"/>
        <v>-34756.773799999995</v>
      </c>
      <c r="G428" s="363">
        <f t="shared" si="94"/>
        <v>157212.5338</v>
      </c>
      <c r="H428" s="365">
        <f t="shared" si="95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93"/>
        <v>-34901.771399999991</v>
      </c>
      <c r="G429" s="363">
        <f t="shared" si="94"/>
        <v>159747.97140000001</v>
      </c>
      <c r="H429" s="365">
        <f t="shared" si="95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6">C430*(E430-D430)</f>
        <v>-36344.291399999995</v>
      </c>
      <c r="G430" s="363">
        <f t="shared" ref="G430:G445" si="97">IF(C430=0, 0,D430*C430)</f>
        <v>166350.4914</v>
      </c>
      <c r="H430" s="365">
        <f t="shared" ref="H430:H445" si="98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6"/>
        <v>-29806.304399999986</v>
      </c>
      <c r="G431" s="363">
        <f t="shared" si="97"/>
        <v>159588.28439999997</v>
      </c>
      <c r="H431" s="365">
        <f t="shared" si="98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6"/>
        <v>-27362.67760000001</v>
      </c>
      <c r="G432" s="363">
        <f t="shared" si="97"/>
        <v>154100.15760000001</v>
      </c>
      <c r="H432" s="365">
        <f t="shared" si="98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6"/>
        <v>-25413.691800000004</v>
      </c>
      <c r="G433" s="363">
        <f t="shared" si="97"/>
        <v>152157.7518</v>
      </c>
      <c r="H433" s="364">
        <f t="shared" si="98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6"/>
        <v>-18660.303400000012</v>
      </c>
      <c r="G434" s="363">
        <f t="shared" si="97"/>
        <v>145445.88340000002</v>
      </c>
      <c r="H434" s="364">
        <f t="shared" si="98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6"/>
        <v>-16029.133799999994</v>
      </c>
      <c r="G435" s="363">
        <f t="shared" si="97"/>
        <v>145331.33379999999</v>
      </c>
      <c r="H435" s="364">
        <f t="shared" si="98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6"/>
        <v>-13680.976200000003</v>
      </c>
      <c r="G436" s="363">
        <f t="shared" si="97"/>
        <v>137741.23620000001</v>
      </c>
      <c r="H436" s="364">
        <f t="shared" si="98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6"/>
        <v>-9402.4621999999927</v>
      </c>
      <c r="G437" s="363">
        <f t="shared" si="97"/>
        <v>122097.06219999999</v>
      </c>
      <c r="H437" s="364">
        <f t="shared" si="98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6"/>
        <v>-2780.8000000000065</v>
      </c>
      <c r="G438" s="363">
        <f t="shared" si="97"/>
        <v>94520.8</v>
      </c>
      <c r="H438" s="364">
        <f t="shared" si="98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6"/>
        <v>-2111.0000000000005</v>
      </c>
      <c r="G439" s="363">
        <f t="shared" si="97"/>
        <v>86111</v>
      </c>
      <c r="H439" s="364">
        <f t="shared" si="98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6"/>
        <v>-7950.599999999994</v>
      </c>
      <c r="G440" s="363">
        <f t="shared" si="97"/>
        <v>101790.59999999999</v>
      </c>
      <c r="H440" s="364">
        <f t="shared" si="98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6"/>
        <v>-7870.8499999999922</v>
      </c>
      <c r="G441" s="363">
        <f t="shared" si="97"/>
        <v>109530.84999999999</v>
      </c>
      <c r="H441" s="364">
        <f t="shared" si="98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6"/>
        <v>-2961.0000000000055</v>
      </c>
      <c r="G442" s="363">
        <f t="shared" si="97"/>
        <v>101541</v>
      </c>
      <c r="H442" s="364">
        <f t="shared" si="98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6"/>
        <v>-3051.400000000001</v>
      </c>
      <c r="G443" s="363">
        <f t="shared" si="97"/>
        <v>93416.4</v>
      </c>
      <c r="H443" s="364">
        <f t="shared" si="98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6"/>
        <v>-3026.4999999999986</v>
      </c>
      <c r="G444" s="363">
        <f t="shared" si="97"/>
        <v>85176.5</v>
      </c>
      <c r="H444" s="364">
        <f t="shared" si="98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6"/>
        <v>-4876.1226000000042</v>
      </c>
      <c r="G445" s="363">
        <f t="shared" si="97"/>
        <v>88034.802599999995</v>
      </c>
      <c r="H445" s="364">
        <f t="shared" si="98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9">C448*(E448-D448)</f>
        <v>-5163.5724000000046</v>
      </c>
      <c r="G448" s="363">
        <f t="shared" ref="G448:G453" si="100">IF(C448=0, 0,D448*C448)</f>
        <v>103949.79240000001</v>
      </c>
      <c r="H448" s="364">
        <f t="shared" ref="H448:H453" si="101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9"/>
        <v>-7946.8199999999852</v>
      </c>
      <c r="G449" s="363">
        <f t="shared" si="100"/>
        <v>111789.71999999999</v>
      </c>
      <c r="H449" s="365">
        <f t="shared" si="101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9"/>
        <v>-7946.7637999999934</v>
      </c>
      <c r="G450" s="363">
        <f t="shared" si="100"/>
        <v>119564.66379999999</v>
      </c>
      <c r="H450" s="364">
        <f t="shared" si="101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9"/>
        <v>-11864.04560000001</v>
      </c>
      <c r="G451" s="363">
        <f t="shared" si="100"/>
        <v>127187.60560000001</v>
      </c>
      <c r="H451" s="364">
        <f t="shared" si="101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9"/>
        <v>-11894.083199999997</v>
      </c>
      <c r="G452" s="363">
        <f t="shared" si="100"/>
        <v>134727.64319999999</v>
      </c>
      <c r="H452" s="364">
        <f t="shared" si="101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9"/>
        <v>-7970.5317999999861</v>
      </c>
      <c r="G453" s="363">
        <f t="shared" si="100"/>
        <v>126902.75179999998</v>
      </c>
      <c r="H453" s="364">
        <f t="shared" si="101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102">C459*(E459-D459)</f>
        <v>-5839.4414759999936</v>
      </c>
      <c r="G459" s="363">
        <f t="shared" ref="G459:G465" si="103">IF(C459=0, 0,D459*C459)</f>
        <v>126153.70147599999</v>
      </c>
      <c r="H459" s="364">
        <f t="shared" ref="H459:H465" si="104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102"/>
        <v>-7235.2097400000011</v>
      </c>
      <c r="G460" s="363">
        <f t="shared" si="103"/>
        <v>126013.86974000001</v>
      </c>
      <c r="H460" s="364">
        <f t="shared" si="104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102"/>
        <v>-6801.3106039999893</v>
      </c>
      <c r="G461" s="363">
        <f t="shared" si="103"/>
        <v>125579.970604</v>
      </c>
      <c r="H461" s="364">
        <f t="shared" si="104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102"/>
        <v>-15816.44348</v>
      </c>
      <c r="G462" s="363">
        <f t="shared" si="103"/>
        <v>134522.96348000001</v>
      </c>
      <c r="H462" s="365">
        <f t="shared" si="104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102"/>
        <v>-15980.450220000002</v>
      </c>
      <c r="G463" s="363">
        <f t="shared" si="103"/>
        <v>140422.97021999999</v>
      </c>
      <c r="H463" s="365">
        <f t="shared" si="104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102"/>
        <v>-16022.453030000013</v>
      </c>
      <c r="G464" s="363">
        <f t="shared" si="103"/>
        <v>144766.97303000002</v>
      </c>
      <c r="H464" s="365">
        <f t="shared" si="104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102"/>
        <v>-15995.457559999995</v>
      </c>
      <c r="G465" s="363">
        <f t="shared" si="103"/>
        <v>149041.97756</v>
      </c>
      <c r="H465" s="365">
        <f t="shared" si="104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5">C466*(E466-D466)</f>
        <v>-19058.277097999995</v>
      </c>
      <c r="G466" s="363">
        <f t="shared" ref="G466:G473" si="106">IF(C466=0, 0,D466*C466)</f>
        <v>151845.05709799999</v>
      </c>
      <c r="H466" s="365">
        <f t="shared" ref="H466:H473" si="107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5"/>
        <v>-16640.780505999985</v>
      </c>
      <c r="G467" s="363">
        <f t="shared" si="106"/>
        <v>151797.06050599998</v>
      </c>
      <c r="H467" s="365">
        <f t="shared" si="107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5"/>
        <v>-16830.340505999982</v>
      </c>
      <c r="G468" s="363">
        <f t="shared" si="106"/>
        <v>151797.06050599998</v>
      </c>
      <c r="H468" s="365">
        <f t="shared" si="107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5"/>
        <v>-18246.039857999996</v>
      </c>
      <c r="G469" s="363">
        <f t="shared" si="106"/>
        <v>154609.05985799999</v>
      </c>
      <c r="H469" s="364">
        <f t="shared" si="107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5"/>
        <v>-20423.199632000014</v>
      </c>
      <c r="G470" s="363">
        <f t="shared" si="106"/>
        <v>157431.05963200002</v>
      </c>
      <c r="H470" s="364">
        <f t="shared" si="107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5"/>
        <v>-20451.260000000017</v>
      </c>
      <c r="G471" s="363">
        <f t="shared" si="106"/>
        <v>159151.26</v>
      </c>
      <c r="H471" s="364">
        <f t="shared" si="107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5"/>
        <v>-12770.498441999989</v>
      </c>
      <c r="G472" s="363">
        <f t="shared" si="106"/>
        <v>154553.19844199999</v>
      </c>
      <c r="H472" s="364">
        <f t="shared" si="107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5"/>
        <v>-12774.627693999981</v>
      </c>
      <c r="G473" s="363">
        <f t="shared" si="106"/>
        <v>148697.32769399998</v>
      </c>
      <c r="H473" s="364">
        <f t="shared" si="107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8">C474*(E474-D474)</f>
        <v>-10733.467693999992</v>
      </c>
      <c r="G474" s="363">
        <f t="shared" ref="G474:G485" si="109">IF(C474=0, 0,D474*C474)</f>
        <v>148697.32769399998</v>
      </c>
      <c r="H474" s="364">
        <f t="shared" ref="H474:H485" si="110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8"/>
        <v>-14237.112315999999</v>
      </c>
      <c r="G475" s="363">
        <f t="shared" si="109"/>
        <v>151573.33231600001</v>
      </c>
      <c r="H475" s="364">
        <f t="shared" si="110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8"/>
        <v>-14933.404899999989</v>
      </c>
      <c r="G476" s="363">
        <f t="shared" si="109"/>
        <v>148629.38489999998</v>
      </c>
      <c r="H476" s="364">
        <f t="shared" si="110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8"/>
        <v>-14951.241703999996</v>
      </c>
      <c r="G477" s="363">
        <f t="shared" si="109"/>
        <v>151529.221704</v>
      </c>
      <c r="H477" s="364">
        <f t="shared" si="110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8"/>
        <v>-14945.406348000004</v>
      </c>
      <c r="G478" s="363">
        <f t="shared" si="109"/>
        <v>154405.386348</v>
      </c>
      <c r="H478" s="364">
        <f t="shared" si="110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8"/>
        <v>-18303.73</v>
      </c>
      <c r="G479" s="363">
        <f t="shared" si="109"/>
        <v>158903.73000000001</v>
      </c>
      <c r="H479" s="364">
        <f t="shared" si="110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8"/>
        <v>-7311.0640000000021</v>
      </c>
      <c r="G480" s="363">
        <f t="shared" si="109"/>
        <v>148151.10399999999</v>
      </c>
      <c r="H480" s="364">
        <f t="shared" si="110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8"/>
        <v>-7285.3417480000098</v>
      </c>
      <c r="G481" s="363">
        <f t="shared" si="109"/>
        <v>143571.38174800001</v>
      </c>
      <c r="H481" s="364">
        <f t="shared" si="110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8"/>
        <v>-1007.5158000000105</v>
      </c>
      <c r="G482" s="363">
        <f t="shared" si="109"/>
        <v>138987.71580000001</v>
      </c>
      <c r="H482" s="364">
        <f t="shared" si="110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8"/>
        <v>-1091.5898499999998</v>
      </c>
      <c r="G483" s="363">
        <f t="shared" si="109"/>
        <v>127941.78985</v>
      </c>
      <c r="H483" s="364">
        <f t="shared" si="110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8"/>
        <v>-1074.5375999999919</v>
      </c>
      <c r="G484" s="363">
        <f t="shared" si="109"/>
        <v>124522.1376</v>
      </c>
      <c r="H484" s="364">
        <f t="shared" si="110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8"/>
        <v>-975.11200799999187</v>
      </c>
      <c r="G485" s="363">
        <f t="shared" si="109"/>
        <v>131005.31200799999</v>
      </c>
      <c r="H485" s="364">
        <f t="shared" si="110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11">C487*(E487-D487)</f>
        <v>-320.8720079999913</v>
      </c>
      <c r="G487" s="363">
        <f t="shared" ref="G487:G496" si="112">IF(C487=0, 0,D487*C487)</f>
        <v>131005.31200799999</v>
      </c>
      <c r="H487" s="364">
        <f t="shared" ref="H487:H496" si="113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11"/>
        <v>-3298.169357999996</v>
      </c>
      <c r="G488" s="363">
        <f t="shared" si="112"/>
        <v>138935.309358</v>
      </c>
      <c r="H488" s="364">
        <f t="shared" si="113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11"/>
        <v>-3293.1673579999938</v>
      </c>
      <c r="G489" s="363">
        <f t="shared" si="112"/>
        <v>146745.30735799999</v>
      </c>
      <c r="H489" s="364">
        <f t="shared" si="113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11"/>
        <v>1163.524950000012</v>
      </c>
      <c r="G490" s="363">
        <f t="shared" si="112"/>
        <v>130665.83504999999</v>
      </c>
      <c r="H490" s="364">
        <f t="shared" si="113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11"/>
        <v>1293.5203380000021</v>
      </c>
      <c r="G491" s="363">
        <f t="shared" si="112"/>
        <v>122475.839662</v>
      </c>
      <c r="H491" s="364">
        <f t="shared" si="113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11"/>
        <v>1201.2174379999781</v>
      </c>
      <c r="G492" s="363">
        <f t="shared" si="112"/>
        <v>138341.022562</v>
      </c>
      <c r="H492" s="364">
        <f t="shared" si="113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11"/>
        <v>-3368.3391059999908</v>
      </c>
      <c r="G493" s="363">
        <f t="shared" si="112"/>
        <v>143066.01910599999</v>
      </c>
      <c r="H493" s="364">
        <f t="shared" si="113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11"/>
        <v>-3374.3343760000034</v>
      </c>
      <c r="G494" s="363">
        <f t="shared" si="112"/>
        <v>147740.01437600001</v>
      </c>
      <c r="H494" s="364">
        <f t="shared" si="113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11"/>
        <v>-1890.1133999999961</v>
      </c>
      <c r="G495" s="363">
        <f t="shared" si="112"/>
        <v>154028.27340000001</v>
      </c>
      <c r="H495" s="364">
        <f t="shared" si="113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11"/>
        <v>-17012.580000000009</v>
      </c>
      <c r="G496" s="363">
        <f t="shared" si="112"/>
        <v>159012.58000000002</v>
      </c>
      <c r="H496" s="364">
        <f t="shared" si="113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4">C500*(E500-D500)</f>
        <v>-19935.600000000009</v>
      </c>
      <c r="G500" s="363">
        <f t="shared" ref="G500:G507" si="115">IF(C500=0, 0,D500*C500)</f>
        <v>187335.6</v>
      </c>
      <c r="H500" s="365">
        <f t="shared" ref="H500:H507" si="116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4"/>
        <v>-19900.075000000015</v>
      </c>
      <c r="G501" s="363">
        <f t="shared" si="115"/>
        <v>194275.07500000001</v>
      </c>
      <c r="H501" s="365">
        <f t="shared" si="116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4"/>
        <v>-22705.387499999997</v>
      </c>
      <c r="G502" s="363">
        <f t="shared" si="115"/>
        <v>194205.38750000001</v>
      </c>
      <c r="H502" s="365">
        <f t="shared" si="116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4"/>
        <v>-29391.250000000004</v>
      </c>
      <c r="G503" s="363">
        <f t="shared" si="115"/>
        <v>194141.25</v>
      </c>
      <c r="H503" s="365">
        <f t="shared" si="116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4"/>
        <v>-34359.325000000004</v>
      </c>
      <c r="G504" s="363">
        <f t="shared" si="115"/>
        <v>194109.32500000001</v>
      </c>
      <c r="H504" s="364">
        <f t="shared" si="116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4"/>
        <v>-16630.000000000004</v>
      </c>
      <c r="G505" s="363">
        <f t="shared" si="115"/>
        <v>158130</v>
      </c>
      <c r="H505" s="364">
        <f t="shared" si="116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4"/>
        <v>-21229.999999999996</v>
      </c>
      <c r="G506" s="363">
        <f t="shared" si="115"/>
        <v>171820</v>
      </c>
      <c r="H506" s="364">
        <f t="shared" si="116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4"/>
        <v>6109.9988400000047</v>
      </c>
      <c r="G507" s="363">
        <f t="shared" si="115"/>
        <v>118887.84116000001</v>
      </c>
      <c r="H507" s="364">
        <f t="shared" si="116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7">C508*(E508-D508)</f>
        <v>822.70680000000016</v>
      </c>
      <c r="G508" s="363">
        <f t="shared" ref="G508:G525" si="118">IF(C508=0, 0,D508*C508)</f>
        <v>126917.6532</v>
      </c>
      <c r="H508" s="364">
        <f t="shared" ref="H508:H525" si="119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7"/>
        <v>83.308799999990825</v>
      </c>
      <c r="G509" s="363">
        <f t="shared" si="118"/>
        <v>134772.8112</v>
      </c>
      <c r="H509" s="364">
        <f t="shared" si="119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7"/>
        <v>-4985.4834000000074</v>
      </c>
      <c r="G510" s="363">
        <f t="shared" si="118"/>
        <v>139206.5834</v>
      </c>
      <c r="H510" s="364">
        <f t="shared" si="119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7"/>
        <v>18978.923399999992</v>
      </c>
      <c r="G511" s="363">
        <f t="shared" si="118"/>
        <v>74535.756600000008</v>
      </c>
      <c r="H511" s="364">
        <f t="shared" si="119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7"/>
        <v>18638.087600000006</v>
      </c>
      <c r="G512" s="363">
        <f t="shared" si="118"/>
        <v>65051.332399999999</v>
      </c>
      <c r="H512" s="364">
        <f t="shared" si="119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7"/>
        <v>18627.5</v>
      </c>
      <c r="G513" s="363">
        <f t="shared" si="118"/>
        <v>70822.5</v>
      </c>
      <c r="H513" s="364">
        <f t="shared" si="119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7"/>
        <v>20177.499999999996</v>
      </c>
      <c r="G514" s="363">
        <f t="shared" si="118"/>
        <v>70822.5</v>
      </c>
      <c r="H514" s="364">
        <f t="shared" si="119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7"/>
        <v>21382.430000000011</v>
      </c>
      <c r="G515" s="363">
        <f t="shared" si="118"/>
        <v>70717.569999999992</v>
      </c>
      <c r="H515" s="364">
        <f t="shared" si="119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7"/>
        <v>20612.23</v>
      </c>
      <c r="G516" s="363">
        <f t="shared" si="118"/>
        <v>70637.77</v>
      </c>
      <c r="H516" s="364">
        <f t="shared" si="119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7"/>
        <v>22311.999999999993</v>
      </c>
      <c r="G517" s="363">
        <f t="shared" si="118"/>
        <v>70138</v>
      </c>
      <c r="H517" s="364">
        <f t="shared" si="119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7"/>
        <v>20873</v>
      </c>
      <c r="G518" s="363">
        <f t="shared" si="118"/>
        <v>70127</v>
      </c>
      <c r="H518" s="364">
        <f t="shared" si="119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7"/>
        <v>20073</v>
      </c>
      <c r="G519" s="363">
        <f t="shared" si="118"/>
        <v>70127</v>
      </c>
      <c r="H519" s="364">
        <f t="shared" si="119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7"/>
        <v>17654.651999999998</v>
      </c>
      <c r="G520" s="363">
        <f t="shared" si="118"/>
        <v>87765.347999999998</v>
      </c>
      <c r="H520" s="365">
        <f t="shared" si="119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7"/>
        <v>16484.261999999992</v>
      </c>
      <c r="G521" s="363">
        <f t="shared" si="118"/>
        <v>87375.737999999998</v>
      </c>
      <c r="H521" s="365">
        <f t="shared" si="119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7"/>
        <v>20939.061000000002</v>
      </c>
      <c r="G522" s="363">
        <f t="shared" si="118"/>
        <v>78335.938999999998</v>
      </c>
      <c r="H522" s="365">
        <f t="shared" si="119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7"/>
        <v>20604.060000000005</v>
      </c>
      <c r="G523" s="363">
        <f t="shared" si="118"/>
        <v>87275.94</v>
      </c>
      <c r="H523" s="365">
        <f t="shared" si="119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7"/>
        <v>17593.872000000007</v>
      </c>
      <c r="G524" s="363">
        <f t="shared" si="118"/>
        <v>87166.127999999997</v>
      </c>
      <c r="H524" s="365">
        <f t="shared" si="119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7"/>
        <v>16453.871999999999</v>
      </c>
      <c r="G525" s="363">
        <f t="shared" si="118"/>
        <v>87166.127999999997</v>
      </c>
      <c r="H525" s="365">
        <f t="shared" si="119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20">C526*(E526-D526)</f>
        <v>19333.872000000003</v>
      </c>
      <c r="G526" s="363">
        <f t="shared" ref="G526:G540" si="121">IF(C526=0, 0,D526*C526)</f>
        <v>87166.127999999997</v>
      </c>
      <c r="H526" s="365">
        <f t="shared" ref="H526:H540" si="122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20"/>
        <v>19450.98</v>
      </c>
      <c r="G527" s="363">
        <f t="shared" si="121"/>
        <v>87049.02</v>
      </c>
      <c r="H527" s="365">
        <f t="shared" si="122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20"/>
        <v>17423.978999999996</v>
      </c>
      <c r="G528" s="363">
        <f t="shared" si="121"/>
        <v>88777.021000000008</v>
      </c>
      <c r="H528" s="365">
        <f t="shared" si="122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20"/>
        <v>11978.979600000011</v>
      </c>
      <c r="G529" s="363">
        <f t="shared" si="121"/>
        <v>102078.02039999999</v>
      </c>
      <c r="H529" s="365">
        <f t="shared" si="122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20"/>
        <v>13568.870699999996</v>
      </c>
      <c r="G530" s="363">
        <f t="shared" si="121"/>
        <v>102006.1293</v>
      </c>
      <c r="H530" s="365">
        <f t="shared" si="122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20"/>
        <v>12886.949999999995</v>
      </c>
      <c r="G531" s="363">
        <f t="shared" si="121"/>
        <v>86653.05</v>
      </c>
      <c r="H531" s="365">
        <f t="shared" si="122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20"/>
        <v>13051.947999999999</v>
      </c>
      <c r="G532" s="363">
        <f t="shared" si="121"/>
        <v>103078.052</v>
      </c>
      <c r="H532" s="365">
        <f t="shared" si="122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20"/>
        <v>13089.952800000001</v>
      </c>
      <c r="G533" s="363">
        <f t="shared" si="121"/>
        <v>106358.0472</v>
      </c>
      <c r="H533" s="365">
        <f t="shared" si="122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20"/>
        <v>13075.699000000004</v>
      </c>
      <c r="G534" s="363">
        <f t="shared" si="121"/>
        <v>94759.300999999992</v>
      </c>
      <c r="H534" s="365">
        <f t="shared" si="122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20"/>
        <v>13867.271999999995</v>
      </c>
      <c r="G535" s="363">
        <f>IF(C535=0, 0,D535*C535)</f>
        <v>86212.728000000003</v>
      </c>
      <c r="H535" s="365">
        <f t="shared" si="122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20"/>
        <v>17083.611900000004</v>
      </c>
      <c r="G536" s="363">
        <f t="shared" si="121"/>
        <v>74235.388099999996</v>
      </c>
      <c r="H536" s="365">
        <f t="shared" si="122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20"/>
        <v>13252.614000000001</v>
      </c>
      <c r="G537" s="363">
        <f t="shared" si="121"/>
        <v>85867.385999999999</v>
      </c>
      <c r="H537" s="365">
        <f t="shared" si="122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20"/>
        <v>10351.611600000004</v>
      </c>
      <c r="G538" s="363">
        <f t="shared" si="121"/>
        <v>95446.388400000011</v>
      </c>
      <c r="H538" s="365">
        <f t="shared" si="122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20"/>
        <v>12307.2804</v>
      </c>
      <c r="G539" s="363">
        <f t="shared" si="121"/>
        <v>80602.719600000011</v>
      </c>
      <c r="H539" s="365">
        <f t="shared" si="122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20"/>
        <v>11781.900000000011</v>
      </c>
      <c r="G540" s="363">
        <f t="shared" si="121"/>
        <v>80387.100000000006</v>
      </c>
      <c r="H540" s="365">
        <f t="shared" si="122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23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4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23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4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23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4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23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4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23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4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23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4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23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4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23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4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23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4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23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4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23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4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23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4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23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4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23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4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23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4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23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4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23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4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23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4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23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4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23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4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23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4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23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4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23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4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23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4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23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4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23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4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23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4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23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4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23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23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23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5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23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5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23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5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23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5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23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5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23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5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23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5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23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5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23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5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23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5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23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5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23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5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23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5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23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23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23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6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23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6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23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6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23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6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23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6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23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6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23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6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23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6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23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6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23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6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23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6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23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6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23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6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23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6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23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6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23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6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23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6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23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6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23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6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7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6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7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6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7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6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7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6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7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6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7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6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7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6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7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6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7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6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7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6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7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6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7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6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7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6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7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6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7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6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7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6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7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6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7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6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7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6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7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6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7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6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7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6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7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6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7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6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7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6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7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6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7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6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7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6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7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6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7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6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7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6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7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6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7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6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7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6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7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6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7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6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7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6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7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6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7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6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7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6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7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6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7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7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7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7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7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7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7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7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7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7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7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7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7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7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7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7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7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7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7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7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7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7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7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8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8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8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8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8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8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8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8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8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8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8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8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8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8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8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8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9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8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9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8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9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8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9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8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9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8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9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8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9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8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9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8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9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8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9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8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9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8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9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8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9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8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9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8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9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8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9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8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9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8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9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8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9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8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9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8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9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8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9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8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9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8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9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8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9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8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9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8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9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8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9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8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9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8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9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8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9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8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9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8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9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8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9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8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9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8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9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8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9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8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9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8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9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8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9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8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9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8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9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8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9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8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9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8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9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8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9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8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9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8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9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8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9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30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9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30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9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30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9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30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9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30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9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30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9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30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9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30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9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30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9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30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9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30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9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30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9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30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9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30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9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30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9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9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9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31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9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31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9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31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9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31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9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31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9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31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9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31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9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31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9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31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9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31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9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9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32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9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32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9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32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9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32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9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32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9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32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9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32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9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32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9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32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9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32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32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32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32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32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32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32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32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18" priority="175">
      <formula>F107&gt;0</formula>
    </cfRule>
    <cfRule type="expression" dxfId="2217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16" priority="168">
      <formula>F289&gt;0</formula>
    </cfRule>
    <cfRule type="expression" dxfId="2215" priority="169">
      <formula>F289&lt;0</formula>
    </cfRule>
  </conditionalFormatting>
  <conditionalFormatting sqref="H289:H295">
    <cfRule type="expression" dxfId="2214" priority="164">
      <formula>H289&gt;0</formula>
    </cfRule>
    <cfRule type="expression" dxfId="2213" priority="165">
      <formula>H289&lt;0</formula>
    </cfRule>
  </conditionalFormatting>
  <conditionalFormatting sqref="Q8">
    <cfRule type="expression" dxfId="2212" priority="150">
      <formula>Q8&gt;0</formula>
    </cfRule>
    <cfRule type="expression" dxfId="2211" priority="151">
      <formula>Q8&lt;0</formula>
    </cfRule>
  </conditionalFormatting>
  <conditionalFormatting sqref="Q7">
    <cfRule type="expression" dxfId="2210" priority="152">
      <formula>Q7&gt;0</formula>
    </cfRule>
    <cfRule type="expression" dxfId="2209" priority="153">
      <formula>Q7&lt;0</formula>
    </cfRule>
  </conditionalFormatting>
  <conditionalFormatting sqref="F397:F403">
    <cfRule type="expression" dxfId="2208" priority="124">
      <formula>F397&gt;0</formula>
    </cfRule>
    <cfRule type="expression" dxfId="2207" priority="125">
      <formula>F397&lt;0</formula>
    </cfRule>
  </conditionalFormatting>
  <conditionalFormatting sqref="F322:F340 H322:H340">
    <cfRule type="expression" dxfId="2206" priority="146">
      <formula>F322&gt;0</formula>
    </cfRule>
    <cfRule type="expression" dxfId="2205" priority="147">
      <formula>F322&lt;0</formula>
    </cfRule>
  </conditionalFormatting>
  <conditionalFormatting sqref="F315:F321">
    <cfRule type="expression" dxfId="2204" priority="144">
      <formula>F315&gt;0</formula>
    </cfRule>
    <cfRule type="expression" dxfId="2203" priority="145">
      <formula>F315&lt;0</formula>
    </cfRule>
  </conditionalFormatting>
  <conditionalFormatting sqref="H315:H321">
    <cfRule type="expression" dxfId="2202" priority="142">
      <formula>H315&gt;0</formula>
    </cfRule>
    <cfRule type="expression" dxfId="2201" priority="143">
      <formula>H315&lt;0</formula>
    </cfRule>
  </conditionalFormatting>
  <conditionalFormatting sqref="F348:F366 H348:H366">
    <cfRule type="expression" dxfId="2200" priority="140">
      <formula>F348&gt;0</formula>
    </cfRule>
    <cfRule type="expression" dxfId="2199" priority="141">
      <formula>F348&lt;0</formula>
    </cfRule>
  </conditionalFormatting>
  <conditionalFormatting sqref="F341:F347">
    <cfRule type="expression" dxfId="2198" priority="138">
      <formula>F341&gt;0</formula>
    </cfRule>
    <cfRule type="expression" dxfId="2197" priority="139">
      <formula>F341&lt;0</formula>
    </cfRule>
  </conditionalFormatting>
  <conditionalFormatting sqref="H341:H347">
    <cfRule type="expression" dxfId="2196" priority="136">
      <formula>H341&gt;0</formula>
    </cfRule>
    <cfRule type="expression" dxfId="2195" priority="137">
      <formula>H341&lt;0</formula>
    </cfRule>
  </conditionalFormatting>
  <conditionalFormatting sqref="F374:F391 H374:H391">
    <cfRule type="expression" dxfId="2194" priority="134">
      <formula>F374&gt;0</formula>
    </cfRule>
    <cfRule type="expression" dxfId="2193" priority="135">
      <formula>F374&lt;0</formula>
    </cfRule>
  </conditionalFormatting>
  <conditionalFormatting sqref="F367:F373">
    <cfRule type="expression" dxfId="2192" priority="132">
      <formula>F367&gt;0</formula>
    </cfRule>
    <cfRule type="expression" dxfId="2191" priority="133">
      <formula>F367&lt;0</formula>
    </cfRule>
  </conditionalFormatting>
  <conditionalFormatting sqref="H367:H373">
    <cfRule type="expression" dxfId="2190" priority="130">
      <formula>H367&gt;0</formula>
    </cfRule>
    <cfRule type="expression" dxfId="2189" priority="131">
      <formula>H367&lt;0</formula>
    </cfRule>
  </conditionalFormatting>
  <conditionalFormatting sqref="F392:F396 H392:H396">
    <cfRule type="expression" dxfId="2188" priority="128">
      <formula>F392&gt;0</formula>
    </cfRule>
    <cfRule type="expression" dxfId="2187" priority="129">
      <formula>F392&lt;0</formula>
    </cfRule>
  </conditionalFormatting>
  <conditionalFormatting sqref="F404:F419 H404:H419">
    <cfRule type="expression" dxfId="2186" priority="126">
      <formula>F404&gt;0</formula>
    </cfRule>
    <cfRule type="expression" dxfId="2185" priority="127">
      <formula>F404&lt;0</formula>
    </cfRule>
  </conditionalFormatting>
  <conditionalFormatting sqref="H397:H403">
    <cfRule type="expression" dxfId="2184" priority="122">
      <formula>H397&gt;0</formula>
    </cfRule>
    <cfRule type="expression" dxfId="2183" priority="123">
      <formula>H397&lt;0</formula>
    </cfRule>
  </conditionalFormatting>
  <conditionalFormatting sqref="F420 H420">
    <cfRule type="expression" dxfId="2182" priority="120">
      <formula>F420&gt;0</formula>
    </cfRule>
    <cfRule type="expression" dxfId="2181" priority="121">
      <formula>F420&lt;0</formula>
    </cfRule>
  </conditionalFormatting>
  <conditionalFormatting sqref="F421:F425 H421:H425">
    <cfRule type="expression" dxfId="2180" priority="118">
      <formula>F421&gt;0</formula>
    </cfRule>
    <cfRule type="expression" dxfId="2179" priority="119">
      <formula>F421&lt;0</formula>
    </cfRule>
  </conditionalFormatting>
  <conditionalFormatting sqref="F433:F448 H433:H448">
    <cfRule type="expression" dxfId="2178" priority="116">
      <formula>F433&gt;0</formula>
    </cfRule>
    <cfRule type="expression" dxfId="2177" priority="117">
      <formula>F433&lt;0</formula>
    </cfRule>
  </conditionalFormatting>
  <conditionalFormatting sqref="F426:F432">
    <cfRule type="expression" dxfId="2176" priority="114">
      <formula>F426&gt;0</formula>
    </cfRule>
    <cfRule type="expression" dxfId="2175" priority="115">
      <formula>F426&lt;0</formula>
    </cfRule>
  </conditionalFormatting>
  <conditionalFormatting sqref="H426:H432">
    <cfRule type="expression" dxfId="2174" priority="112">
      <formula>H426&gt;0</formula>
    </cfRule>
    <cfRule type="expression" dxfId="2173" priority="113">
      <formula>H426&lt;0</formula>
    </cfRule>
  </conditionalFormatting>
  <conditionalFormatting sqref="F450:F455 H450:H455">
    <cfRule type="expression" dxfId="2172" priority="110">
      <formula>F450&gt;0</formula>
    </cfRule>
    <cfRule type="expression" dxfId="2171" priority="111">
      <formula>F450&lt;0</formula>
    </cfRule>
  </conditionalFormatting>
  <conditionalFormatting sqref="F456 H456">
    <cfRule type="expression" dxfId="2170" priority="108">
      <formula>F456&gt;0</formula>
    </cfRule>
    <cfRule type="expression" dxfId="2169" priority="109">
      <formula>F456&lt;0</formula>
    </cfRule>
  </conditionalFormatting>
  <conditionalFormatting sqref="F457:F461 H457:H461">
    <cfRule type="expression" dxfId="2168" priority="106">
      <formula>F457&gt;0</formula>
    </cfRule>
    <cfRule type="expression" dxfId="2167" priority="107">
      <formula>F457&lt;0</formula>
    </cfRule>
  </conditionalFormatting>
  <conditionalFormatting sqref="F469:F484 H469:H484">
    <cfRule type="expression" dxfId="2166" priority="104">
      <formula>F469&gt;0</formula>
    </cfRule>
    <cfRule type="expression" dxfId="2165" priority="105">
      <formula>F469&lt;0</formula>
    </cfRule>
  </conditionalFormatting>
  <conditionalFormatting sqref="F462:F468">
    <cfRule type="expression" dxfId="2164" priority="102">
      <formula>F462&gt;0</formula>
    </cfRule>
    <cfRule type="expression" dxfId="2163" priority="103">
      <formula>F462&lt;0</formula>
    </cfRule>
  </conditionalFormatting>
  <conditionalFormatting sqref="H462:H468">
    <cfRule type="expression" dxfId="2162" priority="100">
      <formula>H462&gt;0</formula>
    </cfRule>
    <cfRule type="expression" dxfId="2161" priority="101">
      <formula>H462&lt;0</formula>
    </cfRule>
  </conditionalFormatting>
  <conditionalFormatting sqref="F485:F490 H485:H490">
    <cfRule type="expression" dxfId="2160" priority="98">
      <formula>F485&gt;0</formula>
    </cfRule>
    <cfRule type="expression" dxfId="2159" priority="99">
      <formula>F485&lt;0</formula>
    </cfRule>
  </conditionalFormatting>
  <conditionalFormatting sqref="F491 H491">
    <cfRule type="expression" dxfId="2158" priority="96">
      <formula>F491&gt;0</formula>
    </cfRule>
    <cfRule type="expression" dxfId="2157" priority="97">
      <formula>F491&lt;0</formula>
    </cfRule>
  </conditionalFormatting>
  <conditionalFormatting sqref="F492:F496 H492:H496">
    <cfRule type="expression" dxfId="2156" priority="94">
      <formula>F492&gt;0</formula>
    </cfRule>
    <cfRule type="expression" dxfId="2155" priority="95">
      <formula>F492&lt;0</formula>
    </cfRule>
  </conditionalFormatting>
  <conditionalFormatting sqref="F504:F519 H504:H519">
    <cfRule type="expression" dxfId="2154" priority="92">
      <formula>F504&gt;0</formula>
    </cfRule>
    <cfRule type="expression" dxfId="2153" priority="93">
      <formula>F504&lt;0</formula>
    </cfRule>
  </conditionalFormatting>
  <conditionalFormatting sqref="F497:F503">
    <cfRule type="expression" dxfId="2152" priority="90">
      <formula>F497&gt;0</formula>
    </cfRule>
    <cfRule type="expression" dxfId="2151" priority="91">
      <formula>F497&lt;0</formula>
    </cfRule>
  </conditionalFormatting>
  <conditionalFormatting sqref="H497:H503">
    <cfRule type="expression" dxfId="2150" priority="88">
      <formula>H497&gt;0</formula>
    </cfRule>
    <cfRule type="expression" dxfId="2149" priority="89">
      <formula>H497&lt;0</formula>
    </cfRule>
  </conditionalFormatting>
  <conditionalFormatting sqref="M548">
    <cfRule type="expression" dxfId="2148" priority="86">
      <formula>M548&gt;0</formula>
    </cfRule>
    <cfRule type="expression" dxfId="2147" priority="87">
      <formula>M548&lt;0</formula>
    </cfRule>
  </conditionalFormatting>
  <conditionalFormatting sqref="F113:F124">
    <cfRule type="expression" dxfId="2146" priority="82">
      <formula>F113&gt;0</formula>
    </cfRule>
    <cfRule type="expression" dxfId="2145" priority="83">
      <formula>F113&lt;0</formula>
    </cfRule>
  </conditionalFormatting>
  <conditionalFormatting sqref="H113:H124">
    <cfRule type="expression" dxfId="2144" priority="80">
      <formula>H113&gt;0</formula>
    </cfRule>
    <cfRule type="expression" dxfId="2143" priority="81">
      <formula>H113&lt;0</formula>
    </cfRule>
  </conditionalFormatting>
  <conditionalFormatting sqref="F107:F112 H107:H112">
    <cfRule type="expression" dxfId="2142" priority="78">
      <formula>F107&gt;0</formula>
    </cfRule>
    <cfRule type="expression" dxfId="2141" priority="79">
      <formula>F107&lt;0</formula>
    </cfRule>
  </conditionalFormatting>
  <conditionalFormatting sqref="J109">
    <cfRule type="expression" dxfId="2140" priority="76">
      <formula>J109&gt;0</formula>
    </cfRule>
    <cfRule type="expression" dxfId="2139" priority="77">
      <formula>J109&lt;0</formula>
    </cfRule>
  </conditionalFormatting>
  <conditionalFormatting sqref="J110:J116">
    <cfRule type="expression" dxfId="2138" priority="74">
      <formula>J110&gt;0</formula>
    </cfRule>
    <cfRule type="expression" dxfId="2137" priority="75">
      <formula>J110&lt;0</formula>
    </cfRule>
  </conditionalFormatting>
  <conditionalFormatting sqref="L109:L191 L198 L200">
    <cfRule type="expression" dxfId="2136" priority="70">
      <formula>L109&gt;0</formula>
    </cfRule>
    <cfRule type="expression" dxfId="2135" priority="71">
      <formula>L109&lt;0</formula>
    </cfRule>
  </conditionalFormatting>
  <conditionalFormatting sqref="Q10">
    <cfRule type="expression" dxfId="2134" priority="68">
      <formula>Q10&gt;0</formula>
    </cfRule>
    <cfRule type="expression" dxfId="2133" priority="69">
      <formula>Q10&lt;0</formula>
    </cfRule>
  </conditionalFormatting>
  <conditionalFormatting sqref="H220:H222 F220:F222">
    <cfRule type="expression" dxfId="2132" priority="65">
      <formula>F220&gt;0</formula>
    </cfRule>
    <cfRule type="expression" dxfId="2131" priority="66">
      <formula>F220&lt;0</formula>
    </cfRule>
  </conditionalFormatting>
  <conditionalFormatting sqref="H216:H218 F216:F218">
    <cfRule type="expression" dxfId="2130" priority="63">
      <formula>F216&gt;0</formula>
    </cfRule>
    <cfRule type="expression" dxfId="2129" priority="64">
      <formula>F216&lt;0</formula>
    </cfRule>
  </conditionalFormatting>
  <conditionalFormatting sqref="H215 F215">
    <cfRule type="expression" dxfId="2128" priority="61">
      <formula>F215&gt;0</formula>
    </cfRule>
    <cfRule type="expression" dxfId="2127" priority="62">
      <formula>F215&lt;0</formula>
    </cfRule>
  </conditionalFormatting>
  <conditionalFormatting sqref="H219 F219">
    <cfRule type="expression" dxfId="2126" priority="59">
      <formula>F219&gt;0</formula>
    </cfRule>
    <cfRule type="expression" dxfId="2125" priority="60">
      <formula>F219&lt;0</formula>
    </cfRule>
  </conditionalFormatting>
  <conditionalFormatting sqref="H225:H228 F225:F228">
    <cfRule type="expression" dxfId="2124" priority="55">
      <formula>F225&gt;0</formula>
    </cfRule>
    <cfRule type="expression" dxfId="2123" priority="56">
      <formula>F225&lt;0</formula>
    </cfRule>
  </conditionalFormatting>
  <conditionalFormatting sqref="H223:H224 F223:F224">
    <cfRule type="expression" dxfId="2122" priority="53">
      <formula>F223&gt;0</formula>
    </cfRule>
    <cfRule type="expression" dxfId="2121" priority="54">
      <formula>F223&lt;0</formula>
    </cfRule>
  </conditionalFormatting>
  <conditionalFormatting sqref="H250 F250">
    <cfRule type="expression" dxfId="2120" priority="51">
      <formula>F250&gt;0</formula>
    </cfRule>
    <cfRule type="expression" dxfId="2119" priority="52">
      <formula>F250&lt;0</formula>
    </cfRule>
  </conditionalFormatting>
  <conditionalFormatting sqref="H231:H233 F231:F233">
    <cfRule type="expression" dxfId="2118" priority="49">
      <formula>F231&gt;0</formula>
    </cfRule>
    <cfRule type="expression" dxfId="2117" priority="50">
      <formula>F231&lt;0</formula>
    </cfRule>
  </conditionalFormatting>
  <conditionalFormatting sqref="H229:H230 F229:F230">
    <cfRule type="expression" dxfId="2116" priority="47">
      <formula>F229&gt;0</formula>
    </cfRule>
    <cfRule type="expression" dxfId="2115" priority="48">
      <formula>F229&lt;0</formula>
    </cfRule>
  </conditionalFormatting>
  <conditionalFormatting sqref="H243:H245 F243:F245">
    <cfRule type="expression" dxfId="2114" priority="45">
      <formula>F243&gt;0</formula>
    </cfRule>
    <cfRule type="expression" dxfId="2113" priority="46">
      <formula>F243&lt;0</formula>
    </cfRule>
  </conditionalFormatting>
  <conditionalFormatting sqref="H242 F242">
    <cfRule type="expression" dxfId="2112" priority="43">
      <formula>F242&gt;0</formula>
    </cfRule>
    <cfRule type="expression" dxfId="2111" priority="44">
      <formula>F242&lt;0</formula>
    </cfRule>
  </conditionalFormatting>
  <conditionalFormatting sqref="H239:H241 F239:F241">
    <cfRule type="expression" dxfId="2110" priority="41">
      <formula>F239&gt;0</formula>
    </cfRule>
    <cfRule type="expression" dxfId="2109" priority="42">
      <formula>F239&lt;0</formula>
    </cfRule>
  </conditionalFormatting>
  <conditionalFormatting sqref="H238 F238">
    <cfRule type="expression" dxfId="2108" priority="39">
      <formula>F238&gt;0</formula>
    </cfRule>
    <cfRule type="expression" dxfId="2107" priority="40">
      <formula>F238&lt;0</formula>
    </cfRule>
  </conditionalFormatting>
  <conditionalFormatting sqref="H235:H237 F235:F237">
    <cfRule type="expression" dxfId="2106" priority="37">
      <formula>F235&gt;0</formula>
    </cfRule>
    <cfRule type="expression" dxfId="2105" priority="38">
      <formula>F235&lt;0</formula>
    </cfRule>
  </conditionalFormatting>
  <conditionalFormatting sqref="H234 F234">
    <cfRule type="expression" dxfId="2104" priority="35">
      <formula>F234&gt;0</formula>
    </cfRule>
    <cfRule type="expression" dxfId="2103" priority="36">
      <formula>F234&lt;0</formula>
    </cfRule>
  </conditionalFormatting>
  <conditionalFormatting sqref="H247:H249 F247:F249">
    <cfRule type="expression" dxfId="2102" priority="33">
      <formula>F247&gt;0</formula>
    </cfRule>
    <cfRule type="expression" dxfId="2101" priority="34">
      <formula>F247&lt;0</formula>
    </cfRule>
  </conditionalFormatting>
  <conditionalFormatting sqref="H246 F246">
    <cfRule type="expression" dxfId="2100" priority="31">
      <formula>F246&gt;0</formula>
    </cfRule>
    <cfRule type="expression" dxfId="2099" priority="32">
      <formula>F246&lt;0</formula>
    </cfRule>
  </conditionalFormatting>
  <conditionalFormatting sqref="H254 F254">
    <cfRule type="expression" dxfId="2098" priority="27">
      <formula>F254&gt;0</formula>
    </cfRule>
    <cfRule type="expression" dxfId="2097" priority="28">
      <formula>F254&lt;0</formula>
    </cfRule>
  </conditionalFormatting>
  <conditionalFormatting sqref="H251:H253 F251:F253">
    <cfRule type="expression" dxfId="2096" priority="25">
      <formula>F251&gt;0</formula>
    </cfRule>
    <cfRule type="expression" dxfId="2095" priority="26">
      <formula>F251&lt;0</formula>
    </cfRule>
  </conditionalFormatting>
  <conditionalFormatting sqref="H265:H266 F265:F266">
    <cfRule type="expression" dxfId="2094" priority="23">
      <formula>F265&gt;0</formula>
    </cfRule>
    <cfRule type="expression" dxfId="2093" priority="24">
      <formula>F265&lt;0</formula>
    </cfRule>
  </conditionalFormatting>
  <conditionalFormatting sqref="H261:H264 F261:F264">
    <cfRule type="expression" dxfId="2092" priority="19">
      <formula>F261&gt;0</formula>
    </cfRule>
    <cfRule type="expression" dxfId="2091" priority="20">
      <formula>F261&lt;0</formula>
    </cfRule>
  </conditionalFormatting>
  <conditionalFormatting sqref="H259:H260 F259:F260">
    <cfRule type="expression" dxfId="2090" priority="17">
      <formula>F259&gt;0</formula>
    </cfRule>
    <cfRule type="expression" dxfId="2089" priority="18">
      <formula>F259&lt;0</formula>
    </cfRule>
  </conditionalFormatting>
  <conditionalFormatting sqref="H255:H258 F255:F258">
    <cfRule type="expression" dxfId="2088" priority="13">
      <formula>F255&gt;0</formula>
    </cfRule>
    <cfRule type="expression" dxfId="2087" priority="14">
      <formula>F255&lt;0</formula>
    </cfRule>
  </conditionalFormatting>
  <conditionalFormatting sqref="F274:F277 H274:H277">
    <cfRule type="expression" dxfId="2086" priority="11">
      <formula>F274&gt;0</formula>
    </cfRule>
    <cfRule type="expression" dxfId="2085" priority="12">
      <formula>F274&lt;0</formula>
    </cfRule>
  </conditionalFormatting>
  <conditionalFormatting sqref="F272:F273 H272:H273">
    <cfRule type="expression" dxfId="2084" priority="9">
      <formula>F272&gt;0</formula>
    </cfRule>
    <cfRule type="expression" dxfId="2083" priority="10">
      <formula>F272&lt;0</formula>
    </cfRule>
  </conditionalFormatting>
  <conditionalFormatting sqref="F281:F283 H281:H283 K281:K283">
    <cfRule type="expression" dxfId="2082" priority="5">
      <formula>F281&gt;0</formula>
    </cfRule>
    <cfRule type="expression" dxfId="2081" priority="6">
      <formula>F281&lt;0</formula>
    </cfRule>
  </conditionalFormatting>
  <conditionalFormatting sqref="F278:F280 H278:H280 K278:K280">
    <cfRule type="expression" dxfId="2080" priority="3">
      <formula>F278&gt;0</formula>
    </cfRule>
    <cfRule type="expression" dxfId="2079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253</v>
      </c>
      <c r="AJ2">
        <f>$Q$2*$Q$4</f>
        <v>5023.96</v>
      </c>
      <c r="AK2">
        <f ca="1">AJ2*EXP(-$X$2 * AI2/365.25)</f>
        <v>5023.96</v>
      </c>
      <c r="AM2" s="2">
        <f>Q10</f>
        <v>0</v>
      </c>
      <c r="AO2">
        <f ca="1" xml:space="preserve"> (SUM(AB:AB) - SUM(AE:AE) - SUM(AH:AH) - SUM(AK:AK))/SUM(AB:AB)</f>
        <v>5.292015183580244E-2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12.559900000000001</v>
      </c>
      <c r="R4" s="495">
        <v>-8.6999999999999994E-3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5023.96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-787.69000000000142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-787.69000000000142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-0.13553637951356348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3.8216864783955286E-2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13.220947368421054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13.815890000000001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13.690291000000002</v>
      </c>
      <c r="W22" s="134"/>
    </row>
    <row r="23" spans="1:34" x14ac:dyDescent="0.25">
      <c r="O23" s="81">
        <v>1.08</v>
      </c>
      <c r="P23" s="81">
        <f t="shared" si="10"/>
        <v>13.564692000000001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13.439093000000002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13.313494000000002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13.187895000000001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13.062296000000002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12.936697000000001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12.811098000000001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12.685499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12.559900000000001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12.434301000000001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12.308702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12.183103000000001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12.057504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11.931905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11.806305999999999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11.680707000000002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11.555108000000001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11.429509000000001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11.30391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8" priority="25">
      <formula>F56&gt;0</formula>
    </cfRule>
    <cfRule type="expression" dxfId="2077" priority="26">
      <formula>F56&lt;0</formula>
    </cfRule>
  </conditionalFormatting>
  <conditionalFormatting sqref="Q7">
    <cfRule type="expression" dxfId="2076" priority="23">
      <formula>Q7&gt;0</formula>
    </cfRule>
    <cfRule type="expression" dxfId="2075" priority="24">
      <formula>Q7&lt;0</formula>
    </cfRule>
  </conditionalFormatting>
  <conditionalFormatting sqref="Q8">
    <cfRule type="expression" dxfId="2074" priority="21">
      <formula>Q8&gt;0</formula>
    </cfRule>
    <cfRule type="expression" dxfId="2073" priority="22">
      <formula>Q8&lt;0</formula>
    </cfRule>
  </conditionalFormatting>
  <conditionalFormatting sqref="F25:F30 F34:F55">
    <cfRule type="expression" dxfId="2072" priority="19">
      <formula>F25&gt;0</formula>
    </cfRule>
    <cfRule type="expression" dxfId="2071" priority="20">
      <formula>F25&lt;0</formula>
    </cfRule>
  </conditionalFormatting>
  <conditionalFormatting sqref="H25:H30 H34:H55">
    <cfRule type="expression" dxfId="2070" priority="17">
      <formula>H25&gt;0</formula>
    </cfRule>
    <cfRule type="expression" dxfId="2069" priority="18">
      <formula>H25&lt;0</formula>
    </cfRule>
  </conditionalFormatting>
  <conditionalFormatting sqref="F89:F110">
    <cfRule type="expression" dxfId="2068" priority="15">
      <formula>F89&gt;0</formula>
    </cfRule>
    <cfRule type="expression" dxfId="2067" priority="16">
      <formula>F89&lt;0</formula>
    </cfRule>
  </conditionalFormatting>
  <conditionalFormatting sqref="H89:H110">
    <cfRule type="expression" dxfId="2066" priority="13">
      <formula>H89&gt;0</formula>
    </cfRule>
    <cfRule type="expression" dxfId="2065" priority="14">
      <formula>H89&lt;0</formula>
    </cfRule>
  </conditionalFormatting>
  <conditionalFormatting sqref="Q10">
    <cfRule type="expression" dxfId="2064" priority="11">
      <formula>Q10&gt;0</formula>
    </cfRule>
    <cfRule type="expression" dxfId="2063" priority="12">
      <formula>Q10&lt;0</formula>
    </cfRule>
  </conditionalFormatting>
  <conditionalFormatting sqref="J25:J38">
    <cfRule type="expression" dxfId="2062" priority="9">
      <formula>J25&gt;0</formula>
    </cfRule>
    <cfRule type="expression" dxfId="2061" priority="10">
      <formula>J25&lt;0</formula>
    </cfRule>
  </conditionalFormatting>
  <conditionalFormatting sqref="K25:K38">
    <cfRule type="expression" dxfId="2060" priority="7">
      <formula>K25&gt;0</formula>
    </cfRule>
    <cfRule type="expression" dxfId="2059" priority="8">
      <formula>K25&lt;0</formula>
    </cfRule>
  </conditionalFormatting>
  <conditionalFormatting sqref="L25:L38">
    <cfRule type="expression" dxfId="2058" priority="5">
      <formula>L25&gt;0</formula>
    </cfRule>
    <cfRule type="expression" dxfId="205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6" priority="3">
      <formula>F31&gt;0</formula>
    </cfRule>
    <cfRule type="expression" dxfId="2055" priority="4">
      <formula>F31&lt;0</formula>
    </cfRule>
  </conditionalFormatting>
  <conditionalFormatting sqref="H31:H33">
    <cfRule type="expression" dxfId="2054" priority="1">
      <formula>H31&gt;0</formula>
    </cfRule>
    <cfRule type="expression" dxfId="205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39.459899999999998</v>
      </c>
      <c r="R4" s="495">
        <v>2.0400000000000001E-2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13810.964999999998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-1165.845000000003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-1165.845000000003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-7.7843345812626502E-2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19.016819277108432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43.405889999999999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43.011291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42.616692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42.222093000000001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41.827494000000002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41.432895000000002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41.038295999999995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40.643696999999996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40.249097999999996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39.854498999999997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39.459899999999998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39.065300999999998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38.670701999999999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38.276102999999999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37.881504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37.486904999999993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37.092305999999994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36.697707000000001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36.303108000000002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35.908509000000002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35.513909999999996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2" priority="35">
      <formula>F60&gt;0</formula>
    </cfRule>
    <cfRule type="expression" dxfId="2051" priority="36">
      <formula>F60&lt;0</formula>
    </cfRule>
  </conditionalFormatting>
  <conditionalFormatting sqref="Q7">
    <cfRule type="expression" dxfId="2050" priority="33">
      <formula>Q7&gt;0</formula>
    </cfRule>
    <cfRule type="expression" dxfId="2049" priority="34">
      <formula>Q7&lt;0</formula>
    </cfRule>
  </conditionalFormatting>
  <conditionalFormatting sqref="Q8">
    <cfRule type="expression" dxfId="2048" priority="31">
      <formula>Q8&gt;0</formula>
    </cfRule>
    <cfRule type="expression" dxfId="2047" priority="32">
      <formula>Q8&lt;0</formula>
    </cfRule>
  </conditionalFormatting>
  <conditionalFormatting sqref="F31:F49 F51:F59">
    <cfRule type="expression" dxfId="2046" priority="29">
      <formula>F31&gt;0</formula>
    </cfRule>
    <cfRule type="expression" dxfId="2045" priority="30">
      <formula>F31&lt;0</formula>
    </cfRule>
  </conditionalFormatting>
  <conditionalFormatting sqref="H31:H49 H51:H59">
    <cfRule type="expression" dxfId="2044" priority="27">
      <formula>H31&gt;0</formula>
    </cfRule>
    <cfRule type="expression" dxfId="2043" priority="28">
      <formula>H31&lt;0</formula>
    </cfRule>
  </conditionalFormatting>
  <conditionalFormatting sqref="Q10">
    <cfRule type="expression" dxfId="2042" priority="25">
      <formula>Q10&gt;0</formula>
    </cfRule>
    <cfRule type="expression" dxfId="2041" priority="26">
      <formula>Q10&lt;0</formula>
    </cfRule>
  </conditionalFormatting>
  <conditionalFormatting sqref="J25:J38">
    <cfRule type="expression" dxfId="2040" priority="23">
      <formula>J25&gt;0</formula>
    </cfRule>
    <cfRule type="expression" dxfId="2039" priority="24">
      <formula>J25&lt;0</formula>
    </cfRule>
  </conditionalFormatting>
  <conditionalFormatting sqref="K38">
    <cfRule type="expression" dxfId="2038" priority="21">
      <formula>K38&gt;0</formula>
    </cfRule>
    <cfRule type="expression" dxfId="2037" priority="22">
      <formula>K38&lt;0</formula>
    </cfRule>
  </conditionalFormatting>
  <conditionalFormatting sqref="L25:L38">
    <cfRule type="expression" dxfId="2036" priority="19">
      <formula>L25&gt;0</formula>
    </cfRule>
    <cfRule type="expression" dxfId="2035" priority="20">
      <formula>L25&lt;0</formula>
    </cfRule>
  </conditionalFormatting>
  <conditionalFormatting sqref="F89:F110">
    <cfRule type="expression" dxfId="2034" priority="17">
      <formula>F89&gt;0</formula>
    </cfRule>
    <cfRule type="expression" dxfId="2033" priority="18">
      <formula>F89&lt;0</formula>
    </cfRule>
  </conditionalFormatting>
  <conditionalFormatting sqref="H89:H110">
    <cfRule type="expression" dxfId="2032" priority="15">
      <formula>H89&gt;0</formula>
    </cfRule>
    <cfRule type="expression" dxfId="2031" priority="16">
      <formula>H89&lt;0</formula>
    </cfRule>
  </conditionalFormatting>
  <conditionalFormatting sqref="J89:J102">
    <cfRule type="expression" dxfId="2030" priority="13">
      <formula>J89&gt;0</formula>
    </cfRule>
    <cfRule type="expression" dxfId="2029" priority="14">
      <formula>J89&lt;0</formula>
    </cfRule>
  </conditionalFormatting>
  <conditionalFormatting sqref="K89:K102">
    <cfRule type="expression" dxfId="2028" priority="11">
      <formula>K89&gt;0</formula>
    </cfRule>
    <cfRule type="expression" dxfId="2027" priority="12">
      <formula>K89&lt;0</formula>
    </cfRule>
  </conditionalFormatting>
  <conditionalFormatting sqref="L89:L102">
    <cfRule type="expression" dxfId="2026" priority="9">
      <formula>L89&gt;0</formula>
    </cfRule>
    <cfRule type="expression" dxfId="2025" priority="10">
      <formula>L89&lt;0</formula>
    </cfRule>
  </conditionalFormatting>
  <conditionalFormatting sqref="F25:F30">
    <cfRule type="expression" dxfId="2024" priority="7">
      <formula>F25&gt;0</formula>
    </cfRule>
    <cfRule type="expression" dxfId="2023" priority="8">
      <formula>F25&lt;0</formula>
    </cfRule>
  </conditionalFormatting>
  <conditionalFormatting sqref="H25:H30">
    <cfRule type="expression" dxfId="2022" priority="5">
      <formula>H25&gt;0</formula>
    </cfRule>
    <cfRule type="expression" dxfId="2021" priority="6">
      <formula>H25&lt;0</formula>
    </cfRule>
  </conditionalFormatting>
  <conditionalFormatting sqref="F50">
    <cfRule type="expression" dxfId="2020" priority="3">
      <formula>F50&gt;0</formula>
    </cfRule>
    <cfRule type="expression" dxfId="2019" priority="4">
      <formula>F50&lt;0</formula>
    </cfRule>
  </conditionalFormatting>
  <conditionalFormatting sqref="H50">
    <cfRule type="expression" dxfId="2018" priority="1">
      <formula>H50&gt;0</formula>
    </cfRule>
    <cfRule type="expression" dxfId="201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6" priority="35">
      <formula>F47&gt;0</formula>
    </cfRule>
    <cfRule type="expression" dxfId="2015" priority="36">
      <formula>F47&lt;0</formula>
    </cfRule>
  </conditionalFormatting>
  <conditionalFormatting sqref="Q7">
    <cfRule type="expression" dxfId="2014" priority="33">
      <formula>Q7&gt;0</formula>
    </cfRule>
    <cfRule type="expression" dxfId="2013" priority="34">
      <formula>Q7&lt;0</formula>
    </cfRule>
  </conditionalFormatting>
  <conditionalFormatting sqref="Q8">
    <cfRule type="expression" dxfId="2012" priority="31">
      <formula>Q8&gt;0</formula>
    </cfRule>
    <cfRule type="expression" dxfId="2011" priority="32">
      <formula>Q8&lt;0</formula>
    </cfRule>
  </conditionalFormatting>
  <conditionalFormatting sqref="F30:F46">
    <cfRule type="expression" dxfId="2010" priority="29">
      <formula>F30&gt;0</formula>
    </cfRule>
    <cfRule type="expression" dxfId="2009" priority="30">
      <formula>F30&lt;0</formula>
    </cfRule>
  </conditionalFormatting>
  <conditionalFormatting sqref="H30:H46">
    <cfRule type="expression" dxfId="2008" priority="27">
      <formula>H30&gt;0</formula>
    </cfRule>
    <cfRule type="expression" dxfId="2007" priority="28">
      <formula>H30&lt;0</formula>
    </cfRule>
  </conditionalFormatting>
  <conditionalFormatting sqref="Q10">
    <cfRule type="expression" dxfId="2006" priority="25">
      <formula>Q10&gt;0</formula>
    </cfRule>
    <cfRule type="expression" dxfId="2005" priority="26">
      <formula>Q10&lt;0</formula>
    </cfRule>
  </conditionalFormatting>
  <conditionalFormatting sqref="J25:J38">
    <cfRule type="expression" dxfId="2004" priority="23">
      <formula>J25&gt;0</formula>
    </cfRule>
    <cfRule type="expression" dxfId="2003" priority="24">
      <formula>J25&lt;0</formula>
    </cfRule>
  </conditionalFormatting>
  <conditionalFormatting sqref="K25:K38">
    <cfRule type="expression" dxfId="2002" priority="21">
      <formula>K25&gt;0</formula>
    </cfRule>
    <cfRule type="expression" dxfId="2001" priority="22">
      <formula>K25&lt;0</formula>
    </cfRule>
  </conditionalFormatting>
  <conditionalFormatting sqref="L25 L38">
    <cfRule type="expression" dxfId="2000" priority="19">
      <formula>L25&gt;0</formula>
    </cfRule>
    <cfRule type="expression" dxfId="1999" priority="20">
      <formula>L25&lt;0</formula>
    </cfRule>
  </conditionalFormatting>
  <conditionalFormatting sqref="F89:F110">
    <cfRule type="expression" dxfId="1998" priority="17">
      <formula>F89&gt;0</formula>
    </cfRule>
    <cfRule type="expression" dxfId="1997" priority="18">
      <formula>F89&lt;0</formula>
    </cfRule>
  </conditionalFormatting>
  <conditionalFormatting sqref="H89:H110">
    <cfRule type="expression" dxfId="1996" priority="15">
      <formula>H89&gt;0</formula>
    </cfRule>
    <cfRule type="expression" dxfId="1995" priority="16">
      <formula>H89&lt;0</formula>
    </cfRule>
  </conditionalFormatting>
  <conditionalFormatting sqref="J89:J102">
    <cfRule type="expression" dxfId="1994" priority="13">
      <formula>J89&gt;0</formula>
    </cfRule>
    <cfRule type="expression" dxfId="1993" priority="14">
      <formula>J89&lt;0</formula>
    </cfRule>
  </conditionalFormatting>
  <conditionalFormatting sqref="K89:K102">
    <cfRule type="expression" dxfId="1992" priority="11">
      <formula>K89&gt;0</formula>
    </cfRule>
    <cfRule type="expression" dxfId="1991" priority="12">
      <formula>K89&lt;0</formula>
    </cfRule>
  </conditionalFormatting>
  <conditionalFormatting sqref="L89:L102">
    <cfRule type="expression" dxfId="1990" priority="9">
      <formula>L89&gt;0</formula>
    </cfRule>
    <cfRule type="expression" dxfId="1989" priority="10">
      <formula>L89&lt;0</formula>
    </cfRule>
  </conditionalFormatting>
  <conditionalFormatting sqref="F25 F29">
    <cfRule type="expression" dxfId="1988" priority="7">
      <formula>F25&gt;0</formula>
    </cfRule>
    <cfRule type="expression" dxfId="1987" priority="8">
      <formula>F25&lt;0</formula>
    </cfRule>
  </conditionalFormatting>
  <conditionalFormatting sqref="H29 H25:H27">
    <cfRule type="expression" dxfId="1986" priority="5">
      <formula>H25&gt;0</formula>
    </cfRule>
    <cfRule type="expression" dxfId="1985" priority="6">
      <formula>H25&lt;0</formula>
    </cfRule>
  </conditionalFormatting>
  <conditionalFormatting sqref="F26:F28">
    <cfRule type="expression" dxfId="1984" priority="3">
      <formula>F26&gt;0</formula>
    </cfRule>
    <cfRule type="expression" dxfId="1983" priority="4">
      <formula>F26&lt;0</formula>
    </cfRule>
  </conditionalFormatting>
  <conditionalFormatting sqref="H28">
    <cfRule type="expression" dxfId="1982" priority="1">
      <formula>H28&gt;0</formula>
    </cfRule>
    <cfRule type="expression" dxfId="198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31.96</v>
      </c>
      <c r="R4" s="222">
        <v>1.9E-3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9588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6556.6200000000172</v>
      </c>
      <c r="R7" s="29">
        <v>43353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4808.6500000000233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1.0061305407639163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1.7521902377972468E-2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15.402409638554216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35.156000000000006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34.836400000000005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34.516800000000003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34.197200000000002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33.877600000000001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33.558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33.238399999999999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32.918800000000005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32.599200000000003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32.279600000000002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31.96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31.6404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31.320800000000002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31.001200000000001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30.6816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30.361999999999998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30.042400000000001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29.722800000000003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29.403200000000002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29.083600000000001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28.764000000000003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80" priority="115">
      <formula>F139&gt;0</formula>
    </cfRule>
    <cfRule type="expression" dxfId="1979" priority="116">
      <formula>F139&lt;0</formula>
    </cfRule>
  </conditionalFormatting>
  <conditionalFormatting sqref="F184:F197 F200:F244 F247:F248">
    <cfRule type="expression" dxfId="1978" priority="111">
      <formula>F184&gt;0</formula>
    </cfRule>
    <cfRule type="expression" dxfId="1977" priority="112">
      <formula>F184&lt;0</formula>
    </cfRule>
  </conditionalFormatting>
  <conditionalFormatting sqref="F184:F197 F200:F244 F247:F248">
    <cfRule type="expression" dxfId="1976" priority="113">
      <formula>F184&gt;0</formula>
    </cfRule>
    <cfRule type="expression" dxfId="1975" priority="114">
      <formula>F184&lt;0</formula>
    </cfRule>
  </conditionalFormatting>
  <conditionalFormatting sqref="H179:H197 H200:H244 H247:H248">
    <cfRule type="expression" dxfId="1974" priority="109">
      <formula>H179&gt;0</formula>
    </cfRule>
    <cfRule type="expression" dxfId="1973" priority="110">
      <formula>H179&lt;0</formula>
    </cfRule>
  </conditionalFormatting>
  <conditionalFormatting sqref="F175:F178">
    <cfRule type="expression" dxfId="1972" priority="103">
      <formula>F175&gt;0</formula>
    </cfRule>
    <cfRule type="expression" dxfId="1971" priority="104">
      <formula>F175&lt;0</formula>
    </cfRule>
  </conditionalFormatting>
  <conditionalFormatting sqref="H175:H178">
    <cfRule type="expression" dxfId="1970" priority="101">
      <formula>H175&gt;0</formula>
    </cfRule>
    <cfRule type="expression" dxfId="1969" priority="102">
      <formula>H175&lt;0</formula>
    </cfRule>
  </conditionalFormatting>
  <conditionalFormatting sqref="Q8">
    <cfRule type="expression" dxfId="1968" priority="97">
      <formula>Q8&gt;0</formula>
    </cfRule>
    <cfRule type="expression" dxfId="1967" priority="98">
      <formula>Q8&lt;0</formula>
    </cfRule>
  </conditionalFormatting>
  <conditionalFormatting sqref="Q7">
    <cfRule type="expression" dxfId="1966" priority="99">
      <formula>Q7&gt;0</formula>
    </cfRule>
    <cfRule type="expression" dxfId="1965" priority="100">
      <formula>Q7&lt;0</formula>
    </cfRule>
  </conditionalFormatting>
  <conditionalFormatting sqref="F198">
    <cfRule type="expression" dxfId="1964" priority="93">
      <formula>F198&gt;0</formula>
    </cfRule>
    <cfRule type="expression" dxfId="1963" priority="94">
      <formula>F198&lt;0</formula>
    </cfRule>
  </conditionalFormatting>
  <conditionalFormatting sqref="F198">
    <cfRule type="expression" dxfId="1962" priority="95">
      <formula>F198&gt;0</formula>
    </cfRule>
    <cfRule type="expression" dxfId="1961" priority="96">
      <formula>F198&lt;0</formula>
    </cfRule>
  </conditionalFormatting>
  <conditionalFormatting sqref="H198">
    <cfRule type="expression" dxfId="1960" priority="91">
      <formula>H198&gt;0</formula>
    </cfRule>
    <cfRule type="expression" dxfId="1959" priority="92">
      <formula>H198&lt;0</formula>
    </cfRule>
  </conditionalFormatting>
  <conditionalFormatting sqref="F199">
    <cfRule type="expression" dxfId="1958" priority="87">
      <formula>F199&gt;0</formula>
    </cfRule>
    <cfRule type="expression" dxfId="1957" priority="88">
      <formula>F199&lt;0</formula>
    </cfRule>
  </conditionalFormatting>
  <conditionalFormatting sqref="F199">
    <cfRule type="expression" dxfId="1956" priority="89">
      <formula>F199&gt;0</formula>
    </cfRule>
    <cfRule type="expression" dxfId="1955" priority="90">
      <formula>F199&lt;0</formula>
    </cfRule>
  </conditionalFormatting>
  <conditionalFormatting sqref="H199">
    <cfRule type="expression" dxfId="1954" priority="85">
      <formula>H199&gt;0</formula>
    </cfRule>
    <cfRule type="expression" dxfId="1953" priority="86">
      <formula>H199&lt;0</formula>
    </cfRule>
  </conditionalFormatting>
  <conditionalFormatting sqref="F245:F246">
    <cfRule type="expression" dxfId="1952" priority="81">
      <formula>F245&gt;0</formula>
    </cfRule>
    <cfRule type="expression" dxfId="1951" priority="82">
      <formula>F245&lt;0</formula>
    </cfRule>
  </conditionalFormatting>
  <conditionalFormatting sqref="F245:F246">
    <cfRule type="expression" dxfId="1950" priority="83">
      <formula>F245&gt;0</formula>
    </cfRule>
    <cfRule type="expression" dxfId="1949" priority="84">
      <formula>F245&lt;0</formula>
    </cfRule>
  </conditionalFormatting>
  <conditionalFormatting sqref="H245:H246">
    <cfRule type="expression" dxfId="1948" priority="79">
      <formula>H245&gt;0</formula>
    </cfRule>
    <cfRule type="expression" dxfId="1947" priority="80">
      <formula>H245&lt;0</formula>
    </cfRule>
  </conditionalFormatting>
  <conditionalFormatting sqref="F64:F79">
    <cfRule type="expression" dxfId="1946" priority="77">
      <formula>F64&gt;0</formula>
    </cfRule>
    <cfRule type="expression" dxfId="1945" priority="78">
      <formula>F64&lt;0</formula>
    </cfRule>
  </conditionalFormatting>
  <conditionalFormatting sqref="H64:H79">
    <cfRule type="expression" dxfId="1944" priority="75">
      <formula>H64&gt;0</formula>
    </cfRule>
    <cfRule type="expression" dxfId="1943" priority="76">
      <formula>H64&lt;0</formula>
    </cfRule>
  </conditionalFormatting>
  <conditionalFormatting sqref="Q10">
    <cfRule type="expression" dxfId="1942" priority="73">
      <formula>Q10&gt;0</formula>
    </cfRule>
    <cfRule type="expression" dxfId="1941" priority="74">
      <formula>Q10&lt;0</formula>
    </cfRule>
  </conditionalFormatting>
  <conditionalFormatting sqref="J74">
    <cfRule type="expression" dxfId="1940" priority="71">
      <formula>J74&gt;0</formula>
    </cfRule>
    <cfRule type="expression" dxfId="1939" priority="72">
      <formula>J74&lt;0</formula>
    </cfRule>
  </conditionalFormatting>
  <conditionalFormatting sqref="F81:F89">
    <cfRule type="expression" dxfId="1938" priority="65">
      <formula>F81&gt;0</formula>
    </cfRule>
    <cfRule type="expression" dxfId="1937" priority="66">
      <formula>F81&lt;0</formula>
    </cfRule>
  </conditionalFormatting>
  <conditionalFormatting sqref="H81:H89">
    <cfRule type="expression" dxfId="1936" priority="63">
      <formula>H81&gt;0</formula>
    </cfRule>
    <cfRule type="expression" dxfId="1935" priority="64">
      <formula>H81&lt;0</formula>
    </cfRule>
  </conditionalFormatting>
  <conditionalFormatting sqref="R4">
    <cfRule type="expression" dxfId="1934" priority="61">
      <formula>R4&gt;0</formula>
    </cfRule>
    <cfRule type="expression" dxfId="1933" priority="62">
      <formula>R4&lt;0</formula>
    </cfRule>
  </conditionalFormatting>
  <conditionalFormatting sqref="Q9">
    <cfRule type="expression" dxfId="1932" priority="59">
      <formula>Q9&gt;0</formula>
    </cfRule>
    <cfRule type="expression" dxfId="1931" priority="60">
      <formula>Q9&lt;0</formula>
    </cfRule>
  </conditionalFormatting>
  <conditionalFormatting sqref="F90:F113">
    <cfRule type="expression" dxfId="1930" priority="55">
      <formula>F90&gt;0</formula>
    </cfRule>
    <cfRule type="expression" dxfId="1929" priority="56">
      <formula>F90&lt;0</formula>
    </cfRule>
  </conditionalFormatting>
  <conditionalFormatting sqref="H90:H113">
    <cfRule type="expression" dxfId="1928" priority="53">
      <formula>H90&gt;0</formula>
    </cfRule>
    <cfRule type="expression" dxfId="1927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6" priority="49">
      <formula>F114&gt;0</formula>
    </cfRule>
    <cfRule type="expression" dxfId="1925" priority="50">
      <formula>F114&lt;0</formula>
    </cfRule>
  </conditionalFormatting>
  <conditionalFormatting sqref="H114:H138">
    <cfRule type="expression" dxfId="1924" priority="47">
      <formula>H114&gt;0</formula>
    </cfRule>
    <cfRule type="expression" dxfId="1923" priority="48">
      <formula>H114&lt;0</formula>
    </cfRule>
  </conditionalFormatting>
  <conditionalFormatting sqref="H148:H149 F148:F149">
    <cfRule type="expression" dxfId="1922" priority="29">
      <formula>F148&gt;0</formula>
    </cfRule>
    <cfRule type="expression" dxfId="1921" priority="30">
      <formula>F148&lt;0</formula>
    </cfRule>
  </conditionalFormatting>
  <conditionalFormatting sqref="H143:H147 F143:F147">
    <cfRule type="expression" dxfId="1920" priority="27">
      <formula>F143&gt;0</formula>
    </cfRule>
    <cfRule type="expression" dxfId="1919" priority="28">
      <formula>F143&lt;0</formula>
    </cfRule>
  </conditionalFormatting>
  <conditionalFormatting sqref="F80">
    <cfRule type="expression" dxfId="1918" priority="25">
      <formula>F80&gt;0</formula>
    </cfRule>
    <cfRule type="expression" dxfId="1917" priority="26">
      <formula>F80&lt;0</formula>
    </cfRule>
  </conditionalFormatting>
  <conditionalFormatting sqref="H80">
    <cfRule type="expression" dxfId="1916" priority="23">
      <formula>H80&gt;0</formula>
    </cfRule>
    <cfRule type="expression" dxfId="1915" priority="24">
      <formula>H80&lt;0</formula>
    </cfRule>
  </conditionalFormatting>
  <conditionalFormatting sqref="F171 H171">
    <cfRule type="expression" dxfId="1914" priority="21">
      <formula>F171&gt;0</formula>
    </cfRule>
    <cfRule type="expression" dxfId="1913" priority="22">
      <formula>F171&lt;0</formula>
    </cfRule>
  </conditionalFormatting>
  <conditionalFormatting sqref="F160:F164 H160:H164">
    <cfRule type="expression" dxfId="1912" priority="17">
      <formula>F160&gt;0</formula>
    </cfRule>
    <cfRule type="expression" dxfId="1911" priority="18">
      <formula>F160&lt;0</formula>
    </cfRule>
  </conditionalFormatting>
  <conditionalFormatting sqref="F157:F159 H157:H159">
    <cfRule type="expression" dxfId="1910" priority="13">
      <formula>F157&gt;0</formula>
    </cfRule>
    <cfRule type="expression" dxfId="1909" priority="14">
      <formula>F157&lt;0</formula>
    </cfRule>
  </conditionalFormatting>
  <conditionalFormatting sqref="F154:F156 H154:H156">
    <cfRule type="expression" dxfId="1908" priority="11">
      <formula>F154&gt;0</formula>
    </cfRule>
    <cfRule type="expression" dxfId="1907" priority="12">
      <formula>F154&lt;0</formula>
    </cfRule>
  </conditionalFormatting>
  <conditionalFormatting sqref="F153 H153">
    <cfRule type="expression" dxfId="1906" priority="9">
      <formula>F153&gt;0</formula>
    </cfRule>
    <cfRule type="expression" dxfId="1905" priority="10">
      <formula>F153&lt;0</formula>
    </cfRule>
  </conditionalFormatting>
  <conditionalFormatting sqref="F166:F167 H166:H167 K64:K167">
    <cfRule type="expression" dxfId="1904" priority="7">
      <formula>F64&gt;0</formula>
    </cfRule>
    <cfRule type="expression" dxfId="1903" priority="8">
      <formula>F64&lt;0</formula>
    </cfRule>
  </conditionalFormatting>
  <conditionalFormatting sqref="F165 H165">
    <cfRule type="expression" dxfId="1902" priority="5">
      <formula>F165&gt;0</formula>
    </cfRule>
    <cfRule type="expression" dxfId="1901" priority="6">
      <formula>F165&lt;0</formula>
    </cfRule>
  </conditionalFormatting>
  <conditionalFormatting sqref="F169:F170 H169:H170 K168:K170">
    <cfRule type="expression" dxfId="1900" priority="3">
      <formula>F168&gt;0</formula>
    </cfRule>
    <cfRule type="expression" dxfId="1899" priority="4">
      <formula>F168&lt;0</formula>
    </cfRule>
  </conditionalFormatting>
  <conditionalFormatting sqref="F168 H168">
    <cfRule type="expression" dxfId="1898" priority="1">
      <formula>F168&gt;0</formula>
    </cfRule>
    <cfRule type="expression" dxfId="1897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6" priority="31">
      <formula>Q7&gt;0</formula>
    </cfRule>
    <cfRule type="expression" dxfId="1895" priority="32">
      <formula>Q7&lt;0</formula>
    </cfRule>
  </conditionalFormatting>
  <conditionalFormatting sqref="Q8">
    <cfRule type="expression" dxfId="1894" priority="29">
      <formula>Q8&gt;0</formula>
    </cfRule>
    <cfRule type="expression" dxfId="1893" priority="30">
      <formula>Q8&lt;0</formula>
    </cfRule>
  </conditionalFormatting>
  <conditionalFormatting sqref="F62:F65">
    <cfRule type="expression" dxfId="1892" priority="21">
      <formula>F62&gt;0</formula>
    </cfRule>
    <cfRule type="expression" dxfId="1891" priority="22">
      <formula>F62&lt;0</formula>
    </cfRule>
  </conditionalFormatting>
  <conditionalFormatting sqref="F66:F74 F78:F98 F102:F106">
    <cfRule type="expression" dxfId="1890" priority="17">
      <formula>F66&gt;0</formula>
    </cfRule>
    <cfRule type="expression" dxfId="1889" priority="18">
      <formula>F66&lt;0</formula>
    </cfRule>
  </conditionalFormatting>
  <conditionalFormatting sqref="F66:F74 F78:F98 F102:F106">
    <cfRule type="expression" dxfId="1888" priority="19">
      <formula>F66&gt;0</formula>
    </cfRule>
    <cfRule type="expression" dxfId="1887" priority="20">
      <formula>F66&lt;0</formula>
    </cfRule>
  </conditionalFormatting>
  <conditionalFormatting sqref="H62:H74 H78:H98 H102:H106">
    <cfRule type="expression" dxfId="1886" priority="15">
      <formula>H62&gt;0</formula>
    </cfRule>
    <cfRule type="expression" dxfId="1885" priority="16">
      <formula>H62&lt;0</formula>
    </cfRule>
  </conditionalFormatting>
  <conditionalFormatting sqref="F57:F61">
    <cfRule type="expression" dxfId="1884" priority="13">
      <formula>F57&gt;0</formula>
    </cfRule>
    <cfRule type="expression" dxfId="1883" priority="14">
      <formula>F57&lt;0</formula>
    </cfRule>
  </conditionalFormatting>
  <conditionalFormatting sqref="H57:H61">
    <cfRule type="expression" dxfId="1882" priority="11">
      <formula>H57&gt;0</formula>
    </cfRule>
    <cfRule type="expression" dxfId="1881" priority="12">
      <formula>H57&lt;0</formula>
    </cfRule>
  </conditionalFormatting>
  <conditionalFormatting sqref="F75:F77">
    <cfRule type="expression" dxfId="1880" priority="7">
      <formula>F75&gt;0</formula>
    </cfRule>
    <cfRule type="expression" dxfId="1879" priority="8">
      <formula>F75&lt;0</formula>
    </cfRule>
  </conditionalFormatting>
  <conditionalFormatting sqref="F75:F77">
    <cfRule type="expression" dxfId="1878" priority="9">
      <formula>F75&gt;0</formula>
    </cfRule>
    <cfRule type="expression" dxfId="1877" priority="10">
      <formula>F75&lt;0</formula>
    </cfRule>
  </conditionalFormatting>
  <conditionalFormatting sqref="H75:H77">
    <cfRule type="expression" dxfId="1876" priority="5">
      <formula>H75&gt;0</formula>
    </cfRule>
    <cfRule type="expression" dxfId="1875" priority="6">
      <formula>H75&lt;0</formula>
    </cfRule>
  </conditionalFormatting>
  <conditionalFormatting sqref="F22:F30">
    <cfRule type="expression" dxfId="1874" priority="3">
      <formula>F22&gt;0</formula>
    </cfRule>
    <cfRule type="expression" dxfId="1873" priority="4">
      <formula>F22&lt;0</formula>
    </cfRule>
  </conditionalFormatting>
  <conditionalFormatting sqref="F99:F101">
    <cfRule type="expression" dxfId="1872" priority="1">
      <formula>F99&gt;0</formula>
    </cfRule>
    <cfRule type="expression" dxfId="187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70" priority="25">
      <formula>F30&gt;0</formula>
    </cfRule>
    <cfRule type="expression" dxfId="1869" priority="26">
      <formula>F30&lt;0</formula>
    </cfRule>
  </conditionalFormatting>
  <conditionalFormatting sqref="Q7">
    <cfRule type="expression" dxfId="1868" priority="23">
      <formula>Q7&gt;0</formula>
    </cfRule>
    <cfRule type="expression" dxfId="1867" priority="24">
      <formula>Q7&lt;0</formula>
    </cfRule>
  </conditionalFormatting>
  <conditionalFormatting sqref="Q8">
    <cfRule type="expression" dxfId="1866" priority="21">
      <formula>Q8&gt;0</formula>
    </cfRule>
    <cfRule type="expression" dxfId="1865" priority="22">
      <formula>Q8&lt;0</formula>
    </cfRule>
  </conditionalFormatting>
  <conditionalFormatting sqref="M74">
    <cfRule type="expression" dxfId="1864" priority="15">
      <formula>M74&gt;0</formula>
    </cfRule>
    <cfRule type="expression" dxfId="1863" priority="16">
      <formula>M74&lt;0</formula>
    </cfRule>
  </conditionalFormatting>
  <conditionalFormatting sqref="F113:F149 H113:H149">
    <cfRule type="expression" dxfId="1862" priority="13">
      <formula>F113&gt;0</formula>
    </cfRule>
    <cfRule type="expression" dxfId="1861" priority="14">
      <formula>F113&lt;0</formula>
    </cfRule>
  </conditionalFormatting>
  <conditionalFormatting sqref="F105:F112">
    <cfRule type="expression" dxfId="1860" priority="11">
      <formula>F105&gt;0</formula>
    </cfRule>
    <cfRule type="expression" dxfId="1859" priority="12">
      <formula>F105&lt;0</formula>
    </cfRule>
  </conditionalFormatting>
  <conditionalFormatting sqref="H105:H112">
    <cfRule type="expression" dxfId="1858" priority="9">
      <formula>H105&gt;0</formula>
    </cfRule>
    <cfRule type="expression" dxfId="1857" priority="10">
      <formula>H105&lt;0</formula>
    </cfRule>
  </conditionalFormatting>
  <conditionalFormatting sqref="Q10">
    <cfRule type="expression" dxfId="1856" priority="7">
      <formula>Q10&gt;0</formula>
    </cfRule>
    <cfRule type="expression" dxfId="1855" priority="8">
      <formula>Q10&lt;0</formula>
    </cfRule>
  </conditionalFormatting>
  <conditionalFormatting sqref="F25:F29">
    <cfRule type="expression" dxfId="1854" priority="5">
      <formula>F25&gt;0</formula>
    </cfRule>
    <cfRule type="expression" dxfId="1853" priority="6">
      <formula>F25&lt;0</formula>
    </cfRule>
  </conditionalFormatting>
  <conditionalFormatting sqref="H25:H29">
    <cfRule type="expression" dxfId="1852" priority="3">
      <formula>H25&gt;0</formula>
    </cfRule>
    <cfRule type="expression" dxfId="1851" priority="4">
      <formula>H25&lt;0</formula>
    </cfRule>
  </conditionalFormatting>
  <conditionalFormatting sqref="J26:J35">
    <cfRule type="expression" dxfId="1850" priority="1">
      <formula>J26&gt;0</formula>
    </cfRule>
    <cfRule type="expression" dxfId="184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7" si="1">H2*I2-J2</f>
        <v>2379.9499999999998</v>
      </c>
      <c r="L2" s="72"/>
      <c r="M2" s="3"/>
      <c r="O2" s="11" t="s">
        <v>57</v>
      </c>
      <c r="Q2" s="228">
        <f>C29-H29</f>
        <v>15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-46.646666666665503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274.92989999999998</v>
      </c>
      <c r="R4" s="495">
        <v>2E-3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4123.9484999999995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-699.69999999998254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5048.4184999999825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4823.6484999999821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-6.8938809489782802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28.076991421568625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302.42289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299.67359099999999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296.92429199999998</v>
      </c>
      <c r="T22" s="770">
        <v>43314</v>
      </c>
      <c r="U22" t="s">
        <v>1248</v>
      </c>
    </row>
    <row r="23" spans="1:21" x14ac:dyDescent="0.25">
      <c r="B23" s="72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294.17499299999997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291.42569399999996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288.67639500000001</v>
      </c>
    </row>
    <row r="26" spans="1:21" x14ac:dyDescent="0.25">
      <c r="O26" s="81">
        <v>1.04</v>
      </c>
      <c r="P26" s="81">
        <f t="shared" si="4"/>
        <v>285.92709600000001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283.177797</v>
      </c>
    </row>
    <row r="28" spans="1:21" x14ac:dyDescent="0.25">
      <c r="O28" s="81">
        <v>1.02</v>
      </c>
      <c r="P28" s="81">
        <f t="shared" si="4"/>
        <v>280.42849799999999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370</v>
      </c>
      <c r="I29" s="18"/>
      <c r="J29" s="18"/>
      <c r="K29" s="18">
        <f>SUM(K2:K28)</f>
        <v>83717.699999999983</v>
      </c>
      <c r="L29" s="14"/>
      <c r="M29" s="18">
        <f>SUM(M2:M10)</f>
        <v>0</v>
      </c>
      <c r="O29" s="81">
        <v>1.01</v>
      </c>
      <c r="P29" s="81">
        <f t="shared" si="4"/>
        <v>277.67919899999998</v>
      </c>
    </row>
    <row r="30" spans="1:21" ht="15.75" thickBot="1" x14ac:dyDescent="0.3">
      <c r="A30" s="341" t="s">
        <v>193</v>
      </c>
      <c r="B30" s="342"/>
      <c r="C30" s="343">
        <f>SumByColor($A$30,C2:C28)</f>
        <v>370</v>
      </c>
      <c r="D30" s="343"/>
      <c r="E30" s="343"/>
      <c r="F30" s="344">
        <f>SumByColor($A$30,F2:F28)</f>
        <v>79397</v>
      </c>
      <c r="G30" s="343"/>
      <c r="H30" s="343">
        <f>SumByColor($A$30,H2:H28)</f>
        <v>370</v>
      </c>
      <c r="I30" s="343"/>
      <c r="J30" s="343"/>
      <c r="K30" s="344">
        <f>SumByColor($A$30,K2:K28)</f>
        <v>83718</v>
      </c>
      <c r="L30" s="343"/>
      <c r="M30" s="344">
        <f>SumByColor($A$30,M2:M28)</f>
        <v>0</v>
      </c>
      <c r="O30" s="81">
        <v>1</v>
      </c>
      <c r="P30" s="81">
        <f t="shared" si="4"/>
        <v>274.92989999999998</v>
      </c>
    </row>
    <row r="31" spans="1:21" x14ac:dyDescent="0.25">
      <c r="O31" s="81">
        <v>0.99</v>
      </c>
      <c r="P31" s="81">
        <f t="shared" si="4"/>
        <v>272.18060099999997</v>
      </c>
    </row>
    <row r="32" spans="1:21" x14ac:dyDescent="0.25">
      <c r="O32" s="81">
        <v>0.98</v>
      </c>
      <c r="P32" s="81">
        <f t="shared" si="4"/>
        <v>269.43130199999996</v>
      </c>
    </row>
    <row r="33" spans="1:17" x14ac:dyDescent="0.25">
      <c r="O33" s="81">
        <v>0.97</v>
      </c>
      <c r="P33" s="81">
        <f t="shared" si="4"/>
        <v>266.68200299999995</v>
      </c>
    </row>
    <row r="34" spans="1:17" x14ac:dyDescent="0.25">
      <c r="O34" s="81">
        <v>0.96</v>
      </c>
      <c r="P34" s="81">
        <f t="shared" si="4"/>
        <v>263.93270399999994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261.18340499999994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258.43410599999999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255.68480699999998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252.935508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250.18620899999999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247.43690999999998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8" priority="47">
      <formula>F7&gt;0</formula>
    </cfRule>
    <cfRule type="expression" dxfId="1847" priority="48">
      <formula>F7&lt;0</formula>
    </cfRule>
  </conditionalFormatting>
  <conditionalFormatting sqref="Q8">
    <cfRule type="expression" dxfId="1846" priority="45">
      <formula>Q8&gt;0</formula>
    </cfRule>
    <cfRule type="expression" dxfId="1845" priority="46">
      <formula>Q8&lt;0</formula>
    </cfRule>
  </conditionalFormatting>
  <conditionalFormatting sqref="F41:F60">
    <cfRule type="expression" dxfId="1844" priority="43">
      <formula>F41&gt;0</formula>
    </cfRule>
    <cfRule type="expression" dxfId="1843" priority="44">
      <formula>F41&lt;0</formula>
    </cfRule>
  </conditionalFormatting>
  <conditionalFormatting sqref="H41:H60">
    <cfRule type="expression" dxfId="1842" priority="41">
      <formula>H41&gt;0</formula>
    </cfRule>
    <cfRule type="expression" dxfId="1841" priority="42">
      <formula>H41&lt;0</formula>
    </cfRule>
  </conditionalFormatting>
  <conditionalFormatting sqref="Q10">
    <cfRule type="expression" dxfId="1840" priority="35">
      <formula>Q10&gt;0</formula>
    </cfRule>
    <cfRule type="expression" dxfId="1839" priority="36">
      <formula>Q10&lt;0</formula>
    </cfRule>
  </conditionalFormatting>
  <conditionalFormatting sqref="J36:J60">
    <cfRule type="expression" dxfId="1838" priority="33">
      <formula>J36&gt;0</formula>
    </cfRule>
    <cfRule type="expression" dxfId="1837" priority="34">
      <formula>J36&lt;0</formula>
    </cfRule>
  </conditionalFormatting>
  <conditionalFormatting sqref="K36:K49">
    <cfRule type="expression" dxfId="1836" priority="31">
      <formula>K36&gt;0</formula>
    </cfRule>
    <cfRule type="expression" dxfId="1835" priority="32">
      <formula>K36&lt;0</formula>
    </cfRule>
  </conditionalFormatting>
  <conditionalFormatting sqref="L36:L49">
    <cfRule type="expression" dxfId="1834" priority="29">
      <formula>L36&gt;0</formula>
    </cfRule>
    <cfRule type="expression" dxfId="1833" priority="30">
      <formula>L36&lt;0</formula>
    </cfRule>
  </conditionalFormatting>
  <conditionalFormatting sqref="F114:F135">
    <cfRule type="expression" dxfId="1832" priority="27">
      <formula>F114&gt;0</formula>
    </cfRule>
    <cfRule type="expression" dxfId="1831" priority="28">
      <formula>F114&lt;0</formula>
    </cfRule>
  </conditionalFormatting>
  <conditionalFormatting sqref="H114:H135">
    <cfRule type="expression" dxfId="1830" priority="25">
      <formula>H114&gt;0</formula>
    </cfRule>
    <cfRule type="expression" dxfId="1829" priority="26">
      <formula>H114&lt;0</formula>
    </cfRule>
  </conditionalFormatting>
  <conditionalFormatting sqref="J114:J127">
    <cfRule type="expression" dxfId="1828" priority="23">
      <formula>J114&gt;0</formula>
    </cfRule>
    <cfRule type="expression" dxfId="1827" priority="24">
      <formula>J114&lt;0</formula>
    </cfRule>
  </conditionalFormatting>
  <conditionalFormatting sqref="K114:K127">
    <cfRule type="expression" dxfId="1826" priority="21">
      <formula>K114&gt;0</formula>
    </cfRule>
    <cfRule type="expression" dxfId="1825" priority="22">
      <formula>K114&lt;0</formula>
    </cfRule>
  </conditionalFormatting>
  <conditionalFormatting sqref="L114:L127">
    <cfRule type="expression" dxfId="1824" priority="19">
      <formula>L114&gt;0</formula>
    </cfRule>
    <cfRule type="expression" dxfId="1823" priority="20">
      <formula>L114&lt;0</formula>
    </cfRule>
  </conditionalFormatting>
  <conditionalFormatting sqref="F36:F40">
    <cfRule type="expression" dxfId="1822" priority="17">
      <formula>F36&gt;0</formula>
    </cfRule>
    <cfRule type="expression" dxfId="1821" priority="18">
      <formula>F36&lt;0</formula>
    </cfRule>
  </conditionalFormatting>
  <conditionalFormatting sqref="H36:H40">
    <cfRule type="expression" dxfId="1820" priority="15">
      <formula>H36&gt;0</formula>
    </cfRule>
    <cfRule type="expression" dxfId="1819" priority="16">
      <formula>H36&lt;0</formula>
    </cfRule>
  </conditionalFormatting>
  <conditionalFormatting sqref="F61:F62">
    <cfRule type="expression" dxfId="1818" priority="13">
      <formula>F61&gt;0</formula>
    </cfRule>
    <cfRule type="expression" dxfId="1817" priority="14">
      <formula>F61&lt;0</formula>
    </cfRule>
  </conditionalFormatting>
  <conditionalFormatting sqref="H61:H62">
    <cfRule type="expression" dxfId="1816" priority="11">
      <formula>H61&gt;0</formula>
    </cfRule>
    <cfRule type="expression" dxfId="1815" priority="12">
      <formula>H61&lt;0</formula>
    </cfRule>
  </conditionalFormatting>
  <conditionalFormatting sqref="J61:J62">
    <cfRule type="expression" dxfId="1814" priority="9">
      <formula>J61&gt;0</formula>
    </cfRule>
    <cfRule type="expression" dxfId="1813" priority="10">
      <formula>J61&lt;0</formula>
    </cfRule>
  </conditionalFormatting>
  <conditionalFormatting sqref="J74:J75 H74:H75 F74:F75">
    <cfRule type="expression" dxfId="1812" priority="7">
      <formula>F74&gt;0</formula>
    </cfRule>
    <cfRule type="expression" dxfId="1811" priority="8">
      <formula>F74&lt;0</formula>
    </cfRule>
  </conditionalFormatting>
  <conditionalFormatting sqref="J79:J82 F79:F83 H79:H83">
    <cfRule type="expression" dxfId="1810" priority="3">
      <formula>F79&gt;0</formula>
    </cfRule>
    <cfRule type="expression" dxfId="1809" priority="4">
      <formula>F79&lt;0</formula>
    </cfRule>
  </conditionalFormatting>
  <conditionalFormatting sqref="F84:F86 H84:H86 J84:J86">
    <cfRule type="expression" dxfId="1808" priority="1">
      <formula>F84&gt;0</formula>
    </cfRule>
    <cfRule type="expression" dxfId="180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6" priority="21">
      <formula>F47&gt;0</formula>
    </cfRule>
    <cfRule type="expression" dxfId="1805" priority="22">
      <formula>F47&lt;0</formula>
    </cfRule>
  </conditionalFormatting>
  <conditionalFormatting sqref="Q7">
    <cfRule type="expression" dxfId="1804" priority="19">
      <formula>Q7&gt;0</formula>
    </cfRule>
    <cfRule type="expression" dxfId="1803" priority="20">
      <formula>Q7&lt;0</formula>
    </cfRule>
  </conditionalFormatting>
  <conditionalFormatting sqref="Q8">
    <cfRule type="expression" dxfId="1802" priority="17">
      <formula>Q8&gt;0</formula>
    </cfRule>
    <cfRule type="expression" dxfId="1801" priority="18">
      <formula>Q8&lt;0</formula>
    </cfRule>
  </conditionalFormatting>
  <conditionalFormatting sqref="F25:F46">
    <cfRule type="expression" dxfId="1800" priority="15">
      <formula>F25&gt;0</formula>
    </cfRule>
    <cfRule type="expression" dxfId="1799" priority="16">
      <formula>F25&lt;0</formula>
    </cfRule>
  </conditionalFormatting>
  <conditionalFormatting sqref="H25:H46">
    <cfRule type="expression" dxfId="1798" priority="13">
      <formula>H25&gt;0</formula>
    </cfRule>
    <cfRule type="expression" dxfId="1797" priority="14">
      <formula>H25&lt;0</formula>
    </cfRule>
  </conditionalFormatting>
  <conditionalFormatting sqref="F89:F110">
    <cfRule type="expression" dxfId="1796" priority="11">
      <formula>F89&gt;0</formula>
    </cfRule>
    <cfRule type="expression" dxfId="1795" priority="12">
      <formula>F89&lt;0</formula>
    </cfRule>
  </conditionalFormatting>
  <conditionalFormatting sqref="H89:H110">
    <cfRule type="expression" dxfId="1794" priority="9">
      <formula>H89&gt;0</formula>
    </cfRule>
    <cfRule type="expression" dxfId="1793" priority="10">
      <formula>H89&lt;0</formula>
    </cfRule>
  </conditionalFormatting>
  <conditionalFormatting sqref="Q10">
    <cfRule type="expression" dxfId="1792" priority="7">
      <formula>Q10&gt;0</formula>
    </cfRule>
    <cfRule type="expression" dxfId="1791" priority="8">
      <formula>Q10&lt;0</formula>
    </cfRule>
  </conditionalFormatting>
  <conditionalFormatting sqref="J25:J38">
    <cfRule type="expression" dxfId="1790" priority="5">
      <formula>J25&gt;0</formula>
    </cfRule>
    <cfRule type="expression" dxfId="1789" priority="6">
      <formula>J25&lt;0</formula>
    </cfRule>
  </conditionalFormatting>
  <conditionalFormatting sqref="K25:K38">
    <cfRule type="expression" dxfId="1788" priority="3">
      <formula>K25&gt;0</formula>
    </cfRule>
    <cfRule type="expression" dxfId="178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86" priority="25">
      <formula>F7&gt;0</formula>
    </cfRule>
    <cfRule type="expression" dxfId="1785" priority="26">
      <formula>F7&lt;0</formula>
    </cfRule>
  </conditionalFormatting>
  <conditionalFormatting sqref="Q8">
    <cfRule type="expression" dxfId="1784" priority="23">
      <formula>Q8&gt;0</formula>
    </cfRule>
    <cfRule type="expression" dxfId="1783" priority="24">
      <formula>Q8&lt;0</formula>
    </cfRule>
  </conditionalFormatting>
  <conditionalFormatting sqref="F93:F114">
    <cfRule type="expression" dxfId="1782" priority="17">
      <formula>F93&gt;0</formula>
    </cfRule>
    <cfRule type="expression" dxfId="1781" priority="18">
      <formula>F93&lt;0</formula>
    </cfRule>
  </conditionalFormatting>
  <conditionalFormatting sqref="H93:H114">
    <cfRule type="expression" dxfId="1780" priority="15">
      <formula>H93&gt;0</formula>
    </cfRule>
    <cfRule type="expression" dxfId="1779" priority="16">
      <formula>H93&lt;0</formula>
    </cfRule>
  </conditionalFormatting>
  <conditionalFormatting sqref="Q10">
    <cfRule type="expression" dxfId="1778" priority="13">
      <formula>Q10&gt;0</formula>
    </cfRule>
    <cfRule type="expression" dxfId="1777" priority="14">
      <formula>Q10&lt;0</formula>
    </cfRule>
  </conditionalFormatting>
  <conditionalFormatting sqref="J25:J38">
    <cfRule type="expression" dxfId="1776" priority="11">
      <formula>J25&gt;0</formula>
    </cfRule>
    <cfRule type="expression" dxfId="1775" priority="12">
      <formula>J25&lt;0</formula>
    </cfRule>
  </conditionalFormatting>
  <conditionalFormatting sqref="K25:K38">
    <cfRule type="expression" dxfId="1774" priority="9">
      <formula>K25&gt;0</formula>
    </cfRule>
    <cfRule type="expression" dxfId="1773" priority="10">
      <formula>K25&lt;0</formula>
    </cfRule>
  </conditionalFormatting>
  <conditionalFormatting sqref="L25:L34">
    <cfRule type="expression" dxfId="1772" priority="7">
      <formula>L25&gt;0</formula>
    </cfRule>
    <cfRule type="expression" dxfId="1771" priority="8">
      <formula>L25&lt;0</formula>
    </cfRule>
  </conditionalFormatting>
  <conditionalFormatting sqref="J43">
    <cfRule type="expression" dxfId="1770" priority="5">
      <formula>J43&gt;0</formula>
    </cfRule>
    <cfRule type="expression" dxfId="1769" priority="6">
      <formula>J43&lt;0</formula>
    </cfRule>
  </conditionalFormatting>
  <conditionalFormatting sqref="M25:M34">
    <cfRule type="expression" dxfId="1768" priority="3">
      <formula>M25&gt;0</formula>
    </cfRule>
    <cfRule type="expression" dxfId="1767" priority="4">
      <formula>M25&lt;0</formula>
    </cfRule>
  </conditionalFormatting>
  <conditionalFormatting sqref="H61:H64 F61:F64">
    <cfRule type="expression" dxfId="1766" priority="1">
      <formula>F61&gt;0</formula>
    </cfRule>
    <cfRule type="expression" dxfId="176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36.279899999999998</v>
      </c>
      <c r="R4" s="495">
        <v>-2.8E-3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3627.99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948.74999999999818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948.74999999999818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0.35411161374120931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2.0948238556335604E-2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1290</v>
      </c>
      <c r="T12" s="67"/>
    </row>
    <row r="13" spans="1:21" x14ac:dyDescent="0.25">
      <c r="H13" s="70"/>
      <c r="O13" s="11" t="s">
        <v>952</v>
      </c>
      <c r="Q13">
        <f>Q4/2.5</f>
        <v>14.511959999999998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1111</v>
      </c>
    </row>
    <row r="16" spans="1:21" x14ac:dyDescent="0.25">
      <c r="H16" s="70"/>
      <c r="T16" s="1">
        <v>43300</v>
      </c>
      <c r="U16" t="s">
        <v>1190</v>
      </c>
    </row>
    <row r="17" spans="1:21" x14ac:dyDescent="0.25">
      <c r="T17" s="156">
        <v>43308</v>
      </c>
      <c r="U17" t="s">
        <v>1142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39.907890000000002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39.545090999999999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39.182291999999997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38.819493000000001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38.456693999999999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38.093894999999996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37.731096000000001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37.368296999999998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37.005497999999996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36.642699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36.279899999999998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35.917100999999995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35.554302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35.191502999999997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34.828703999999995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34.465904999999999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34.103105999999997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33.740307000000001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33.377507999999999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33.014708999999996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32.651910000000001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4" priority="33">
      <formula>F54&gt;0</formula>
    </cfRule>
    <cfRule type="expression" dxfId="1763" priority="34">
      <formula>F54&lt;0</formula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30:F53">
    <cfRule type="expression" dxfId="1758" priority="27">
      <formula>F30&gt;0</formula>
    </cfRule>
    <cfRule type="expression" dxfId="1757" priority="28">
      <formula>F30&lt;0</formula>
    </cfRule>
  </conditionalFormatting>
  <conditionalFormatting sqref="H30:H53">
    <cfRule type="expression" dxfId="1756" priority="25">
      <formula>H30&gt;0</formula>
    </cfRule>
    <cfRule type="expression" dxfId="1755" priority="26">
      <formula>H30&lt;0</formula>
    </cfRule>
  </conditionalFormatting>
  <conditionalFormatting sqref="Q10">
    <cfRule type="expression" dxfId="1754" priority="23">
      <formula>Q10&gt;0</formula>
    </cfRule>
    <cfRule type="expression" dxfId="1753" priority="24">
      <formula>Q10&lt;0</formula>
    </cfRule>
  </conditionalFormatting>
  <conditionalFormatting sqref="J25:J38">
    <cfRule type="expression" dxfId="1752" priority="21">
      <formula>J25&gt;0</formula>
    </cfRule>
    <cfRule type="expression" dxfId="1751" priority="22">
      <formula>J25&lt;0</formula>
    </cfRule>
  </conditionalFormatting>
  <conditionalFormatting sqref="K25:K33">
    <cfRule type="expression" dxfId="1750" priority="19">
      <formula>K25&gt;0</formula>
    </cfRule>
    <cfRule type="expression" dxfId="1749" priority="20">
      <formula>K25&lt;0</formula>
    </cfRule>
  </conditionalFormatting>
  <conditionalFormatting sqref="L25:L38">
    <cfRule type="expression" dxfId="1748" priority="17">
      <formula>L25&gt;0</formula>
    </cfRule>
    <cfRule type="expression" dxfId="1747" priority="18">
      <formula>L25&lt;0</formula>
    </cfRule>
  </conditionalFormatting>
  <conditionalFormatting sqref="F89:F110">
    <cfRule type="expression" dxfId="1746" priority="15">
      <formula>F89&gt;0</formula>
    </cfRule>
    <cfRule type="expression" dxfId="1745" priority="16">
      <formula>F89&lt;0</formula>
    </cfRule>
  </conditionalFormatting>
  <conditionalFormatting sqref="H89:H110">
    <cfRule type="expression" dxfId="1744" priority="13">
      <formula>H89&gt;0</formula>
    </cfRule>
    <cfRule type="expression" dxfId="1743" priority="14">
      <formula>H89&lt;0</formula>
    </cfRule>
  </conditionalFormatting>
  <conditionalFormatting sqref="J89:J102">
    <cfRule type="expression" dxfId="1742" priority="11">
      <formula>J89&gt;0</formula>
    </cfRule>
    <cfRule type="expression" dxfId="1741" priority="12">
      <formula>J89&lt;0</formula>
    </cfRule>
  </conditionalFormatting>
  <conditionalFormatting sqref="K89:K102">
    <cfRule type="expression" dxfId="1740" priority="9">
      <formula>K89&gt;0</formula>
    </cfRule>
    <cfRule type="expression" dxfId="1739" priority="10">
      <formula>K89&lt;0</formula>
    </cfRule>
  </conditionalFormatting>
  <conditionalFormatting sqref="L89:L102">
    <cfRule type="expression" dxfId="1738" priority="7">
      <formula>L89&gt;0</formula>
    </cfRule>
    <cfRule type="expression" dxfId="1737" priority="8">
      <formula>L89&lt;0</formula>
    </cfRule>
  </conditionalFormatting>
  <conditionalFormatting sqref="F25:F29">
    <cfRule type="expression" dxfId="1736" priority="5">
      <formula>F25&gt;0</formula>
    </cfRule>
    <cfRule type="expression" dxfId="1735" priority="6">
      <formula>F25&lt;0</formula>
    </cfRule>
  </conditionalFormatting>
  <conditionalFormatting sqref="H25:H29">
    <cfRule type="expression" dxfId="1734" priority="3">
      <formula>H25&gt;0</formula>
    </cfRule>
    <cfRule type="expression" dxfId="1733" priority="4">
      <formula>H25&lt;0</formula>
    </cfRule>
  </conditionalFormatting>
  <conditionalFormatting sqref="F29">
    <cfRule type="expression" dxfId="1732" priority="1">
      <formula>F29&gt;0</formula>
    </cfRule>
    <cfRule type="expression" dxfId="173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0" priority="31">
      <formula>F47&gt;0</formula>
    </cfRule>
    <cfRule type="expression" dxfId="1729" priority="32">
      <formula>F47&lt;0</formula>
    </cfRule>
  </conditionalFormatting>
  <conditionalFormatting sqref="Q7">
    <cfRule type="expression" dxfId="1728" priority="29">
      <formula>Q7&gt;0</formula>
    </cfRule>
    <cfRule type="expression" dxfId="1727" priority="30">
      <formula>Q7&lt;0</formula>
    </cfRule>
  </conditionalFormatting>
  <conditionalFormatting sqref="Q8">
    <cfRule type="expression" dxfId="1726" priority="27">
      <formula>Q8&gt;0</formula>
    </cfRule>
    <cfRule type="expression" dxfId="1725" priority="28">
      <formula>Q8&lt;0</formula>
    </cfRule>
  </conditionalFormatting>
  <conditionalFormatting sqref="F30:F46">
    <cfRule type="expression" dxfId="1724" priority="25">
      <formula>F30&gt;0</formula>
    </cfRule>
    <cfRule type="expression" dxfId="1723" priority="26">
      <formula>F30&lt;0</formula>
    </cfRule>
  </conditionalFormatting>
  <conditionalFormatting sqref="H30:H46">
    <cfRule type="expression" dxfId="1722" priority="23">
      <formula>H30&gt;0</formula>
    </cfRule>
    <cfRule type="expression" dxfId="1721" priority="24">
      <formula>H30&lt;0</formula>
    </cfRule>
  </conditionalFormatting>
  <conditionalFormatting sqref="Q10">
    <cfRule type="expression" dxfId="1720" priority="21">
      <formula>Q10&gt;0</formula>
    </cfRule>
    <cfRule type="expression" dxfId="1719" priority="22">
      <formula>Q10&lt;0</formula>
    </cfRule>
  </conditionalFormatting>
  <conditionalFormatting sqref="J25:J38">
    <cfRule type="expression" dxfId="1718" priority="19">
      <formula>J25&gt;0</formula>
    </cfRule>
    <cfRule type="expression" dxfId="1717" priority="20">
      <formula>J25&lt;0</formula>
    </cfRule>
  </conditionalFormatting>
  <conditionalFormatting sqref="K25:K38">
    <cfRule type="expression" dxfId="1716" priority="17">
      <formula>K25&gt;0</formula>
    </cfRule>
    <cfRule type="expression" dxfId="1715" priority="18">
      <formula>K25&lt;0</formula>
    </cfRule>
  </conditionalFormatting>
  <conditionalFormatting sqref="L25:L38">
    <cfRule type="expression" dxfId="1714" priority="15">
      <formula>L25&gt;0</formula>
    </cfRule>
    <cfRule type="expression" dxfId="1713" priority="16">
      <formula>L25&lt;0</formula>
    </cfRule>
  </conditionalFormatting>
  <conditionalFormatting sqref="F89:F110">
    <cfRule type="expression" dxfId="1712" priority="13">
      <formula>F89&gt;0</formula>
    </cfRule>
    <cfRule type="expression" dxfId="1711" priority="14">
      <formula>F89&lt;0</formula>
    </cfRule>
  </conditionalFormatting>
  <conditionalFormatting sqref="H89:H110">
    <cfRule type="expression" dxfId="1710" priority="11">
      <formula>H89&gt;0</formula>
    </cfRule>
    <cfRule type="expression" dxfId="1709" priority="12">
      <formula>H89&lt;0</formula>
    </cfRule>
  </conditionalFormatting>
  <conditionalFormatting sqref="J89:J102">
    <cfRule type="expression" dxfId="1708" priority="9">
      <formula>J89&gt;0</formula>
    </cfRule>
    <cfRule type="expression" dxfId="1707" priority="10">
      <formula>J89&lt;0</formula>
    </cfRule>
  </conditionalFormatting>
  <conditionalFormatting sqref="K89:K102">
    <cfRule type="expression" dxfId="1706" priority="7">
      <formula>K89&gt;0</formula>
    </cfRule>
    <cfRule type="expression" dxfId="1705" priority="8">
      <formula>K89&lt;0</formula>
    </cfRule>
  </conditionalFormatting>
  <conditionalFormatting sqref="L89:L102">
    <cfRule type="expression" dxfId="1704" priority="5">
      <formula>L89&gt;0</formula>
    </cfRule>
    <cfRule type="expression" dxfId="1703" priority="6">
      <formula>L89&lt;0</formula>
    </cfRule>
  </conditionalFormatting>
  <conditionalFormatting sqref="F25:F29">
    <cfRule type="expression" dxfId="1702" priority="3">
      <formula>F25&gt;0</formula>
    </cfRule>
    <cfRule type="expression" dxfId="1701" priority="4">
      <formula>F25&lt;0</formula>
    </cfRule>
  </conditionalFormatting>
  <conditionalFormatting sqref="H25:H29">
    <cfRule type="expression" dxfId="1700" priority="1">
      <formula>H25&gt;0</formula>
    </cfRule>
    <cfRule type="expression" dxfId="16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55.179900000000004</v>
      </c>
      <c r="R4" s="495">
        <v>1.9199999999999998E-2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5517.9900000000007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69.990000000000691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69.990000000000691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1.2846916299559598E-2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3.1170770516075596E-2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13.846900878293601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60.697890000000008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60.146091000000006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59.59429200000001</v>
      </c>
    </row>
    <row r="20" spans="1:20" x14ac:dyDescent="0.25">
      <c r="O20" s="81">
        <v>1.07</v>
      </c>
      <c r="P20" s="81">
        <f t="shared" si="0"/>
        <v>59.042493000000007</v>
      </c>
    </row>
    <row r="21" spans="1:20" x14ac:dyDescent="0.25">
      <c r="O21" s="81">
        <v>1.06</v>
      </c>
      <c r="P21" s="81">
        <f t="shared" si="0"/>
        <v>58.490694000000005</v>
      </c>
    </row>
    <row r="22" spans="1:20" x14ac:dyDescent="0.25">
      <c r="O22" s="81">
        <v>1.05</v>
      </c>
      <c r="P22" s="81">
        <f t="shared" si="0"/>
        <v>57.938895000000009</v>
      </c>
    </row>
    <row r="23" spans="1:20" x14ac:dyDescent="0.25">
      <c r="O23" s="81">
        <v>1.04</v>
      </c>
      <c r="P23" s="81">
        <f t="shared" si="0"/>
        <v>57.387096000000007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56.835297000000004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56.283498000000002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55.731699000000006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55.179900000000004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54.628101000000001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54.076302000000005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53.524503000000003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52.972704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52.420904999999998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51.869106000000002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51.317307000000007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50.765508000000004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50.213709000000001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49.661910000000006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8" priority="35">
      <formula>F54&gt;0</formula>
    </cfRule>
    <cfRule type="expression" dxfId="1697" priority="36">
      <formula>F54&lt;0</formula>
    </cfRule>
  </conditionalFormatting>
  <conditionalFormatting sqref="Q7">
    <cfRule type="expression" dxfId="1696" priority="33">
      <formula>Q7&gt;0</formula>
    </cfRule>
    <cfRule type="expression" dxfId="1695" priority="34">
      <formula>Q7&lt;0</formula>
    </cfRule>
  </conditionalFormatting>
  <conditionalFormatting sqref="Q8">
    <cfRule type="expression" dxfId="1694" priority="31">
      <formula>Q8&gt;0</formula>
    </cfRule>
    <cfRule type="expression" dxfId="1693" priority="32">
      <formula>Q8&lt;0</formula>
    </cfRule>
  </conditionalFormatting>
  <conditionalFormatting sqref="F30:F53">
    <cfRule type="expression" dxfId="1692" priority="29">
      <formula>F30&gt;0</formula>
    </cfRule>
    <cfRule type="expression" dxfId="1691" priority="30">
      <formula>F30&lt;0</formula>
    </cfRule>
  </conditionalFormatting>
  <conditionalFormatting sqref="H30:H53">
    <cfRule type="expression" dxfId="1690" priority="27">
      <formula>H30&gt;0</formula>
    </cfRule>
    <cfRule type="expression" dxfId="1689" priority="28">
      <formula>H30&lt;0</formula>
    </cfRule>
  </conditionalFormatting>
  <conditionalFormatting sqref="Q10">
    <cfRule type="expression" dxfId="1688" priority="25">
      <formula>Q10&gt;0</formula>
    </cfRule>
    <cfRule type="expression" dxfId="1687" priority="26">
      <formula>Q10&lt;0</formula>
    </cfRule>
  </conditionalFormatting>
  <conditionalFormatting sqref="J25:J39">
    <cfRule type="expression" dxfId="1686" priority="23">
      <formula>J25&gt;0</formula>
    </cfRule>
    <cfRule type="expression" dxfId="1685" priority="24">
      <formula>J25&lt;0</formula>
    </cfRule>
  </conditionalFormatting>
  <conditionalFormatting sqref="K25:K39">
    <cfRule type="expression" dxfId="1684" priority="21">
      <formula>K25&gt;0</formula>
    </cfRule>
    <cfRule type="expression" dxfId="1683" priority="22">
      <formula>K25&lt;0</formula>
    </cfRule>
  </conditionalFormatting>
  <conditionalFormatting sqref="L25">
    <cfRule type="expression" dxfId="1682" priority="19">
      <formula>L25&gt;0</formula>
    </cfRule>
    <cfRule type="expression" dxfId="1681" priority="20">
      <formula>L25&lt;0</formula>
    </cfRule>
  </conditionalFormatting>
  <conditionalFormatting sqref="F89:F110">
    <cfRule type="expression" dxfId="1680" priority="17">
      <formula>F89&gt;0</formula>
    </cfRule>
    <cfRule type="expression" dxfId="1679" priority="18">
      <formula>F89&lt;0</formula>
    </cfRule>
  </conditionalFormatting>
  <conditionalFormatting sqref="H89:H110">
    <cfRule type="expression" dxfId="1678" priority="15">
      <formula>H89&gt;0</formula>
    </cfRule>
    <cfRule type="expression" dxfId="1677" priority="16">
      <formula>H89&lt;0</formula>
    </cfRule>
  </conditionalFormatting>
  <conditionalFormatting sqref="J89:J102">
    <cfRule type="expression" dxfId="1676" priority="13">
      <formula>J89&gt;0</formula>
    </cfRule>
    <cfRule type="expression" dxfId="1675" priority="14">
      <formula>J89&lt;0</formula>
    </cfRule>
  </conditionalFormatting>
  <conditionalFormatting sqref="K89:K102">
    <cfRule type="expression" dxfId="1674" priority="11">
      <formula>K89&gt;0</formula>
    </cfRule>
    <cfRule type="expression" dxfId="1673" priority="12">
      <formula>K89&lt;0</formula>
    </cfRule>
  </conditionalFormatting>
  <conditionalFormatting sqref="L89:L102">
    <cfRule type="expression" dxfId="1672" priority="9">
      <formula>L89&gt;0</formula>
    </cfRule>
    <cfRule type="expression" dxfId="1671" priority="10">
      <formula>L89&lt;0</formula>
    </cfRule>
  </conditionalFormatting>
  <conditionalFormatting sqref="F29 F25:F26">
    <cfRule type="expression" dxfId="1670" priority="7">
      <formula>F25&gt;0</formula>
    </cfRule>
    <cfRule type="expression" dxfId="1669" priority="8">
      <formula>F25&lt;0</formula>
    </cfRule>
  </conditionalFormatting>
  <conditionalFormatting sqref="H29 H25:H26">
    <cfRule type="expression" dxfId="1668" priority="5">
      <formula>H25&gt;0</formula>
    </cfRule>
    <cfRule type="expression" dxfId="1667" priority="6">
      <formula>H25&lt;0</formula>
    </cfRule>
  </conditionalFormatting>
  <conditionalFormatting sqref="F27:F28">
    <cfRule type="expression" dxfId="1666" priority="3">
      <formula>F27&gt;0</formula>
    </cfRule>
    <cfRule type="expression" dxfId="1665" priority="4">
      <formula>F27&lt;0</formula>
    </cfRule>
  </conditionalFormatting>
  <conditionalFormatting sqref="H27:H28">
    <cfRule type="expression" dxfId="1664" priority="1">
      <formula>H27&gt;0</formula>
    </cfRule>
    <cfRule type="expression" dxfId="166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60.649900000000002</v>
      </c>
      <c r="R4" s="495">
        <v>2.6100000000000002E-2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12129.98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806.81999999999971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806.81999999999971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7.1253960908438968E-2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4.6166605385994035E-2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15.219548306148054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66.714890000000011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66.108391000000012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65.501892000000012</v>
      </c>
    </row>
    <row r="20" spans="1:21" x14ac:dyDescent="0.25">
      <c r="O20" s="81">
        <v>1.07</v>
      </c>
      <c r="P20" s="81">
        <f t="shared" si="0"/>
        <v>64.895393000000013</v>
      </c>
    </row>
    <row r="21" spans="1:21" x14ac:dyDescent="0.25">
      <c r="O21" s="81">
        <v>1.06</v>
      </c>
      <c r="P21" s="81">
        <f t="shared" si="0"/>
        <v>64.288893999999999</v>
      </c>
    </row>
    <row r="22" spans="1:21" x14ac:dyDescent="0.25">
      <c r="O22" s="81">
        <v>1.05</v>
      </c>
      <c r="P22" s="81">
        <f t="shared" si="0"/>
        <v>63.682395000000007</v>
      </c>
    </row>
    <row r="23" spans="1:21" x14ac:dyDescent="0.25">
      <c r="O23" s="81">
        <v>1.04</v>
      </c>
      <c r="P23" s="81">
        <f t="shared" si="0"/>
        <v>63.075896000000007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62.469397000000001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61.862898000000001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61.256399000000002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60.649900000000002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60.043401000000003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59.436902000000003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58.830403000000004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58.223903999999997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57.617404999999998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57.010905999999999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56.404407000000006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55.797908000000007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55.191409000000007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54.584910000000001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" si="16">C48*(E48-D48)</f>
        <v>806.79999999999973</v>
      </c>
      <c r="G48" s="39">
        <f t="shared" ref="G48" si="17">D48*C48</f>
        <v>11323.2</v>
      </c>
      <c r="H48" s="222">
        <f t="shared" ref="H48" si="18">(E48-D48)/D48</f>
        <v>7.1251942913663963E-2</v>
      </c>
      <c r="I48" s="39"/>
      <c r="J48" s="39"/>
      <c r="K48" s="39"/>
      <c r="L48" s="39">
        <v>15.22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2" priority="35">
      <formula>F54&gt;0</formula>
    </cfRule>
    <cfRule type="expression" dxfId="1661" priority="36">
      <formula>F54&lt;0</formula>
    </cfRule>
  </conditionalFormatting>
  <conditionalFormatting sqref="Q7">
    <cfRule type="expression" dxfId="1660" priority="33">
      <formula>Q7&gt;0</formula>
    </cfRule>
    <cfRule type="expression" dxfId="1659" priority="34">
      <formula>Q7&lt;0</formula>
    </cfRule>
  </conditionalFormatting>
  <conditionalFormatting sqref="Q8">
    <cfRule type="expression" dxfId="1658" priority="31">
      <formula>Q8&gt;0</formula>
    </cfRule>
    <cfRule type="expression" dxfId="1657" priority="32">
      <formula>Q8&lt;0</formula>
    </cfRule>
  </conditionalFormatting>
  <conditionalFormatting sqref="F30:F53">
    <cfRule type="expression" dxfId="1656" priority="29">
      <formula>F30&gt;0</formula>
    </cfRule>
    <cfRule type="expression" dxfId="1655" priority="30">
      <formula>F30&lt;0</formula>
    </cfRule>
  </conditionalFormatting>
  <conditionalFormatting sqref="H30:H53">
    <cfRule type="expression" dxfId="1654" priority="27">
      <formula>H30&gt;0</formula>
    </cfRule>
    <cfRule type="expression" dxfId="1653" priority="28">
      <formula>H30&lt;0</formula>
    </cfRule>
  </conditionalFormatting>
  <conditionalFormatting sqref="Q10">
    <cfRule type="expression" dxfId="1652" priority="25">
      <formula>Q10&gt;0</formula>
    </cfRule>
    <cfRule type="expression" dxfId="1651" priority="26">
      <formula>Q10&lt;0</formula>
    </cfRule>
  </conditionalFormatting>
  <conditionalFormatting sqref="J25:J39">
    <cfRule type="expression" dxfId="1650" priority="23">
      <formula>J25&gt;0</formula>
    </cfRule>
    <cfRule type="expression" dxfId="1649" priority="24">
      <formula>J25&lt;0</formula>
    </cfRule>
  </conditionalFormatting>
  <conditionalFormatting sqref="K25:K39">
    <cfRule type="expression" dxfId="1648" priority="21">
      <formula>K25&gt;0</formula>
    </cfRule>
    <cfRule type="expression" dxfId="1647" priority="22">
      <formula>K25&lt;0</formula>
    </cfRule>
  </conditionalFormatting>
  <conditionalFormatting sqref="L25">
    <cfRule type="expression" dxfId="1646" priority="19">
      <formula>L25&gt;0</formula>
    </cfRule>
    <cfRule type="expression" dxfId="1645" priority="20">
      <formula>L25&lt;0</formula>
    </cfRule>
  </conditionalFormatting>
  <conditionalFormatting sqref="F89:F110">
    <cfRule type="expression" dxfId="1644" priority="17">
      <formula>F89&gt;0</formula>
    </cfRule>
    <cfRule type="expression" dxfId="1643" priority="18">
      <formula>F89&lt;0</formula>
    </cfRule>
  </conditionalFormatting>
  <conditionalFormatting sqref="H89:H110">
    <cfRule type="expression" dxfId="1642" priority="15">
      <formula>H89&gt;0</formula>
    </cfRule>
    <cfRule type="expression" dxfId="1641" priority="16">
      <formula>H89&lt;0</formula>
    </cfRule>
  </conditionalFormatting>
  <conditionalFormatting sqref="J89:J102">
    <cfRule type="expression" dxfId="1640" priority="13">
      <formula>J89&gt;0</formula>
    </cfRule>
    <cfRule type="expression" dxfId="1639" priority="14">
      <formula>J89&lt;0</formula>
    </cfRule>
  </conditionalFormatting>
  <conditionalFormatting sqref="K89:K102">
    <cfRule type="expression" dxfId="1638" priority="11">
      <formula>K89&gt;0</formula>
    </cfRule>
    <cfRule type="expression" dxfId="1637" priority="12">
      <formula>K89&lt;0</formula>
    </cfRule>
  </conditionalFormatting>
  <conditionalFormatting sqref="L89:L102">
    <cfRule type="expression" dxfId="1636" priority="9">
      <formula>L89&gt;0</formula>
    </cfRule>
    <cfRule type="expression" dxfId="1635" priority="10">
      <formula>L89&lt;0</formula>
    </cfRule>
  </conditionalFormatting>
  <conditionalFormatting sqref="F25 F29">
    <cfRule type="expression" dxfId="1634" priority="7">
      <formula>F25&gt;0</formula>
    </cfRule>
    <cfRule type="expression" dxfId="1633" priority="8">
      <formula>F25&lt;0</formula>
    </cfRule>
  </conditionalFormatting>
  <conditionalFormatting sqref="H25 H29">
    <cfRule type="expression" dxfId="1632" priority="5">
      <formula>H25&gt;0</formula>
    </cfRule>
    <cfRule type="expression" dxfId="1631" priority="6">
      <formula>H25&lt;0</formula>
    </cfRule>
  </conditionalFormatting>
  <conditionalFormatting sqref="F26:F28">
    <cfRule type="expression" dxfId="1630" priority="3">
      <formula>F26&gt;0</formula>
    </cfRule>
    <cfRule type="expression" dxfId="1629" priority="4">
      <formula>F26&lt;0</formula>
    </cfRule>
  </conditionalFormatting>
  <conditionalFormatting sqref="H26:H28">
    <cfRule type="expression" dxfId="1628" priority="1">
      <formula>H26&gt;0</formula>
    </cfRule>
    <cfRule type="expression" dxfId="162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32.0199</v>
      </c>
      <c r="R4" s="495">
        <v>5.0000000000000001E-3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44827.86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2010.5699999999997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2010.5699999999997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4.695696528201574E-2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6.2461156968010516E-2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9.2276368876080692</v>
      </c>
      <c r="T13" s="770"/>
    </row>
    <row r="14" spans="1:21" x14ac:dyDescent="0.25">
      <c r="H14" s="70"/>
      <c r="O14" s="11" t="s">
        <v>1205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35.221890000000002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34.901691</v>
      </c>
    </row>
    <row r="20" spans="1:21" x14ac:dyDescent="0.25">
      <c r="O20" s="81">
        <v>1.08</v>
      </c>
      <c r="P20" s="81">
        <f t="shared" si="1"/>
        <v>34.581492000000004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34.261293000000002</v>
      </c>
    </row>
    <row r="22" spans="1:21" x14ac:dyDescent="0.25">
      <c r="O22" s="81">
        <v>1.06</v>
      </c>
      <c r="P22" s="81">
        <f t="shared" si="1"/>
        <v>33.941094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33.620895000000004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33.300696000000002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32.980497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32.660297999999997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32.340099000000002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32.0199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31.699701000000001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31.379501999999999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31.059303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30.739103999999998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30.418904999999999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30.098705999999996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29.778507000000001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29.458308000000002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29.138109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28.817910000000001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" si="8">C51*(E51-D51)</f>
        <v>1926.680000000001</v>
      </c>
      <c r="G51" s="39">
        <f t="shared" ref="G51" si="9">D51*C51</f>
        <v>42817.32</v>
      </c>
      <c r="H51" s="222">
        <f t="shared" ref="H51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26" priority="33">
      <formula>F59&gt;0</formula>
    </cfRule>
    <cfRule type="expression" dxfId="1625" priority="34">
      <formula>F59&lt;0</formula>
    </cfRule>
  </conditionalFormatting>
  <conditionalFormatting sqref="Q7">
    <cfRule type="expression" dxfId="1624" priority="31">
      <formula>Q7&gt;0</formula>
    </cfRule>
    <cfRule type="expression" dxfId="1623" priority="32">
      <formula>Q7&lt;0</formula>
    </cfRule>
  </conditionalFormatting>
  <conditionalFormatting sqref="Q8">
    <cfRule type="expression" dxfId="1622" priority="29">
      <formula>Q8&gt;0</formula>
    </cfRule>
    <cfRule type="expression" dxfId="1621" priority="30">
      <formula>Q8&lt;0</formula>
    </cfRule>
  </conditionalFormatting>
  <conditionalFormatting sqref="F30:F58">
    <cfRule type="expression" dxfId="1620" priority="27">
      <formula>F30&gt;0</formula>
    </cfRule>
    <cfRule type="expression" dxfId="1619" priority="28">
      <formula>F30&lt;0</formula>
    </cfRule>
  </conditionalFormatting>
  <conditionalFormatting sqref="H30:H58">
    <cfRule type="expression" dxfId="1618" priority="25">
      <formula>H30&gt;0</formula>
    </cfRule>
    <cfRule type="expression" dxfId="1617" priority="26">
      <formula>H30&lt;0</formula>
    </cfRule>
  </conditionalFormatting>
  <conditionalFormatting sqref="Q10">
    <cfRule type="expression" dxfId="1616" priority="23">
      <formula>Q10&gt;0</formula>
    </cfRule>
    <cfRule type="expression" dxfId="1615" priority="24">
      <formula>Q10&lt;0</formula>
    </cfRule>
  </conditionalFormatting>
  <conditionalFormatting sqref="J25:J38">
    <cfRule type="expression" dxfId="1614" priority="21">
      <formula>J25&gt;0</formula>
    </cfRule>
    <cfRule type="expression" dxfId="1613" priority="22">
      <formula>J25&lt;0</formula>
    </cfRule>
  </conditionalFormatting>
  <conditionalFormatting sqref="K25:K38">
    <cfRule type="expression" dxfId="1612" priority="19">
      <formula>K25&gt;0</formula>
    </cfRule>
    <cfRule type="expression" dxfId="1611" priority="20">
      <formula>K25&lt;0</formula>
    </cfRule>
  </conditionalFormatting>
  <conditionalFormatting sqref="L25:L33">
    <cfRule type="expression" dxfId="1610" priority="17">
      <formula>L25&gt;0</formula>
    </cfRule>
    <cfRule type="expression" dxfId="1609" priority="18">
      <formula>L25&lt;0</formula>
    </cfRule>
  </conditionalFormatting>
  <conditionalFormatting sqref="F89:F110">
    <cfRule type="expression" dxfId="1608" priority="15">
      <formula>F89&gt;0</formula>
    </cfRule>
    <cfRule type="expression" dxfId="1607" priority="16">
      <formula>F89&lt;0</formula>
    </cfRule>
  </conditionalFormatting>
  <conditionalFormatting sqref="H89:H110">
    <cfRule type="expression" dxfId="1606" priority="13">
      <formula>H89&gt;0</formula>
    </cfRule>
    <cfRule type="expression" dxfId="1605" priority="14">
      <formula>H89&lt;0</formula>
    </cfRule>
  </conditionalFormatting>
  <conditionalFormatting sqref="J89:J102">
    <cfRule type="expression" dxfId="1604" priority="11">
      <formula>J89&gt;0</formula>
    </cfRule>
    <cfRule type="expression" dxfId="1603" priority="12">
      <formula>J89&lt;0</formula>
    </cfRule>
  </conditionalFormatting>
  <conditionalFormatting sqref="K89:K102">
    <cfRule type="expression" dxfId="1602" priority="9">
      <formula>K89&gt;0</formula>
    </cfRule>
    <cfRule type="expression" dxfId="1601" priority="10">
      <formula>K89&lt;0</formula>
    </cfRule>
  </conditionalFormatting>
  <conditionalFormatting sqref="L89:L102">
    <cfRule type="expression" dxfId="1600" priority="7">
      <formula>L89&gt;0</formula>
    </cfRule>
    <cfRule type="expression" dxfId="1599" priority="8">
      <formula>L89&lt;0</formula>
    </cfRule>
  </conditionalFormatting>
  <conditionalFormatting sqref="F25:F29">
    <cfRule type="expression" dxfId="1598" priority="5">
      <formula>F25&gt;0</formula>
    </cfRule>
    <cfRule type="expression" dxfId="1597" priority="6">
      <formula>F25&lt;0</formula>
    </cfRule>
  </conditionalFormatting>
  <conditionalFormatting sqref="H25:H29">
    <cfRule type="expression" dxfId="1596" priority="3">
      <formula>H25&gt;0</formula>
    </cfRule>
    <cfRule type="expression" dxfId="1595" priority="4">
      <formula>H25&lt;0</formula>
    </cfRule>
  </conditionalFormatting>
  <conditionalFormatting sqref="Q9">
    <cfRule type="expression" dxfId="1594" priority="1">
      <formula>Q9&gt;0</formula>
    </cfRule>
    <cfRule type="expression" dxfId="159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92" priority="24">
      <formula>F51&gt;0</formula>
    </cfRule>
    <cfRule type="expression" dxfId="1591" priority="25">
      <formula>F51&lt;0</formula>
    </cfRule>
  </conditionalFormatting>
  <conditionalFormatting sqref="Q7">
    <cfRule type="expression" dxfId="1590" priority="22">
      <formula>Q7&gt;0</formula>
    </cfRule>
    <cfRule type="expression" dxfId="1589" priority="23">
      <formula>Q7&lt;0</formula>
    </cfRule>
  </conditionalFormatting>
  <conditionalFormatting sqref="Q8">
    <cfRule type="expression" dxfId="1588" priority="20">
      <formula>Q8&gt;0</formula>
    </cfRule>
    <cfRule type="expression" dxfId="1587" priority="21">
      <formula>Q8&lt;0</formula>
    </cfRule>
  </conditionalFormatting>
  <conditionalFormatting sqref="F25:F50">
    <cfRule type="expression" dxfId="1586" priority="18">
      <formula>F25&gt;0</formula>
    </cfRule>
    <cfRule type="expression" dxfId="1585" priority="19">
      <formula>F25&lt;0</formula>
    </cfRule>
  </conditionalFormatting>
  <conditionalFormatting sqref="H25:H50">
    <cfRule type="expression" dxfId="1584" priority="16">
      <formula>H25&gt;0</formula>
    </cfRule>
    <cfRule type="expression" dxfId="1583" priority="17">
      <formula>H25&lt;0</formula>
    </cfRule>
  </conditionalFormatting>
  <conditionalFormatting sqref="F89:F110">
    <cfRule type="expression" dxfId="1582" priority="14">
      <formula>F89&gt;0</formula>
    </cfRule>
    <cfRule type="expression" dxfId="1581" priority="15">
      <formula>F89&lt;0</formula>
    </cfRule>
  </conditionalFormatting>
  <conditionalFormatting sqref="H89:H110">
    <cfRule type="expression" dxfId="1580" priority="12">
      <formula>H89&gt;0</formula>
    </cfRule>
    <cfRule type="expression" dxfId="1579" priority="13">
      <formula>H89&lt;0</formula>
    </cfRule>
  </conditionalFormatting>
  <conditionalFormatting sqref="Q10">
    <cfRule type="expression" dxfId="1578" priority="10">
      <formula>Q10&gt;0</formula>
    </cfRule>
    <cfRule type="expression" dxfId="1577" priority="11">
      <formula>Q10&lt;0</formula>
    </cfRule>
  </conditionalFormatting>
  <conditionalFormatting sqref="J25:J39">
    <cfRule type="expression" dxfId="1576" priority="8">
      <formula>J25&gt;0</formula>
    </cfRule>
    <cfRule type="expression" dxfId="1575" priority="9">
      <formula>J25&lt;0</formula>
    </cfRule>
  </conditionalFormatting>
  <conditionalFormatting sqref="K25:K38">
    <cfRule type="expression" dxfId="1574" priority="6">
      <formula>K25&gt;0</formula>
    </cfRule>
    <cfRule type="expression" dxfId="1573" priority="7">
      <formula>K25&lt;0</formula>
    </cfRule>
  </conditionalFormatting>
  <conditionalFormatting sqref="L25:L38">
    <cfRule type="expression" dxfId="1572" priority="4">
      <formula>L25&gt;0</formula>
    </cfRule>
    <cfRule type="expression" dxfId="157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70" priority="1">
      <formula>J40&gt;0</formula>
    </cfRule>
    <cfRule type="expression" dxfId="156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68" priority="74">
      <formula>F12&gt;0</formula>
    </cfRule>
    <cfRule type="expression" dxfId="156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66" priority="67">
      <formula>F124&gt;0</formula>
    </cfRule>
    <cfRule type="expression" dxfId="1565" priority="68">
      <formula>F124&lt;0</formula>
    </cfRule>
  </conditionalFormatting>
  <conditionalFormatting sqref="H124:H130">
    <cfRule type="expression" dxfId="1564" priority="55">
      <formula>H124&gt;0</formula>
    </cfRule>
    <cfRule type="expression" dxfId="1563" priority="56">
      <formula>H124&lt;0</formula>
    </cfRule>
  </conditionalFormatting>
  <conditionalFormatting sqref="H131">
    <cfRule type="expression" dxfId="1562" priority="53">
      <formula>H131&gt;0</formula>
    </cfRule>
    <cfRule type="expression" dxfId="1561" priority="54">
      <formula>H131&lt;0</formula>
    </cfRule>
  </conditionalFormatting>
  <conditionalFormatting sqref="H132">
    <cfRule type="expression" dxfId="1560" priority="51">
      <formula>H132&gt;0</formula>
    </cfRule>
    <cfRule type="expression" dxfId="1559" priority="52">
      <formula>H132&lt;0</formula>
    </cfRule>
  </conditionalFormatting>
  <conditionalFormatting sqref="H133:H135">
    <cfRule type="expression" dxfId="1558" priority="49">
      <formula>H133&gt;0</formula>
    </cfRule>
    <cfRule type="expression" dxfId="1557" priority="50">
      <formula>H133&lt;0</formula>
    </cfRule>
  </conditionalFormatting>
  <conditionalFormatting sqref="H136">
    <cfRule type="expression" dxfId="1556" priority="45">
      <formula>H136&gt;0</formula>
    </cfRule>
    <cfRule type="expression" dxfId="1555" priority="46">
      <formula>H136&lt;0</formula>
    </cfRule>
  </conditionalFormatting>
  <conditionalFormatting sqref="Q7">
    <cfRule type="expression" dxfId="1554" priority="39">
      <formula>Q7&gt;0</formula>
    </cfRule>
    <cfRule type="expression" dxfId="1553" priority="40">
      <formula>Q7&lt;0</formula>
    </cfRule>
  </conditionalFormatting>
  <conditionalFormatting sqref="Q8">
    <cfRule type="expression" dxfId="1552" priority="37">
      <formula>Q8&gt;0</formula>
    </cfRule>
    <cfRule type="expression" dxfId="1551" priority="38">
      <formula>Q8&lt;0</formula>
    </cfRule>
  </conditionalFormatting>
  <conditionalFormatting sqref="F167:F178 H167:H178">
    <cfRule type="expression" dxfId="1550" priority="35">
      <formula>F167&gt;0</formula>
    </cfRule>
    <cfRule type="expression" dxfId="1549" priority="36">
      <formula>F167&lt;0</formula>
    </cfRule>
  </conditionalFormatting>
  <conditionalFormatting sqref="F183:F197 H183:H197">
    <cfRule type="expression" dxfId="1548" priority="33">
      <formula>F183&gt;0</formula>
    </cfRule>
    <cfRule type="expression" dxfId="1547" priority="34">
      <formula>F183&lt;0</formula>
    </cfRule>
  </conditionalFormatting>
  <conditionalFormatting sqref="F198:F206 H198:H206">
    <cfRule type="expression" dxfId="1546" priority="31">
      <formula>F198&gt;0</formula>
    </cfRule>
    <cfRule type="expression" dxfId="1545" priority="32">
      <formula>F198&lt;0</formula>
    </cfRule>
  </conditionalFormatting>
  <conditionalFormatting sqref="F141:F147 H141:H147">
    <cfRule type="expression" dxfId="1544" priority="29">
      <formula>F141&gt;0</formula>
    </cfRule>
    <cfRule type="expression" dxfId="1543" priority="30">
      <formula>F141&lt;0</formula>
    </cfRule>
  </conditionalFormatting>
  <conditionalFormatting sqref="H149:H152 F149:F152">
    <cfRule type="expression" dxfId="1542" priority="27">
      <formula>F149&gt;0</formula>
    </cfRule>
    <cfRule type="expression" dxfId="1541" priority="28">
      <formula>F149&lt;0</formula>
    </cfRule>
  </conditionalFormatting>
  <conditionalFormatting sqref="F226 H215:H218 H257:H260 F257:F260 H226 H231:H233 F231:F233 F235:F244 H235:H244">
    <cfRule type="expression" dxfId="1540" priority="25">
      <formula>F215&gt;0</formula>
    </cfRule>
    <cfRule type="expression" dxfId="1539" priority="26">
      <formula>F215&lt;0</formula>
    </cfRule>
  </conditionalFormatting>
  <conditionalFormatting sqref="F207:F218">
    <cfRule type="expression" dxfId="1538" priority="23">
      <formula>F207&gt;0</formula>
    </cfRule>
    <cfRule type="expression" dxfId="1537" priority="24">
      <formula>F207&lt;0</formula>
    </cfRule>
  </conditionalFormatting>
  <conditionalFormatting sqref="H207:H208">
    <cfRule type="expression" dxfId="1536" priority="21">
      <formula>H207&gt;0</formula>
    </cfRule>
    <cfRule type="expression" dxfId="1535" priority="22">
      <formula>H207&lt;0</formula>
    </cfRule>
  </conditionalFormatting>
  <conditionalFormatting sqref="H209">
    <cfRule type="expression" dxfId="1534" priority="19">
      <formula>H209&gt;0</formula>
    </cfRule>
    <cfRule type="expression" dxfId="1533" priority="20">
      <formula>H209&lt;0</formula>
    </cfRule>
  </conditionalFormatting>
  <conditionalFormatting sqref="H210">
    <cfRule type="expression" dxfId="1532" priority="17">
      <formula>H210&gt;0</formula>
    </cfRule>
    <cfRule type="expression" dxfId="1531" priority="18">
      <formula>H210&lt;0</formula>
    </cfRule>
  </conditionalFormatting>
  <conditionalFormatting sqref="H211:H213">
    <cfRule type="expression" dxfId="1530" priority="15">
      <formula>H211&gt;0</formula>
    </cfRule>
    <cfRule type="expression" dxfId="1529" priority="16">
      <formula>H211&lt;0</formula>
    </cfRule>
  </conditionalFormatting>
  <conditionalFormatting sqref="H214">
    <cfRule type="expression" dxfId="1528" priority="13">
      <formula>H214&gt;0</formula>
    </cfRule>
    <cfRule type="expression" dxfId="1527" priority="14">
      <formula>H214&lt;0</formula>
    </cfRule>
  </conditionalFormatting>
  <conditionalFormatting sqref="F245:F256 H245:H256">
    <cfRule type="expression" dxfId="1526" priority="11">
      <formula>F245&gt;0</formula>
    </cfRule>
    <cfRule type="expression" dxfId="1525" priority="12">
      <formula>F245&lt;0</formula>
    </cfRule>
  </conditionalFormatting>
  <conditionalFormatting sqref="F261:F275 H261:H275">
    <cfRule type="expression" dxfId="1524" priority="9">
      <formula>F261&gt;0</formula>
    </cfRule>
    <cfRule type="expression" dxfId="1523" priority="10">
      <formula>F261&lt;0</formula>
    </cfRule>
  </conditionalFormatting>
  <conditionalFormatting sqref="F276:F283 H276:H283">
    <cfRule type="expression" dxfId="1522" priority="7">
      <formula>F276&gt;0</formula>
    </cfRule>
    <cfRule type="expression" dxfId="1521" priority="8">
      <formula>F276&lt;0</formula>
    </cfRule>
  </conditionalFormatting>
  <conditionalFormatting sqref="F219:F225 H219:H225">
    <cfRule type="expression" dxfId="1520" priority="5">
      <formula>F219&gt;0</formula>
    </cfRule>
    <cfRule type="expression" dxfId="1519" priority="6">
      <formula>F219&lt;0</formula>
    </cfRule>
  </conditionalFormatting>
  <conditionalFormatting sqref="H227:H230 F227:F230">
    <cfRule type="expression" dxfId="1518" priority="3">
      <formula>F227&gt;0</formula>
    </cfRule>
    <cfRule type="expression" dxfId="1517" priority="4">
      <formula>F227&lt;0</formula>
    </cfRule>
  </conditionalFormatting>
  <conditionalFormatting sqref="H234 F234">
    <cfRule type="expression" dxfId="1516" priority="1">
      <formula>F234&gt;0</formula>
    </cfRule>
    <cfRule type="expression" dxfId="151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14" priority="43">
      <formula>F33&gt;0</formula>
    </cfRule>
    <cfRule type="expression" dxfId="1513" priority="44">
      <formula>F33&lt;0</formula>
    </cfRule>
  </conditionalFormatting>
  <conditionalFormatting sqref="Q7">
    <cfRule type="expression" dxfId="1512" priority="41">
      <formula>Q7&gt;0</formula>
    </cfRule>
    <cfRule type="expression" dxfId="1511" priority="42">
      <formula>Q7&lt;0</formula>
    </cfRule>
  </conditionalFormatting>
  <conditionalFormatting sqref="Q8">
    <cfRule type="expression" dxfId="1510" priority="39">
      <formula>Q8&gt;0</formula>
    </cfRule>
    <cfRule type="expression" dxfId="1509" priority="40">
      <formula>Q8&lt;0</formula>
    </cfRule>
  </conditionalFormatting>
  <conditionalFormatting sqref="F29 F32">
    <cfRule type="expression" dxfId="1508" priority="37">
      <formula>F29&gt;0</formula>
    </cfRule>
    <cfRule type="expression" dxfId="1507" priority="38">
      <formula>F29&lt;0</formula>
    </cfRule>
  </conditionalFormatting>
  <conditionalFormatting sqref="H29 H32">
    <cfRule type="expression" dxfId="1506" priority="35">
      <formula>H29&gt;0</formula>
    </cfRule>
    <cfRule type="expression" dxfId="1505" priority="36">
      <formula>H29&lt;0</formula>
    </cfRule>
  </conditionalFormatting>
  <conditionalFormatting sqref="F30:F31">
    <cfRule type="expression" dxfId="1504" priority="33">
      <formula>F30&gt;0</formula>
    </cfRule>
    <cfRule type="expression" dxfId="1503" priority="34">
      <formula>F30&lt;0</formula>
    </cfRule>
  </conditionalFormatting>
  <conditionalFormatting sqref="H30:H31">
    <cfRule type="expression" dxfId="1502" priority="31">
      <formula>H30&gt;0</formula>
    </cfRule>
    <cfRule type="expression" dxfId="1501" priority="32">
      <formula>H30&lt;0</formula>
    </cfRule>
  </conditionalFormatting>
  <conditionalFormatting sqref="F105:F140 H105:H140">
    <cfRule type="expression" dxfId="1500" priority="29">
      <formula>F105&gt;0</formula>
    </cfRule>
    <cfRule type="expression" dxfId="1499" priority="30">
      <formula>F105&lt;0</formula>
    </cfRule>
  </conditionalFormatting>
  <conditionalFormatting sqref="F96:F99">
    <cfRule type="expression" dxfId="1498" priority="27">
      <formula>F96&gt;0</formula>
    </cfRule>
    <cfRule type="expression" dxfId="1497" priority="28">
      <formula>F96&lt;0</formula>
    </cfRule>
  </conditionalFormatting>
  <conditionalFormatting sqref="H96:H99">
    <cfRule type="expression" dxfId="1496" priority="25">
      <formula>H96&gt;0</formula>
    </cfRule>
    <cfRule type="expression" dxfId="1495" priority="26">
      <formula>H96&lt;0</formula>
    </cfRule>
  </conditionalFormatting>
  <conditionalFormatting sqref="F25:F28">
    <cfRule type="expression" dxfId="1494" priority="19">
      <formula>F25&gt;0</formula>
    </cfRule>
    <cfRule type="expression" dxfId="1493" priority="20">
      <formula>F25&lt;0</formula>
    </cfRule>
  </conditionalFormatting>
  <conditionalFormatting sqref="H25:H28">
    <cfRule type="expression" dxfId="1492" priority="17">
      <formula>H25&gt;0</formula>
    </cfRule>
    <cfRule type="expression" dxfId="1491" priority="18">
      <formula>H25&lt;0</formula>
    </cfRule>
  </conditionalFormatting>
  <conditionalFormatting sqref="J27">
    <cfRule type="expression" dxfId="1490" priority="15">
      <formula>J27&gt;0</formula>
    </cfRule>
    <cfRule type="expression" dxfId="1489" priority="16">
      <formula>J27&lt;0</formula>
    </cfRule>
  </conditionalFormatting>
  <conditionalFormatting sqref="F104">
    <cfRule type="expression" dxfId="1488" priority="13">
      <formula>F104&gt;0</formula>
    </cfRule>
    <cfRule type="expression" dxfId="1487" priority="14">
      <formula>F104&lt;0</formula>
    </cfRule>
  </conditionalFormatting>
  <conditionalFormatting sqref="H104">
    <cfRule type="expression" dxfId="1486" priority="11">
      <formula>H104&gt;0</formula>
    </cfRule>
    <cfRule type="expression" dxfId="1485" priority="12">
      <formula>H104&lt;0</formula>
    </cfRule>
  </conditionalFormatting>
  <conditionalFormatting sqref="F100:F103">
    <cfRule type="expression" dxfId="1484" priority="9">
      <formula>F100&gt;0</formula>
    </cfRule>
    <cfRule type="expression" dxfId="1483" priority="10">
      <formula>F100&lt;0</formula>
    </cfRule>
  </conditionalFormatting>
  <conditionalFormatting sqref="H100:H103">
    <cfRule type="expression" dxfId="1482" priority="7">
      <formula>H100&gt;0</formula>
    </cfRule>
    <cfRule type="expression" dxfId="1481" priority="8">
      <formula>H100&lt;0</formula>
    </cfRule>
  </conditionalFormatting>
  <conditionalFormatting sqref="J102">
    <cfRule type="expression" dxfId="1480" priority="5">
      <formula>J102&gt;0</formula>
    </cfRule>
    <cfRule type="expression" dxfId="1479" priority="6">
      <formula>J102&lt;0</formula>
    </cfRule>
  </conditionalFormatting>
  <conditionalFormatting sqref="Q10">
    <cfRule type="expression" dxfId="1478" priority="3">
      <formula>Q10&gt;0</formula>
    </cfRule>
    <cfRule type="expression" dxfId="1477" priority="4">
      <formula>Q10&lt;0</formula>
    </cfRule>
  </conditionalFormatting>
  <conditionalFormatting sqref="M71">
    <cfRule type="expression" dxfId="1476" priority="1">
      <formula>M71&gt;0</formula>
    </cfRule>
    <cfRule type="expression" dxfId="147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74" priority="33">
      <formula>F34&gt;0</formula>
    </cfRule>
    <cfRule type="expression" dxfId="1473" priority="34">
      <formula>F34&lt;0</formula>
    </cfRule>
  </conditionalFormatting>
  <conditionalFormatting sqref="Q7">
    <cfRule type="expression" dxfId="1472" priority="31">
      <formula>Q7&gt;0</formula>
    </cfRule>
    <cfRule type="expression" dxfId="1471" priority="32">
      <formula>Q7&lt;0</formula>
    </cfRule>
  </conditionalFormatting>
  <conditionalFormatting sqref="Q8">
    <cfRule type="expression" dxfId="1470" priority="29">
      <formula>Q8&gt;0</formula>
    </cfRule>
    <cfRule type="expression" dxfId="1469" priority="30">
      <formula>Q8&lt;0</formula>
    </cfRule>
  </conditionalFormatting>
  <conditionalFormatting sqref="F27:F33">
    <cfRule type="expression" dxfId="1468" priority="27">
      <formula>F27&gt;0</formula>
    </cfRule>
    <cfRule type="expression" dxfId="1467" priority="28">
      <formula>F27&lt;0</formula>
    </cfRule>
  </conditionalFormatting>
  <conditionalFormatting sqref="H27:H33">
    <cfRule type="expression" dxfId="1466" priority="25">
      <formula>H27&gt;0</formula>
    </cfRule>
    <cfRule type="expression" dxfId="1465" priority="26">
      <formula>H27&lt;0</formula>
    </cfRule>
  </conditionalFormatting>
  <conditionalFormatting sqref="M46">
    <cfRule type="expression" dxfId="1464" priority="23">
      <formula>M46&gt;0</formula>
    </cfRule>
    <cfRule type="expression" dxfId="1463" priority="24">
      <formula>M46&lt;0</formula>
    </cfRule>
  </conditionalFormatting>
  <conditionalFormatting sqref="F79:F87 H79:H87">
    <cfRule type="expression" dxfId="1462" priority="21">
      <formula>F79&gt;0</formula>
    </cfRule>
    <cfRule type="expression" dxfId="1461" priority="22">
      <formula>F79&lt;0</formula>
    </cfRule>
  </conditionalFormatting>
  <conditionalFormatting sqref="F73 F77:F78">
    <cfRule type="expression" dxfId="1460" priority="19">
      <formula>F73&gt;0</formula>
    </cfRule>
    <cfRule type="expression" dxfId="1459" priority="20">
      <formula>F73&lt;0</formula>
    </cfRule>
  </conditionalFormatting>
  <conditionalFormatting sqref="H73 H77:H78">
    <cfRule type="expression" dxfId="1458" priority="17">
      <formula>H73&gt;0</formula>
    </cfRule>
    <cfRule type="expression" dxfId="1457" priority="18">
      <formula>H73&lt;0</formula>
    </cfRule>
  </conditionalFormatting>
  <conditionalFormatting sqref="F70:F72">
    <cfRule type="expression" dxfId="1456" priority="15">
      <formula>F70&gt;0</formula>
    </cfRule>
    <cfRule type="expression" dxfId="1455" priority="16">
      <formula>F70&lt;0</formula>
    </cfRule>
  </conditionalFormatting>
  <conditionalFormatting sqref="H70:H72">
    <cfRule type="expression" dxfId="1454" priority="13">
      <formula>H70&gt;0</formula>
    </cfRule>
    <cfRule type="expression" dxfId="1453" priority="14">
      <formula>H70&lt;0</formula>
    </cfRule>
  </conditionalFormatting>
  <conditionalFormatting sqref="F25:F26">
    <cfRule type="expression" dxfId="1452" priority="11">
      <formula>F25&gt;0</formula>
    </cfRule>
    <cfRule type="expression" dxfId="1451" priority="12">
      <formula>F25&lt;0</formula>
    </cfRule>
  </conditionalFormatting>
  <conditionalFormatting sqref="H25:H26">
    <cfRule type="expression" dxfId="1450" priority="9">
      <formula>H25&gt;0</formula>
    </cfRule>
    <cfRule type="expression" dxfId="1449" priority="10">
      <formula>H25&lt;0</formula>
    </cfRule>
  </conditionalFormatting>
  <conditionalFormatting sqref="F76">
    <cfRule type="expression" dxfId="1448" priority="7">
      <formula>F76&gt;0</formula>
    </cfRule>
    <cfRule type="expression" dxfId="1447" priority="8">
      <formula>F76&lt;0</formula>
    </cfRule>
  </conditionalFormatting>
  <conditionalFormatting sqref="H76">
    <cfRule type="expression" dxfId="1446" priority="5">
      <formula>H76&gt;0</formula>
    </cfRule>
    <cfRule type="expression" dxfId="1445" priority="6">
      <formula>H76&lt;0</formula>
    </cfRule>
  </conditionalFormatting>
  <conditionalFormatting sqref="F74:F75">
    <cfRule type="expression" dxfId="1444" priority="3">
      <formula>F74&gt;0</formula>
    </cfRule>
    <cfRule type="expression" dxfId="1443" priority="4">
      <formula>F74&lt;0</formula>
    </cfRule>
  </conditionalFormatting>
  <conditionalFormatting sqref="H74:H75">
    <cfRule type="expression" dxfId="1442" priority="1">
      <formula>H74&gt;0</formula>
    </cfRule>
    <cfRule type="expression" dxfId="144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183.44990000000001</v>
      </c>
      <c r="R4" s="495">
        <v>-1.29E-2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2751.7485000000001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1099.7484999999929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1099.7484999999929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0.6657073244551982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6.977381835585628E-3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201.79489000000004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199.96039100000002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198.12589200000002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196.29139300000003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194.45689400000003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192.62239500000001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190.78789600000002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188.95339700000002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187.11889800000003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185.28439900000001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183.44990000000001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181.61540100000002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179.780902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177.946403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176.11190400000001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174.27740500000002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172.44290599999999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170.60840700000003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168.77390800000001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166.93940900000001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165.10491000000002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37">
      <formula>F54&gt;0</formula>
    </cfRule>
    <cfRule type="expression" dxfId="1439" priority="38">
      <formula>F54&lt;0</formula>
    </cfRule>
  </conditionalFormatting>
  <conditionalFormatting sqref="Q7">
    <cfRule type="expression" dxfId="1438" priority="35">
      <formula>Q7&gt;0</formula>
    </cfRule>
    <cfRule type="expression" dxfId="1437" priority="36">
      <formula>Q7&lt;0</formula>
    </cfRule>
  </conditionalFormatting>
  <conditionalFormatting sqref="Q8">
    <cfRule type="expression" dxfId="1436" priority="33">
      <formula>Q8&gt;0</formula>
    </cfRule>
    <cfRule type="expression" dxfId="1435" priority="34">
      <formula>Q8&lt;0</formula>
    </cfRule>
  </conditionalFormatting>
  <conditionalFormatting sqref="F31:F53">
    <cfRule type="expression" dxfId="1434" priority="31">
      <formula>F31&gt;0</formula>
    </cfRule>
    <cfRule type="expression" dxfId="1433" priority="32">
      <formula>F31&lt;0</formula>
    </cfRule>
  </conditionalFormatting>
  <conditionalFormatting sqref="H31:H53">
    <cfRule type="expression" dxfId="1432" priority="29">
      <formula>H31&gt;0</formula>
    </cfRule>
    <cfRule type="expression" dxfId="1431" priority="30">
      <formula>H31&lt;0</formula>
    </cfRule>
  </conditionalFormatting>
  <conditionalFormatting sqref="Q10">
    <cfRule type="expression" dxfId="1430" priority="27">
      <formula>Q10&gt;0</formula>
    </cfRule>
    <cfRule type="expression" dxfId="1429" priority="28">
      <formula>Q10&lt;0</formula>
    </cfRule>
  </conditionalFormatting>
  <conditionalFormatting sqref="J25:J38">
    <cfRule type="expression" dxfId="1428" priority="25">
      <formula>J25&gt;0</formula>
    </cfRule>
    <cfRule type="expression" dxfId="1427" priority="26">
      <formula>J25&lt;0</formula>
    </cfRule>
  </conditionalFormatting>
  <conditionalFormatting sqref="K25:K38">
    <cfRule type="expression" dxfId="1426" priority="23">
      <formula>K25&gt;0</formula>
    </cfRule>
    <cfRule type="expression" dxfId="1425" priority="24">
      <formula>K25&lt;0</formula>
    </cfRule>
  </conditionalFormatting>
  <conditionalFormatting sqref="L25:L38">
    <cfRule type="expression" dxfId="1424" priority="21">
      <formula>L25&gt;0</formula>
    </cfRule>
    <cfRule type="expression" dxfId="1423" priority="22">
      <formula>L25&lt;0</formula>
    </cfRule>
  </conditionalFormatting>
  <conditionalFormatting sqref="F89:F110">
    <cfRule type="expression" dxfId="1422" priority="19">
      <formula>F89&gt;0</formula>
    </cfRule>
    <cfRule type="expression" dxfId="1421" priority="20">
      <formula>F89&lt;0</formula>
    </cfRule>
  </conditionalFormatting>
  <conditionalFormatting sqref="H89:H110">
    <cfRule type="expression" dxfId="1420" priority="17">
      <formula>H89&gt;0</formula>
    </cfRule>
    <cfRule type="expression" dxfId="1419" priority="18">
      <formula>H89&lt;0</formula>
    </cfRule>
  </conditionalFormatting>
  <conditionalFormatting sqref="J89:J102">
    <cfRule type="expression" dxfId="1418" priority="15">
      <formula>J89&gt;0</formula>
    </cfRule>
    <cfRule type="expression" dxfId="1417" priority="16">
      <formula>J89&lt;0</formula>
    </cfRule>
  </conditionalFormatting>
  <conditionalFormatting sqref="K89:K102">
    <cfRule type="expression" dxfId="1416" priority="13">
      <formula>K89&gt;0</formula>
    </cfRule>
    <cfRule type="expression" dxfId="1415" priority="14">
      <formula>K89&lt;0</formula>
    </cfRule>
  </conditionalFormatting>
  <conditionalFormatting sqref="L89:L102">
    <cfRule type="expression" dxfId="1414" priority="11">
      <formula>L89&gt;0</formula>
    </cfRule>
    <cfRule type="expression" dxfId="1413" priority="12">
      <formula>L89&lt;0</formula>
    </cfRule>
  </conditionalFormatting>
  <conditionalFormatting sqref="F25:F28">
    <cfRule type="expression" dxfId="1412" priority="9">
      <formula>F25&gt;0</formula>
    </cfRule>
    <cfRule type="expression" dxfId="1411" priority="10">
      <formula>F25&lt;0</formula>
    </cfRule>
  </conditionalFormatting>
  <conditionalFormatting sqref="H25:H28">
    <cfRule type="expression" dxfId="1410" priority="7">
      <formula>H25&gt;0</formula>
    </cfRule>
    <cfRule type="expression" dxfId="1409" priority="8">
      <formula>H25&lt;0</formula>
    </cfRule>
  </conditionalFormatting>
  <conditionalFormatting sqref="F29:F30">
    <cfRule type="expression" dxfId="1408" priority="3">
      <formula>F29&gt;0</formula>
    </cfRule>
    <cfRule type="expression" dxfId="1407" priority="4">
      <formula>F29&lt;0</formula>
    </cfRule>
  </conditionalFormatting>
  <conditionalFormatting sqref="H29:H30">
    <cfRule type="expression" dxfId="1406" priority="1">
      <formula>H29&gt;0</formula>
    </cfRule>
    <cfRule type="expression" dxfId="140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68.239900000000006</v>
      </c>
      <c r="R4" s="495">
        <v>9.1999999999999998E-3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13647.980000000001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1231.5799999999927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1231.5799999999927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9.9189781257046472E-2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2.3446693210277272E-2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11.420903765690378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75.063890000000015</v>
      </c>
      <c r="V22" s="134"/>
    </row>
    <row r="23" spans="1:22" x14ac:dyDescent="0.25">
      <c r="O23" s="81">
        <v>1.0900000000000001</v>
      </c>
      <c r="P23" s="81">
        <f t="shared" ref="P23:P42" si="2">O23*$Q$4</f>
        <v>74.381491000000011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73.699092000000007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73.016693000000004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72.334294000000014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71.65189500000001</v>
      </c>
      <c r="V27" s="134"/>
    </row>
    <row r="28" spans="1:22" x14ac:dyDescent="0.25">
      <c r="O28" s="81">
        <v>1.04</v>
      </c>
      <c r="P28" s="81">
        <f t="shared" si="2"/>
        <v>70.969496000000007</v>
      </c>
      <c r="V28" s="134"/>
    </row>
    <row r="29" spans="1:22" x14ac:dyDescent="0.25">
      <c r="O29" s="81">
        <v>1.03</v>
      </c>
      <c r="P29" s="81">
        <f t="shared" si="2"/>
        <v>70.287097000000003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69.604698000000013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68.92229900000001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68.239900000000006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67.557501000000002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66.875101999999998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66.192703000000009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65.510304000000005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64.827905000000001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64.145505999999997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63.463107000000008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62.780708000000011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62.098309000000008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61.415910000000004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404" priority="29">
      <formula>F7&gt;0</formula>
    </cfRule>
    <cfRule type="expression" dxfId="1403" priority="30">
      <formula>F7&lt;0</formula>
    </cfRule>
  </conditionalFormatting>
  <conditionalFormatting sqref="Q8">
    <cfRule type="expression" dxfId="1402" priority="27">
      <formula>Q8&gt;0</formula>
    </cfRule>
    <cfRule type="expression" dxfId="1401" priority="28">
      <formula>Q8&lt;0</formula>
    </cfRule>
  </conditionalFormatting>
  <conditionalFormatting sqref="F111:F132">
    <cfRule type="expression" dxfId="1400" priority="21">
      <formula>F111&gt;0</formula>
    </cfRule>
    <cfRule type="expression" dxfId="1399" priority="22">
      <formula>F111&lt;0</formula>
    </cfRule>
  </conditionalFormatting>
  <conditionalFormatting sqref="H111:H132">
    <cfRule type="expression" dxfId="1398" priority="19">
      <formula>H111&gt;0</formula>
    </cfRule>
    <cfRule type="expression" dxfId="1397" priority="20">
      <formula>H111&lt;0</formula>
    </cfRule>
  </conditionalFormatting>
  <conditionalFormatting sqref="Q10">
    <cfRule type="expression" dxfId="1396" priority="17">
      <formula>Q10&gt;0</formula>
    </cfRule>
    <cfRule type="expression" dxfId="1395" priority="18">
      <formula>Q10&lt;0</formula>
    </cfRule>
  </conditionalFormatting>
  <conditionalFormatting sqref="J31:J44">
    <cfRule type="expression" dxfId="1394" priority="15">
      <formula>J31&gt;0</formula>
    </cfRule>
    <cfRule type="expression" dxfId="1393" priority="16">
      <formula>J31&lt;0</formula>
    </cfRule>
  </conditionalFormatting>
  <conditionalFormatting sqref="K31:K44">
    <cfRule type="expression" dxfId="1392" priority="13">
      <formula>K31&gt;0</formula>
    </cfRule>
    <cfRule type="expression" dxfId="1391" priority="14">
      <formula>K31&lt;0</formula>
    </cfRule>
  </conditionalFormatting>
  <conditionalFormatting sqref="L31:L35 L37:L44">
    <cfRule type="expression" dxfId="1390" priority="11">
      <formula>L31&gt;0</formula>
    </cfRule>
    <cfRule type="expression" dxfId="1389" priority="12">
      <formula>L31&lt;0</formula>
    </cfRule>
  </conditionalFormatting>
  <conditionalFormatting sqref="M31:M44">
    <cfRule type="expression" dxfId="1388" priority="9">
      <formula>M31&gt;0</formula>
    </cfRule>
    <cfRule type="expression" dxfId="1387" priority="10">
      <formula>M31&lt;0</formula>
    </cfRule>
  </conditionalFormatting>
  <conditionalFormatting sqref="F82 H82">
    <cfRule type="expression" dxfId="1386" priority="5">
      <formula>F82&gt;0</formula>
    </cfRule>
    <cfRule type="expression" dxfId="1385" priority="6">
      <formula>F82&lt;0</formula>
    </cfRule>
  </conditionalFormatting>
  <conditionalFormatting sqref="F75:F81 H75:H81">
    <cfRule type="expression" dxfId="1384" priority="3">
      <formula>F75&gt;0</formula>
    </cfRule>
    <cfRule type="expression" dxfId="1383" priority="4">
      <formula>F75&lt;0</formula>
    </cfRule>
  </conditionalFormatting>
  <conditionalFormatting sqref="F71:F74 H71:H74">
    <cfRule type="expression" dxfId="1382" priority="1">
      <formula>F71&gt;0</formula>
    </cfRule>
    <cfRule type="expression" dxfId="1381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0" priority="21">
      <formula>F47&gt;0</formula>
    </cfRule>
    <cfRule type="expression" dxfId="1379" priority="22">
      <formula>F47&lt;0</formula>
    </cfRule>
  </conditionalFormatting>
  <conditionalFormatting sqref="Q7">
    <cfRule type="expression" dxfId="1378" priority="19">
      <formula>Q7&gt;0</formula>
    </cfRule>
    <cfRule type="expression" dxfId="1377" priority="20">
      <formula>Q7&lt;0</formula>
    </cfRule>
  </conditionalFormatting>
  <conditionalFormatting sqref="Q8">
    <cfRule type="expression" dxfId="1376" priority="17">
      <formula>Q8&gt;0</formula>
    </cfRule>
    <cfRule type="expression" dxfId="1375" priority="18">
      <formula>Q8&lt;0</formula>
    </cfRule>
  </conditionalFormatting>
  <conditionalFormatting sqref="F25:F46">
    <cfRule type="expression" dxfId="1374" priority="15">
      <formula>F25&gt;0</formula>
    </cfRule>
    <cfRule type="expression" dxfId="1373" priority="16">
      <formula>F25&lt;0</formula>
    </cfRule>
  </conditionalFormatting>
  <conditionalFormatting sqref="H25:H46">
    <cfRule type="expression" dxfId="1372" priority="13">
      <formula>H25&gt;0</formula>
    </cfRule>
    <cfRule type="expression" dxfId="1371" priority="14">
      <formula>H25&lt;0</formula>
    </cfRule>
  </conditionalFormatting>
  <conditionalFormatting sqref="F89:F110">
    <cfRule type="expression" dxfId="1370" priority="11">
      <formula>F89&gt;0</formula>
    </cfRule>
    <cfRule type="expression" dxfId="1369" priority="12">
      <formula>F89&lt;0</formula>
    </cfRule>
  </conditionalFormatting>
  <conditionalFormatting sqref="H89:H110">
    <cfRule type="expression" dxfId="1368" priority="9">
      <formula>H89&gt;0</formula>
    </cfRule>
    <cfRule type="expression" dxfId="1367" priority="10">
      <formula>H89&lt;0</formula>
    </cfRule>
  </conditionalFormatting>
  <conditionalFormatting sqref="Q10">
    <cfRule type="expression" dxfId="1366" priority="7">
      <formula>Q10&gt;0</formula>
    </cfRule>
    <cfRule type="expression" dxfId="1365" priority="8">
      <formula>Q10&lt;0</formula>
    </cfRule>
  </conditionalFormatting>
  <conditionalFormatting sqref="J25:J38">
    <cfRule type="expression" dxfId="1364" priority="5">
      <formula>J25&gt;0</formula>
    </cfRule>
    <cfRule type="expression" dxfId="1363" priority="6">
      <formula>J25&lt;0</formula>
    </cfRule>
  </conditionalFormatting>
  <conditionalFormatting sqref="K25:K38">
    <cfRule type="expression" dxfId="1362" priority="3">
      <formula>K25&gt;0</formula>
    </cfRule>
    <cfRule type="expression" dxfId="1361" priority="4">
      <formula>K25&lt;0</formula>
    </cfRule>
  </conditionalFormatting>
  <conditionalFormatting sqref="L25:L38">
    <cfRule type="expression" dxfId="1360" priority="1">
      <formula>L25&gt;0</formula>
    </cfRule>
    <cfRule type="expression" dxfId="13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49.16</v>
      </c>
      <c r="R4" s="495">
        <v>1.7000000000000001E-2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7373.9999999999991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2104.7699999999959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2104.7699999999959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0.39944545977305879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2.8071602929210741E-2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11.17272727272727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54.076000000000001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53.584400000000002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53.092799999999997</v>
      </c>
    </row>
    <row r="20" spans="1:16" x14ac:dyDescent="0.25">
      <c r="O20" s="81">
        <v>1.07</v>
      </c>
      <c r="P20" s="81">
        <f t="shared" si="2"/>
        <v>52.601199999999999</v>
      </c>
    </row>
    <row r="21" spans="1:16" x14ac:dyDescent="0.25">
      <c r="O21" s="81">
        <v>1.06</v>
      </c>
      <c r="P21" s="81">
        <f t="shared" si="2"/>
        <v>52.1096</v>
      </c>
    </row>
    <row r="22" spans="1:16" x14ac:dyDescent="0.25">
      <c r="O22" s="81">
        <v>1.05</v>
      </c>
      <c r="P22" s="81">
        <f t="shared" si="2"/>
        <v>51.618000000000002</v>
      </c>
    </row>
    <row r="23" spans="1:16" x14ac:dyDescent="0.25">
      <c r="O23" s="81">
        <v>1.04</v>
      </c>
      <c r="P23" s="81">
        <f t="shared" si="2"/>
        <v>51.126399999999997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50.634799999999998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50.1432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49.651599999999995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49.16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48.668399999999998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48.176799999999993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47.685199999999995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47.193599999999996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46.701999999999991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46.210399999999993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45.718800000000002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45.227199999999996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44.735599999999998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44.244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8" priority="39">
      <formula>F54&gt;0</formula>
    </cfRule>
    <cfRule type="expression" dxfId="1357" priority="40">
      <formula>F54&lt;0</formula>
    </cfRule>
  </conditionalFormatting>
  <conditionalFormatting sqref="Q7">
    <cfRule type="expression" dxfId="1356" priority="37">
      <formula>Q7&gt;0</formula>
    </cfRule>
    <cfRule type="expression" dxfId="1355" priority="38">
      <formula>Q7&lt;0</formula>
    </cfRule>
  </conditionalFormatting>
  <conditionalFormatting sqref="Q8">
    <cfRule type="expression" dxfId="1354" priority="35">
      <formula>Q8&gt;0</formula>
    </cfRule>
    <cfRule type="expression" dxfId="1353" priority="36">
      <formula>Q8&lt;0</formula>
    </cfRule>
  </conditionalFormatting>
  <conditionalFormatting sqref="F33:F36 F38:F53">
    <cfRule type="expression" dxfId="1352" priority="33">
      <formula>F33&gt;0</formula>
    </cfRule>
    <cfRule type="expression" dxfId="1351" priority="34">
      <formula>F33&lt;0</formula>
    </cfRule>
  </conditionalFormatting>
  <conditionalFormatting sqref="H33:H36 H38:H53">
    <cfRule type="expression" dxfId="1350" priority="31">
      <formula>H33&gt;0</formula>
    </cfRule>
    <cfRule type="expression" dxfId="1349" priority="32">
      <formula>H33&lt;0</formula>
    </cfRule>
  </conditionalFormatting>
  <conditionalFormatting sqref="Q10">
    <cfRule type="expression" dxfId="1348" priority="29">
      <formula>Q10&gt;0</formula>
    </cfRule>
    <cfRule type="expression" dxfId="1347" priority="30">
      <formula>Q10&lt;0</formula>
    </cfRule>
  </conditionalFormatting>
  <conditionalFormatting sqref="J25:J38">
    <cfRule type="expression" dxfId="1346" priority="27">
      <formula>J25&gt;0</formula>
    </cfRule>
    <cfRule type="expression" dxfId="1345" priority="28">
      <formula>J25&lt;0</formula>
    </cfRule>
  </conditionalFormatting>
  <conditionalFormatting sqref="K25:K38">
    <cfRule type="expression" dxfId="1344" priority="25">
      <formula>K25&gt;0</formula>
    </cfRule>
    <cfRule type="expression" dxfId="1343" priority="26">
      <formula>K25&lt;0</formula>
    </cfRule>
  </conditionalFormatting>
  <conditionalFormatting sqref="L25">
    <cfRule type="expression" dxfId="1342" priority="23">
      <formula>L25&gt;0</formula>
    </cfRule>
    <cfRule type="expression" dxfId="1341" priority="24">
      <formula>L25&lt;0</formula>
    </cfRule>
  </conditionalFormatting>
  <conditionalFormatting sqref="F89:F110">
    <cfRule type="expression" dxfId="1340" priority="21">
      <formula>F89&gt;0</formula>
    </cfRule>
    <cfRule type="expression" dxfId="1339" priority="22">
      <formula>F89&lt;0</formula>
    </cfRule>
  </conditionalFormatting>
  <conditionalFormatting sqref="H89:H110">
    <cfRule type="expression" dxfId="1338" priority="19">
      <formula>H89&gt;0</formula>
    </cfRule>
    <cfRule type="expression" dxfId="1337" priority="20">
      <formula>H89&lt;0</formula>
    </cfRule>
  </conditionalFormatting>
  <conditionalFormatting sqref="J89:J102">
    <cfRule type="expression" dxfId="1336" priority="17">
      <formula>J89&gt;0</formula>
    </cfRule>
    <cfRule type="expression" dxfId="1335" priority="18">
      <formula>J89&lt;0</formula>
    </cfRule>
  </conditionalFormatting>
  <conditionalFormatting sqref="K89:K102">
    <cfRule type="expression" dxfId="1334" priority="15">
      <formula>K89&gt;0</formula>
    </cfRule>
    <cfRule type="expression" dxfId="1333" priority="16">
      <formula>K89&lt;0</formula>
    </cfRule>
  </conditionalFormatting>
  <conditionalFormatting sqref="L89:L102">
    <cfRule type="expression" dxfId="1332" priority="13">
      <formula>L89&gt;0</formula>
    </cfRule>
    <cfRule type="expression" dxfId="1331" priority="14">
      <formula>L89&lt;0</formula>
    </cfRule>
  </conditionalFormatting>
  <conditionalFormatting sqref="F29:F32">
    <cfRule type="expression" dxfId="1330" priority="11">
      <formula>F29&gt;0</formula>
    </cfRule>
    <cfRule type="expression" dxfId="1329" priority="12">
      <formula>F29&lt;0</formula>
    </cfRule>
  </conditionalFormatting>
  <conditionalFormatting sqref="H29:H32">
    <cfRule type="expression" dxfId="1328" priority="9">
      <formula>H29&gt;0</formula>
    </cfRule>
    <cfRule type="expression" dxfId="1327" priority="10">
      <formula>H29&lt;0</formula>
    </cfRule>
  </conditionalFormatting>
  <conditionalFormatting sqref="F25:F28">
    <cfRule type="expression" dxfId="1326" priority="7">
      <formula>F25&gt;0</formula>
    </cfRule>
    <cfRule type="expression" dxfId="1325" priority="8">
      <formula>F25&lt;0</formula>
    </cfRule>
  </conditionalFormatting>
  <conditionalFormatting sqref="H25:H28">
    <cfRule type="expression" dxfId="1324" priority="5">
      <formula>H25&gt;0</formula>
    </cfRule>
    <cfRule type="expression" dxfId="1323" priority="6">
      <formula>H25&lt;0</formula>
    </cfRule>
  </conditionalFormatting>
  <conditionalFormatting sqref="F37">
    <cfRule type="expression" dxfId="1322" priority="3">
      <formula>F37&gt;0</formula>
    </cfRule>
    <cfRule type="expression" dxfId="1321" priority="4">
      <formula>F37&lt;0</formula>
    </cfRule>
  </conditionalFormatting>
  <conditionalFormatting sqref="H37">
    <cfRule type="expression" dxfId="1320" priority="1">
      <formula>H37&gt;0</formula>
    </cfRule>
    <cfRule type="expression" dxfId="1319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194.01633333333334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199.59989999999999</v>
      </c>
      <c r="R4" s="495">
        <v>4.4999999999999997E-3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5987.9969999999994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5820.49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167.50699999999961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167.50699999999961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2.8778848516190152E-2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9.6192432962140771E-3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23.155440835266823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9918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" si="0">C28*(E28-D28)</f>
        <v>141.11099999999993</v>
      </c>
      <c r="G28" s="39">
        <f t="shared" ref="G28" si="1">D28*C28</f>
        <v>5820.4889999999996</v>
      </c>
      <c r="H28" s="222">
        <f t="shared" ref="H28" si="2">(E28-D28)/D28</f>
        <v>2.424383930628508E-2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219.55989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217.56389100000001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215.567892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213.57189299999999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211.57589400000001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209.57989499999999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207.58389600000001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205.587897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203.59189799999999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201.595899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199.59989999999999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197.60390099999998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195.607902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193.61190299999998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191.61590399999997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189.61990499999999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187.62390599999998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185.62790699999999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183.63190800000001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181.635909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179.63990999999999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8" priority="35">
      <formula>F47&gt;0</formula>
    </cfRule>
    <cfRule type="expression" dxfId="1317" priority="36">
      <formula>F47&lt;0</formula>
    </cfRule>
  </conditionalFormatting>
  <conditionalFormatting sqref="Q7">
    <cfRule type="expression" dxfId="1316" priority="33">
      <formula>Q7&gt;0</formula>
    </cfRule>
    <cfRule type="expression" dxfId="1315" priority="34">
      <formula>Q7&lt;0</formula>
    </cfRule>
  </conditionalFormatting>
  <conditionalFormatting sqref="Q8">
    <cfRule type="expression" dxfId="1314" priority="31">
      <formula>Q8&gt;0</formula>
    </cfRule>
    <cfRule type="expression" dxfId="1313" priority="32">
      <formula>Q8&lt;0</formula>
    </cfRule>
  </conditionalFormatting>
  <conditionalFormatting sqref="F30:F46">
    <cfRule type="expression" dxfId="1312" priority="29">
      <formula>F30&gt;0</formula>
    </cfRule>
    <cfRule type="expression" dxfId="1311" priority="30">
      <formula>F30&lt;0</formula>
    </cfRule>
  </conditionalFormatting>
  <conditionalFormatting sqref="H30:H46">
    <cfRule type="expression" dxfId="1310" priority="27">
      <formula>H30&gt;0</formula>
    </cfRule>
    <cfRule type="expression" dxfId="1309" priority="28">
      <formula>H30&lt;0</formula>
    </cfRule>
  </conditionalFormatting>
  <conditionalFormatting sqref="Q10">
    <cfRule type="expression" dxfId="1308" priority="25">
      <formula>Q10&gt;0</formula>
    </cfRule>
    <cfRule type="expression" dxfId="1307" priority="26">
      <formula>Q10&lt;0</formula>
    </cfRule>
  </conditionalFormatting>
  <conditionalFormatting sqref="J25:J38">
    <cfRule type="expression" dxfId="1306" priority="23">
      <formula>J25&gt;0</formula>
    </cfRule>
    <cfRule type="expression" dxfId="1305" priority="24">
      <formula>J25&lt;0</formula>
    </cfRule>
  </conditionalFormatting>
  <conditionalFormatting sqref="K25:K38">
    <cfRule type="expression" dxfId="1304" priority="21">
      <formula>K25&gt;0</formula>
    </cfRule>
    <cfRule type="expression" dxfId="1303" priority="22">
      <formula>K25&lt;0</formula>
    </cfRule>
  </conditionalFormatting>
  <conditionalFormatting sqref="L25:L38">
    <cfRule type="expression" dxfId="1302" priority="19">
      <formula>L25&gt;0</formula>
    </cfRule>
    <cfRule type="expression" dxfId="1301" priority="20">
      <formula>L25&lt;0</formula>
    </cfRule>
  </conditionalFormatting>
  <conditionalFormatting sqref="F89:F110">
    <cfRule type="expression" dxfId="1300" priority="17">
      <formula>F89&gt;0</formula>
    </cfRule>
    <cfRule type="expression" dxfId="1299" priority="18">
      <formula>F89&lt;0</formula>
    </cfRule>
  </conditionalFormatting>
  <conditionalFormatting sqref="H89:H110">
    <cfRule type="expression" dxfId="1298" priority="15">
      <formula>H89&gt;0</formula>
    </cfRule>
    <cfRule type="expression" dxfId="1297" priority="16">
      <formula>H89&lt;0</formula>
    </cfRule>
  </conditionalFormatting>
  <conditionalFormatting sqref="J89:J102">
    <cfRule type="expression" dxfId="1296" priority="13">
      <formula>J89&gt;0</formula>
    </cfRule>
    <cfRule type="expression" dxfId="1295" priority="14">
      <formula>J89&lt;0</formula>
    </cfRule>
  </conditionalFormatting>
  <conditionalFormatting sqref="K89:K102">
    <cfRule type="expression" dxfId="1294" priority="11">
      <formula>K89&gt;0</formula>
    </cfRule>
    <cfRule type="expression" dxfId="1293" priority="12">
      <formula>K89&lt;0</formula>
    </cfRule>
  </conditionalFormatting>
  <conditionalFormatting sqref="L89:L102">
    <cfRule type="expression" dxfId="1292" priority="9">
      <formula>L89&gt;0</formula>
    </cfRule>
    <cfRule type="expression" dxfId="1291" priority="10">
      <formula>L89&lt;0</formula>
    </cfRule>
  </conditionalFormatting>
  <conditionalFormatting sqref="F25:F27 F29">
    <cfRule type="expression" dxfId="1290" priority="7">
      <formula>F25&gt;0</formula>
    </cfRule>
    <cfRule type="expression" dxfId="1289" priority="8">
      <formula>F25&lt;0</formula>
    </cfRule>
  </conditionalFormatting>
  <conditionalFormatting sqref="H25:H27 H29">
    <cfRule type="expression" dxfId="1288" priority="5">
      <formula>H25&gt;0</formula>
    </cfRule>
    <cfRule type="expression" dxfId="1287" priority="6">
      <formula>H25&lt;0</formula>
    </cfRule>
  </conditionalFormatting>
  <conditionalFormatting sqref="F28">
    <cfRule type="expression" dxfId="1286" priority="3">
      <formula>F28&gt;0</formula>
    </cfRule>
    <cfRule type="expression" dxfId="1285" priority="4">
      <formula>F28&lt;0</formula>
    </cfRule>
  </conditionalFormatting>
  <conditionalFormatting sqref="H28">
    <cfRule type="expression" dxfId="1284" priority="1">
      <formula>H28&gt;0</formula>
    </cfRule>
    <cfRule type="expression" dxfId="128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57</v>
      </c>
      <c r="R4" s="495">
        <v>6.0000000000000001E-3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17100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-465.40999999999985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-465.40999999999985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-2.6495823325501645E-2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4.3859649122807015E-2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15.03957783641161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62.7</v>
      </c>
    </row>
    <row r="23" spans="1:16" x14ac:dyDescent="0.25">
      <c r="O23" s="81">
        <v>1.0900000000000001</v>
      </c>
      <c r="P23" s="81">
        <f t="shared" ref="P23:P42" si="1">O23*$Q$4</f>
        <v>62.13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61.56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60.99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60.42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59.85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59.28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58.71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58.14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57.57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56.43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55.86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55.29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54.72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54.15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53.58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53.010000000000005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52.440000000000005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51.870000000000005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51.300000000000004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82" priority="35">
      <formula>F25&gt;0</formula>
    </cfRule>
    <cfRule type="expression" dxfId="1281" priority="36">
      <formula>F25&lt;0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9:F54">
    <cfRule type="expression" dxfId="1276" priority="29">
      <formula>F39&gt;0</formula>
    </cfRule>
    <cfRule type="expression" dxfId="1275" priority="30">
      <formula>F39&lt;0</formula>
    </cfRule>
  </conditionalFormatting>
  <conditionalFormatting sqref="H39:H54">
    <cfRule type="expression" dxfId="1274" priority="27">
      <formula>H39&gt;0</formula>
    </cfRule>
    <cfRule type="expression" dxfId="1273" priority="28">
      <formula>H39&lt;0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L25:L32">
    <cfRule type="expression" dxfId="1270" priority="19">
      <formula>L25&gt;0</formula>
    </cfRule>
    <cfRule type="expression" dxfId="1269" priority="20">
      <formula>L25&lt;0</formula>
    </cfRule>
  </conditionalFormatting>
  <conditionalFormatting sqref="F88:F109">
    <cfRule type="expression" dxfId="1268" priority="17">
      <formula>F88&gt;0</formula>
    </cfRule>
    <cfRule type="expression" dxfId="1267" priority="18">
      <formula>F88&lt;0</formula>
    </cfRule>
  </conditionalFormatting>
  <conditionalFormatting sqref="H88:H109">
    <cfRule type="expression" dxfId="1266" priority="15">
      <formula>H88&gt;0</formula>
    </cfRule>
    <cfRule type="expression" dxfId="1265" priority="16">
      <formula>H88&lt;0</formula>
    </cfRule>
  </conditionalFormatting>
  <conditionalFormatting sqref="J88:J101">
    <cfRule type="expression" dxfId="1264" priority="13">
      <formula>J88&gt;0</formula>
    </cfRule>
    <cfRule type="expression" dxfId="1263" priority="14">
      <formula>J88&lt;0</formula>
    </cfRule>
  </conditionalFormatting>
  <conditionalFormatting sqref="K88:K101">
    <cfRule type="expression" dxfId="1262" priority="11">
      <formula>K88&gt;0</formula>
    </cfRule>
    <cfRule type="expression" dxfId="1261" priority="12">
      <formula>K88&lt;0</formula>
    </cfRule>
  </conditionalFormatting>
  <conditionalFormatting sqref="L88:L101">
    <cfRule type="expression" dxfId="1260" priority="9">
      <formula>L88&gt;0</formula>
    </cfRule>
    <cfRule type="expression" dxfId="1259" priority="10">
      <formula>L88&lt;0</formula>
    </cfRule>
  </conditionalFormatting>
  <conditionalFormatting sqref="F25:F29">
    <cfRule type="expression" dxfId="1258" priority="7">
      <formula>F25&gt;0</formula>
    </cfRule>
    <cfRule type="expression" dxfId="1257" priority="8">
      <formula>F25&lt;0</formula>
    </cfRule>
  </conditionalFormatting>
  <conditionalFormatting sqref="H25:H29">
    <cfRule type="expression" dxfId="1256" priority="5">
      <formula>H25&gt;0</formula>
    </cfRule>
    <cfRule type="expression" dxfId="1255" priority="6">
      <formula>H25&lt;0</formula>
    </cfRule>
  </conditionalFormatting>
  <conditionalFormatting sqref="F35:F38">
    <cfRule type="expression" dxfId="1254" priority="3">
      <formula>F35&gt;0</formula>
    </cfRule>
    <cfRule type="expression" dxfId="1253" priority="4">
      <formula>F35&lt;0</formula>
    </cfRule>
  </conditionalFormatting>
  <conditionalFormatting sqref="H35:H38">
    <cfRule type="expression" dxfId="1252" priority="1">
      <formula>H35&gt;0</formula>
    </cfRule>
    <cfRule type="expression" dxfId="1251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0" priority="35">
      <formula>F47&gt;0</formula>
    </cfRule>
    <cfRule type="expression" dxfId="1249" priority="36">
      <formula>F47&lt;0</formula>
    </cfRule>
  </conditionalFormatting>
  <conditionalFormatting sqref="Q7">
    <cfRule type="expression" dxfId="1248" priority="33">
      <formula>Q7&gt;0</formula>
    </cfRule>
    <cfRule type="expression" dxfId="1247" priority="34">
      <formula>Q7&lt;0</formula>
    </cfRule>
  </conditionalFormatting>
  <conditionalFormatting sqref="Q8">
    <cfRule type="expression" dxfId="1246" priority="31">
      <formula>Q8&gt;0</formula>
    </cfRule>
    <cfRule type="expression" dxfId="1245" priority="32">
      <formula>Q8&lt;0</formula>
    </cfRule>
  </conditionalFormatting>
  <conditionalFormatting sqref="F32:F46">
    <cfRule type="expression" dxfId="1244" priority="29">
      <formula>F32&gt;0</formula>
    </cfRule>
    <cfRule type="expression" dxfId="1243" priority="30">
      <formula>F32&lt;0</formula>
    </cfRule>
  </conditionalFormatting>
  <conditionalFormatting sqref="H32:H46">
    <cfRule type="expression" dxfId="1242" priority="27">
      <formula>H32&gt;0</formula>
    </cfRule>
    <cfRule type="expression" dxfId="1241" priority="28">
      <formula>H32&lt;0</formula>
    </cfRule>
  </conditionalFormatting>
  <conditionalFormatting sqref="Q10">
    <cfRule type="expression" dxfId="1240" priority="25">
      <formula>Q10&gt;0</formula>
    </cfRule>
    <cfRule type="expression" dxfId="1239" priority="26">
      <formula>Q10&lt;0</formula>
    </cfRule>
  </conditionalFormatting>
  <conditionalFormatting sqref="J25:J38">
    <cfRule type="expression" dxfId="1238" priority="23">
      <formula>J25&gt;0</formula>
    </cfRule>
    <cfRule type="expression" dxfId="1237" priority="24">
      <formula>J25&lt;0</formula>
    </cfRule>
  </conditionalFormatting>
  <conditionalFormatting sqref="K25:K38">
    <cfRule type="expression" dxfId="1236" priority="21">
      <formula>K25&gt;0</formula>
    </cfRule>
    <cfRule type="expression" dxfId="1235" priority="22">
      <formula>K25&lt;0</formula>
    </cfRule>
  </conditionalFormatting>
  <conditionalFormatting sqref="L25:L38">
    <cfRule type="expression" dxfId="1234" priority="19">
      <formula>L25&gt;0</formula>
    </cfRule>
    <cfRule type="expression" dxfId="1233" priority="20">
      <formula>L25&lt;0</formula>
    </cfRule>
  </conditionalFormatting>
  <conditionalFormatting sqref="F89:F110">
    <cfRule type="expression" dxfId="1232" priority="17">
      <formula>F89&gt;0</formula>
    </cfRule>
    <cfRule type="expression" dxfId="1231" priority="18">
      <formula>F89&lt;0</formula>
    </cfRule>
  </conditionalFormatting>
  <conditionalFormatting sqref="H89:H110">
    <cfRule type="expression" dxfId="1230" priority="15">
      <formula>H89&gt;0</formula>
    </cfRule>
    <cfRule type="expression" dxfId="1229" priority="16">
      <formula>H89&lt;0</formula>
    </cfRule>
  </conditionalFormatting>
  <conditionalFormatting sqref="J89:J102">
    <cfRule type="expression" dxfId="1228" priority="13">
      <formula>J89&gt;0</formula>
    </cfRule>
    <cfRule type="expression" dxfId="1227" priority="14">
      <formula>J89&lt;0</formula>
    </cfRule>
  </conditionalFormatting>
  <conditionalFormatting sqref="K89:K102">
    <cfRule type="expression" dxfId="1226" priority="11">
      <formula>K89&gt;0</formula>
    </cfRule>
    <cfRule type="expression" dxfId="1225" priority="12">
      <formula>K89&lt;0</formula>
    </cfRule>
  </conditionalFormatting>
  <conditionalFormatting sqref="L89:L102">
    <cfRule type="expression" dxfId="1224" priority="9">
      <formula>L89&gt;0</formula>
    </cfRule>
    <cfRule type="expression" dxfId="1223" priority="10">
      <formula>L89&lt;0</formula>
    </cfRule>
  </conditionalFormatting>
  <conditionalFormatting sqref="F25:F28">
    <cfRule type="expression" dxfId="1222" priority="7">
      <formula>F25&gt;0</formula>
    </cfRule>
    <cfRule type="expression" dxfId="1221" priority="8">
      <formula>F25&lt;0</formula>
    </cfRule>
  </conditionalFormatting>
  <conditionalFormatting sqref="H25:H28">
    <cfRule type="expression" dxfId="1220" priority="5">
      <formula>H25&gt;0</formula>
    </cfRule>
    <cfRule type="expression" dxfId="1219" priority="6">
      <formula>H25&lt;0</formula>
    </cfRule>
  </conditionalFormatting>
  <conditionalFormatting sqref="F29:F31">
    <cfRule type="expression" dxfId="1218" priority="3">
      <formula>F29&gt;0</formula>
    </cfRule>
    <cfRule type="expression" dxfId="1217" priority="4">
      <formula>F29&lt;0</formula>
    </cfRule>
  </conditionalFormatting>
  <conditionalFormatting sqref="H29:H31">
    <cfRule type="expression" dxfId="1216" priority="1">
      <formula>H29&gt;0</formula>
    </cfRule>
    <cfRule type="expression" dxfId="1215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151.93</v>
      </c>
      <c r="R4" s="495">
        <v>8.0000000000000002E-3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3038.6000000000004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1227.6300000000028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1227.6300000000028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0.67788533217005553</v>
      </c>
      <c r="T9" s="156"/>
    </row>
    <row r="10" spans="1:21" x14ac:dyDescent="0.25">
      <c r="B10" s="72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3.4226288422299742E-3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17.62529002320186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SUM(H2:H8)</f>
        <v>190</v>
      </c>
      <c r="I18" s="18"/>
      <c r="J18" s="18"/>
      <c r="K18" s="18">
        <f>SUM(K2:K8)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167.12300000000002</v>
      </c>
    </row>
    <row r="20" spans="1:21" x14ac:dyDescent="0.25">
      <c r="O20" s="81">
        <v>1.0900000000000001</v>
      </c>
      <c r="P20" s="81">
        <f t="shared" ref="P20:P39" si="2">O20*$Q$4</f>
        <v>165.60370000000003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164.08440000000002</v>
      </c>
    </row>
    <row r="22" spans="1:21" x14ac:dyDescent="0.25">
      <c r="O22" s="81">
        <v>1.07</v>
      </c>
      <c r="P22" s="81">
        <f t="shared" si="2"/>
        <v>162.56510000000003</v>
      </c>
    </row>
    <row r="23" spans="1:21" x14ac:dyDescent="0.25">
      <c r="O23" s="81">
        <v>1.06</v>
      </c>
      <c r="P23" s="81">
        <f t="shared" si="2"/>
        <v>161.04580000000001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159.52650000000003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158.00720000000001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156.48790000000002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154.96860000000001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153.44930000000002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151.93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150.41069999999999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148.8914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147.37209999999999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145.8528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144.33349999999999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142.8142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141.29490000000001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139.77560000000003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138.25630000000001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136.73700000000002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4" priority="31">
      <formula>F62&gt;0</formula>
    </cfRule>
    <cfRule type="expression" dxfId="1213" priority="32">
      <formula>F62&lt;0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4:F61">
    <cfRule type="expression" dxfId="1208" priority="25">
      <formula>F34&gt;0</formula>
    </cfRule>
    <cfRule type="expression" dxfId="1207" priority="26">
      <formula>F34&lt;0</formula>
    </cfRule>
  </conditionalFormatting>
  <conditionalFormatting sqref="H34:H61">
    <cfRule type="expression" dxfId="1206" priority="23">
      <formula>H34&gt;0</formula>
    </cfRule>
    <cfRule type="expression" dxfId="1205" priority="24">
      <formula>H34&lt;0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5 K37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33">
    <cfRule type="expression" dxfId="1186" priority="3">
      <formula>F25&gt;0</formula>
    </cfRule>
    <cfRule type="expression" dxfId="1185" priority="4">
      <formula>F25&lt;0</formula>
    </cfRule>
  </conditionalFormatting>
  <conditionalFormatting sqref="H25:H33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1">
      <formula>F47&gt;0</formula>
    </cfRule>
    <cfRule type="expression" dxfId="1181" priority="32">
      <formula>F47&lt;0</formula>
    </cfRule>
  </conditionalFormatting>
  <conditionalFormatting sqref="Q7">
    <cfRule type="expression" dxfId="1180" priority="29">
      <formula>Q7&gt;0</formula>
    </cfRule>
    <cfRule type="expression" dxfId="1179" priority="30">
      <formula>Q7&lt;0</formula>
    </cfRule>
  </conditionalFormatting>
  <conditionalFormatting sqref="Q8">
    <cfRule type="expression" dxfId="1178" priority="27">
      <formula>Q8&gt;0</formula>
    </cfRule>
    <cfRule type="expression" dxfId="1177" priority="28">
      <formula>Q8&lt;0</formula>
    </cfRule>
  </conditionalFormatting>
  <conditionalFormatting sqref="F32:F46">
    <cfRule type="expression" dxfId="1176" priority="25">
      <formula>F32&gt;0</formula>
    </cfRule>
    <cfRule type="expression" dxfId="1175" priority="26">
      <formula>F32&lt;0</formula>
    </cfRule>
  </conditionalFormatting>
  <conditionalFormatting sqref="H32:H46">
    <cfRule type="expression" dxfId="1174" priority="23">
      <formula>H32&gt;0</formula>
    </cfRule>
    <cfRule type="expression" dxfId="1173" priority="24">
      <formula>H32&lt;0</formula>
    </cfRule>
  </conditionalFormatting>
  <conditionalFormatting sqref="Q10">
    <cfRule type="expression" dxfId="1172" priority="21">
      <formula>Q10&gt;0</formula>
    </cfRule>
    <cfRule type="expression" dxfId="1171" priority="22">
      <formula>Q10&lt;0</formula>
    </cfRule>
  </conditionalFormatting>
  <conditionalFormatting sqref="J25:J38">
    <cfRule type="expression" dxfId="1170" priority="19">
      <formula>J25&gt;0</formula>
    </cfRule>
    <cfRule type="expression" dxfId="1169" priority="20">
      <formula>J25&lt;0</formula>
    </cfRule>
  </conditionalFormatting>
  <conditionalFormatting sqref="K25:K38">
    <cfRule type="expression" dxfId="1168" priority="17">
      <formula>K25&gt;0</formula>
    </cfRule>
    <cfRule type="expression" dxfId="1167" priority="18">
      <formula>K25&lt;0</formula>
    </cfRule>
  </conditionalFormatting>
  <conditionalFormatting sqref="L25:L38">
    <cfRule type="expression" dxfId="1166" priority="15">
      <formula>L25&gt;0</formula>
    </cfRule>
    <cfRule type="expression" dxfId="1165" priority="16">
      <formula>L25&lt;0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J89:J102">
    <cfRule type="expression" dxfId="1160" priority="9">
      <formula>J89&gt;0</formula>
    </cfRule>
    <cfRule type="expression" dxfId="1159" priority="10">
      <formula>J89&lt;0</formula>
    </cfRule>
  </conditionalFormatting>
  <conditionalFormatting sqref="K89:K102">
    <cfRule type="expression" dxfId="1158" priority="7">
      <formula>K89&gt;0</formula>
    </cfRule>
    <cfRule type="expression" dxfId="1157" priority="8">
      <formula>K89&lt;0</formula>
    </cfRule>
  </conditionalFormatting>
  <conditionalFormatting sqref="L89:L102">
    <cfRule type="expression" dxfId="1156" priority="5">
      <formula>L89&gt;0</formula>
    </cfRule>
    <cfRule type="expression" dxfId="1155" priority="6">
      <formula>L89&lt;0</formula>
    </cfRule>
  </conditionalFormatting>
  <conditionalFormatting sqref="F25:F31">
    <cfRule type="expression" dxfId="1154" priority="3">
      <formula>F25&gt;0</formula>
    </cfRule>
    <cfRule type="expression" dxfId="1153" priority="4">
      <formula>F25&lt;0</formula>
    </cfRule>
  </conditionalFormatting>
  <conditionalFormatting sqref="H25:H31">
    <cfRule type="expression" dxfId="1152" priority="1">
      <formula>H25&gt;0</formula>
    </cfRule>
    <cfRule type="expression" dxfId="115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76.709999999999994</v>
      </c>
      <c r="R4" s="495">
        <v>-8.2000000000000007E-3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4602.5999999999995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701.699999999998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701.699999999998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0.17988156579250883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1.2514665623777866E-2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21.608450704225351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84.381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83.613900000000001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82.846800000000002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82.079700000000003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81.312600000000003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80.54549999999999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79.778399999999991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79.011299999999991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78.244199999999992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77.477099999999993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76.709999999999994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75.942899999999995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75.175799999999995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74.408699999999996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73.641599999999997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72.874499999999998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72.107399999999984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71.340299999999999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70.5732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69.806100000000001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69.039000000000001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5">
      <formula>F47&gt;0</formula>
    </cfRule>
    <cfRule type="expression" dxfId="1149" priority="36">
      <formula>F47&lt;0</formula>
    </cfRule>
  </conditionalFormatting>
  <conditionalFormatting sqref="Q7">
    <cfRule type="expression" dxfId="1148" priority="33">
      <formula>Q7&gt;0</formula>
    </cfRule>
    <cfRule type="expression" dxfId="1147" priority="34">
      <formula>Q7&lt;0</formula>
    </cfRule>
  </conditionalFormatting>
  <conditionalFormatting sqref="Q8">
    <cfRule type="expression" dxfId="1146" priority="31">
      <formula>Q8&gt;0</formula>
    </cfRule>
    <cfRule type="expression" dxfId="1145" priority="32">
      <formula>Q8&lt;0</formula>
    </cfRule>
  </conditionalFormatting>
  <conditionalFormatting sqref="F30:F33 F36:F46">
    <cfRule type="expression" dxfId="1144" priority="29">
      <formula>F30&gt;0</formula>
    </cfRule>
    <cfRule type="expression" dxfId="1143" priority="30">
      <formula>F30&lt;0</formula>
    </cfRule>
  </conditionalFormatting>
  <conditionalFormatting sqref="H30:H33 H36:H46">
    <cfRule type="expression" dxfId="1142" priority="27">
      <formula>H30&gt;0</formula>
    </cfRule>
    <cfRule type="expression" dxfId="1141" priority="28">
      <formula>H30&lt;0</formula>
    </cfRule>
  </conditionalFormatting>
  <conditionalFormatting sqref="Q10">
    <cfRule type="expression" dxfId="1140" priority="25">
      <formula>Q10&gt;0</formula>
    </cfRule>
    <cfRule type="expression" dxfId="1139" priority="26">
      <formula>Q10&lt;0</formula>
    </cfRule>
  </conditionalFormatting>
  <conditionalFormatting sqref="J25:J38">
    <cfRule type="expression" dxfId="1138" priority="23">
      <formula>J25&gt;0</formula>
    </cfRule>
    <cfRule type="expression" dxfId="1137" priority="24">
      <formula>J25&lt;0</formula>
    </cfRule>
  </conditionalFormatting>
  <conditionalFormatting sqref="K25:K38">
    <cfRule type="expression" dxfId="1136" priority="21">
      <formula>K25&gt;0</formula>
    </cfRule>
    <cfRule type="expression" dxfId="1135" priority="22">
      <formula>K25&lt;0</formula>
    </cfRule>
  </conditionalFormatting>
  <conditionalFormatting sqref="L25:L38">
    <cfRule type="expression" dxfId="1134" priority="19">
      <formula>L25&gt;0</formula>
    </cfRule>
    <cfRule type="expression" dxfId="1133" priority="20">
      <formula>L25&lt;0</formula>
    </cfRule>
  </conditionalFormatting>
  <conditionalFormatting sqref="F89:F110">
    <cfRule type="expression" dxfId="1132" priority="17">
      <formula>F89&gt;0</formula>
    </cfRule>
    <cfRule type="expression" dxfId="1131" priority="18">
      <formula>F89&lt;0</formula>
    </cfRule>
  </conditionalFormatting>
  <conditionalFormatting sqref="H89:H110">
    <cfRule type="expression" dxfId="1130" priority="15">
      <formula>H89&gt;0</formula>
    </cfRule>
    <cfRule type="expression" dxfId="1129" priority="16">
      <formula>H89&lt;0</formula>
    </cfRule>
  </conditionalFormatting>
  <conditionalFormatting sqref="J89:J102">
    <cfRule type="expression" dxfId="1128" priority="13">
      <formula>J89&gt;0</formula>
    </cfRule>
    <cfRule type="expression" dxfId="1127" priority="14">
      <formula>J89&lt;0</formula>
    </cfRule>
  </conditionalFormatting>
  <conditionalFormatting sqref="K89:K102">
    <cfRule type="expression" dxfId="1126" priority="11">
      <formula>K89&gt;0</formula>
    </cfRule>
    <cfRule type="expression" dxfId="1125" priority="12">
      <formula>K89&lt;0</formula>
    </cfRule>
  </conditionalFormatting>
  <conditionalFormatting sqref="L89:L102">
    <cfRule type="expression" dxfId="1124" priority="9">
      <formula>L89&gt;0</formula>
    </cfRule>
    <cfRule type="expression" dxfId="1123" priority="10">
      <formula>L89&lt;0</formula>
    </cfRule>
  </conditionalFormatting>
  <conditionalFormatting sqref="F25:F29">
    <cfRule type="expression" dxfId="1122" priority="7">
      <formula>F25&gt;0</formula>
    </cfRule>
    <cfRule type="expression" dxfId="1121" priority="8">
      <formula>F25&lt;0</formula>
    </cfRule>
  </conditionalFormatting>
  <conditionalFormatting sqref="H25:H29">
    <cfRule type="expression" dxfId="1120" priority="5">
      <formula>H25&gt;0</formula>
    </cfRule>
    <cfRule type="expression" dxfId="1119" priority="6">
      <formula>H25&lt;0</formula>
    </cfRule>
  </conditionalFormatting>
  <conditionalFormatting sqref="F34:F35">
    <cfRule type="expression" dxfId="1118" priority="3">
      <formula>F34&gt;0</formula>
    </cfRule>
    <cfRule type="expression" dxfId="1117" priority="4">
      <formula>F34&lt;0</formula>
    </cfRule>
  </conditionalFormatting>
  <conditionalFormatting sqref="H34:H35">
    <cfRule type="expression" dxfId="1116" priority="1">
      <formula>H34&gt;0</formula>
    </cfRule>
    <cfRule type="expression" dxfId="111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4" priority="57">
      <formula>F27&gt;0</formula>
    </cfRule>
    <cfRule type="expression" dxfId="1113" priority="58">
      <formula>F27&lt;0</formula>
    </cfRule>
  </conditionalFormatting>
  <conditionalFormatting sqref="H28:H33">
    <cfRule type="expression" dxfId="1112" priority="53">
      <formula>H28&gt;0</formula>
    </cfRule>
    <cfRule type="expression" dxfId="1111" priority="54">
      <formula>H28&lt;0</formula>
    </cfRule>
  </conditionalFormatting>
  <conditionalFormatting sqref="F24:F26">
    <cfRule type="expression" dxfId="1110" priority="39">
      <formula>F24&gt;0</formula>
    </cfRule>
    <cfRule type="expression" dxfId="1109" priority="40">
      <formula>F24&lt;0</formula>
    </cfRule>
  </conditionalFormatting>
  <conditionalFormatting sqref="Q8">
    <cfRule type="expression" dxfId="1108" priority="33">
      <formula>Q8&gt;0</formula>
    </cfRule>
    <cfRule type="expression" dxfId="1107" priority="34">
      <formula>Q8&lt;0</formula>
    </cfRule>
  </conditionalFormatting>
  <conditionalFormatting sqref="Q7">
    <cfRule type="expression" dxfId="1106" priority="35">
      <formula>Q7&gt;0</formula>
    </cfRule>
    <cfRule type="expression" dxfId="1105" priority="36">
      <formula>Q7&lt;0</formula>
    </cfRule>
  </conditionalFormatting>
  <conditionalFormatting sqref="F34">
    <cfRule type="expression" dxfId="1104" priority="31">
      <formula>F34&gt;0</formula>
    </cfRule>
    <cfRule type="expression" dxfId="1103" priority="32">
      <formula>F34&lt;0</formula>
    </cfRule>
  </conditionalFormatting>
  <conditionalFormatting sqref="H34">
    <cfRule type="expression" dxfId="1102" priority="29">
      <formula>H34&gt;0</formula>
    </cfRule>
    <cfRule type="expression" dxfId="1101" priority="30">
      <formula>H34&lt;0</formula>
    </cfRule>
  </conditionalFormatting>
  <conditionalFormatting sqref="M36">
    <cfRule type="expression" dxfId="1100" priority="19">
      <formula>M36&gt;0</formula>
    </cfRule>
    <cfRule type="expression" dxfId="1099" priority="20">
      <formula>M36&lt;0</formula>
    </cfRule>
  </conditionalFormatting>
  <conditionalFormatting sqref="Q10">
    <cfRule type="expression" dxfId="1098" priority="15">
      <formula>Q10&gt;0</formula>
    </cfRule>
    <cfRule type="expression" dxfId="1097" priority="16">
      <formula>Q10&lt;0</formula>
    </cfRule>
  </conditionalFormatting>
  <conditionalFormatting sqref="F23">
    <cfRule type="expression" dxfId="1096" priority="13">
      <formula>F23&gt;0</formula>
    </cfRule>
    <cfRule type="expression" dxfId="1095" priority="14">
      <formula>F23&lt;0</formula>
    </cfRule>
  </conditionalFormatting>
  <conditionalFormatting sqref="I25:J25">
    <cfRule type="expression" dxfId="1094" priority="9">
      <formula>I25&gt;0</formula>
    </cfRule>
    <cfRule type="expression" dxfId="1093" priority="10">
      <formula>I25&lt;0</formula>
    </cfRule>
  </conditionalFormatting>
  <conditionalFormatting sqref="I26:J27">
    <cfRule type="expression" dxfId="1092" priority="7">
      <formula>I26&gt;0</formula>
    </cfRule>
    <cfRule type="expression" dxfId="1091" priority="8">
      <formula>I26&lt;0</formula>
    </cfRule>
  </conditionalFormatting>
  <conditionalFormatting sqref="K25:K27">
    <cfRule type="expression" dxfId="1090" priority="5">
      <formula>K25&gt;0</formula>
    </cfRule>
    <cfRule type="expression" dxfId="1089" priority="6">
      <formula>K25&lt;0</formula>
    </cfRule>
  </conditionalFormatting>
  <conditionalFormatting sqref="I23:J23">
    <cfRule type="expression" dxfId="1088" priority="3">
      <formula>I23&gt;0</formula>
    </cfRule>
    <cfRule type="expression" dxfId="108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30.509899999999998</v>
      </c>
      <c r="R4" s="494">
        <v>-1.04E-2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12203.96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6885.6700000000383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5433.4100000000399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0.80250644334656307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3.2776246398709932E-3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21.792785714285714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33.560890000000001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33.255791000000002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32.950692000000004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32.645592999999998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32.340494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32.035395000000001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31.730295999999999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31.425197000000001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31.120097999999999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30.814999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30.509899999999998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30.204800999999996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29.899701999999998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29.594602999999996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29.289503999999997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28.984404999999995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28.679305999999997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28.374206999999998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28.069108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27.764008999999998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27.458909999999999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1183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1269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9" si="26">C116*(E116-D116)</f>
        <v>4727.9999999999991</v>
      </c>
      <c r="G116" s="39">
        <f t="shared" ref="G116:G119" si="27">D116*C116</f>
        <v>12984</v>
      </c>
      <c r="H116" s="222">
        <f t="shared" ref="H116:H119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1278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65">
        <f>F118+$Q$10</f>
        <v>7316.2599999999984</v>
      </c>
      <c r="L118" s="39">
        <v>22.34</v>
      </c>
    </row>
    <row r="119" spans="1:12" x14ac:dyDescent="0.25">
      <c r="A119">
        <v>200</v>
      </c>
      <c r="B119" s="184">
        <v>43347</v>
      </c>
      <c r="C119" s="10">
        <v>400</v>
      </c>
      <c r="D119" s="39">
        <v>16.93</v>
      </c>
      <c r="E119" s="39">
        <v>30.83</v>
      </c>
      <c r="F119" s="39">
        <f t="shared" si="26"/>
        <v>5559.9999999999991</v>
      </c>
      <c r="G119" s="39">
        <f t="shared" si="27"/>
        <v>6772</v>
      </c>
      <c r="H119" s="222">
        <f t="shared" si="28"/>
        <v>0.82102776137034839</v>
      </c>
      <c r="I119" s="39"/>
      <c r="J119" s="39"/>
      <c r="K119" s="39">
        <f>F119+$Q$10</f>
        <v>7012.2599999999975</v>
      </c>
      <c r="L119" s="39">
        <v>22.02</v>
      </c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86" priority="88">
      <formula>F87&gt;0</formula>
    </cfRule>
    <cfRule type="expression" dxfId="1085" priority="89">
      <formula>F87&lt;0</formula>
    </cfRule>
  </conditionalFormatting>
  <conditionalFormatting sqref="Q7">
    <cfRule type="expression" dxfId="1084" priority="76">
      <formula>Q7&gt;0</formula>
    </cfRule>
    <cfRule type="expression" dxfId="1083" priority="77">
      <formula>Q7&lt;0</formula>
    </cfRule>
  </conditionalFormatting>
  <conditionalFormatting sqref="Q8">
    <cfRule type="expression" dxfId="1082" priority="74">
      <formula>Q8&gt;0</formula>
    </cfRule>
    <cfRule type="expression" dxfId="1081" priority="75">
      <formula>Q8&lt;0</formula>
    </cfRule>
  </conditionalFormatting>
  <conditionalFormatting sqref="F126:F138">
    <cfRule type="expression" dxfId="1080" priority="72">
      <formula>F126&gt;0</formula>
    </cfRule>
    <cfRule type="expression" dxfId="1079" priority="73">
      <formula>F126&lt;0</formula>
    </cfRule>
  </conditionalFormatting>
  <conditionalFormatting sqref="H126:H138">
    <cfRule type="expression" dxfId="1078" priority="70">
      <formula>H126&gt;0</formula>
    </cfRule>
    <cfRule type="expression" dxfId="1077" priority="71">
      <formula>H126&lt;0</formula>
    </cfRule>
  </conditionalFormatting>
  <conditionalFormatting sqref="H142:H145">
    <cfRule type="expression" dxfId="1076" priority="66">
      <formula>H142&gt;0</formula>
    </cfRule>
    <cfRule type="expression" dxfId="1075" priority="67">
      <formula>H142&lt;0</formula>
    </cfRule>
  </conditionalFormatting>
  <conditionalFormatting sqref="F142:F145">
    <cfRule type="expression" dxfId="1074" priority="68">
      <formula>F142&gt;0</formula>
    </cfRule>
    <cfRule type="expression" dxfId="1073" priority="69">
      <formula>F142&lt;0</formula>
    </cfRule>
  </conditionalFormatting>
  <conditionalFormatting sqref="M168">
    <cfRule type="expression" dxfId="1072" priority="64">
      <formula>M168&gt;0</formula>
    </cfRule>
    <cfRule type="expression" dxfId="1071" priority="65">
      <formula>M168&lt;0</formula>
    </cfRule>
  </conditionalFormatting>
  <conditionalFormatting sqref="F39:F40 F47:F84">
    <cfRule type="expression" dxfId="1070" priority="62">
      <formula>F39&gt;0</formula>
    </cfRule>
    <cfRule type="expression" dxfId="1069" priority="63">
      <formula>F39&lt;0</formula>
    </cfRule>
  </conditionalFormatting>
  <conditionalFormatting sqref="H39:H40 H47:H84">
    <cfRule type="expression" dxfId="1068" priority="60">
      <formula>H39&gt;0</formula>
    </cfRule>
    <cfRule type="expression" dxfId="1067" priority="61">
      <formula>H39&lt;0</formula>
    </cfRule>
  </conditionalFormatting>
  <conditionalFormatting sqref="Q10">
    <cfRule type="expression" dxfId="1066" priority="58">
      <formula>Q10&gt;0</formula>
    </cfRule>
    <cfRule type="expression" dxfId="1065" priority="59">
      <formula>Q10&lt;0</formula>
    </cfRule>
  </conditionalFormatting>
  <conditionalFormatting sqref="F41:F46">
    <cfRule type="expression" dxfId="1064" priority="56">
      <formula>F41&gt;0</formula>
    </cfRule>
    <cfRule type="expression" dxfId="1063" priority="57">
      <formula>F41&lt;0</formula>
    </cfRule>
  </conditionalFormatting>
  <conditionalFormatting sqref="H41:H46">
    <cfRule type="expression" dxfId="1062" priority="54">
      <formula>H41&gt;0</formula>
    </cfRule>
    <cfRule type="expression" dxfId="1061" priority="55">
      <formula>H41&lt;0</formula>
    </cfRule>
  </conditionalFormatting>
  <conditionalFormatting sqref="K44:K51">
    <cfRule type="expression" dxfId="1060" priority="52">
      <formula>K44&gt;0</formula>
    </cfRule>
    <cfRule type="expression" dxfId="1059" priority="53">
      <formula>K44&lt;0</formula>
    </cfRule>
  </conditionalFormatting>
  <conditionalFormatting sqref="K52:K84">
    <cfRule type="expression" dxfId="1058" priority="50">
      <formula>K52&gt;0</formula>
    </cfRule>
    <cfRule type="expression" dxfId="1057" priority="51">
      <formula>K52&lt;0</formula>
    </cfRule>
  </conditionalFormatting>
  <conditionalFormatting sqref="F85:F86">
    <cfRule type="expression" dxfId="1056" priority="47">
      <formula>F85&gt;0</formula>
    </cfRule>
    <cfRule type="expression" dxfId="1055" priority="48">
      <formula>F85&lt;0</formula>
    </cfRule>
  </conditionalFormatting>
  <conditionalFormatting sqref="H85:H86">
    <cfRule type="expression" dxfId="1054" priority="45">
      <formula>H85&gt;0</formula>
    </cfRule>
    <cfRule type="expression" dxfId="1053" priority="46">
      <formula>H85&lt;0</formula>
    </cfRule>
  </conditionalFormatting>
  <conditionalFormatting sqref="K85:K86">
    <cfRule type="expression" dxfId="1052" priority="43">
      <formula>K85&gt;0</formula>
    </cfRule>
    <cfRule type="expression" dxfId="1051" priority="44">
      <formula>K85&lt;0</formula>
    </cfRule>
  </conditionalFormatting>
  <conditionalFormatting sqref="F95:F97 H95:H97 K95:K97">
    <cfRule type="expression" dxfId="1050" priority="39">
      <formula>F95&gt;0</formula>
    </cfRule>
    <cfRule type="expression" dxfId="1049" priority="40">
      <formula>F95&lt;0</formula>
    </cfRule>
  </conditionalFormatting>
  <conditionalFormatting sqref="L87:L93 L122:L123">
    <cfRule type="expression" dxfId="1048" priority="37">
      <formula>L87&gt;0</formula>
    </cfRule>
    <cfRule type="expression" dxfId="1047" priority="38">
      <formula>L87&lt;0</formula>
    </cfRule>
  </conditionalFormatting>
  <conditionalFormatting sqref="L44:L51">
    <cfRule type="expression" dxfId="1046" priority="35">
      <formula>L44&gt;0</formula>
    </cfRule>
    <cfRule type="expression" dxfId="1045" priority="36">
      <formula>L44&lt;0</formula>
    </cfRule>
  </conditionalFormatting>
  <conditionalFormatting sqref="L52:L84">
    <cfRule type="expression" dxfId="1044" priority="33">
      <formula>L52&gt;0</formula>
    </cfRule>
    <cfRule type="expression" dxfId="1043" priority="34">
      <formula>L52&lt;0</formula>
    </cfRule>
  </conditionalFormatting>
  <conditionalFormatting sqref="L85:L86">
    <cfRule type="expression" dxfId="1042" priority="31">
      <formula>L85&gt;0</formula>
    </cfRule>
    <cfRule type="expression" dxfId="1041" priority="32">
      <formula>L85&lt;0</formula>
    </cfRule>
  </conditionalFormatting>
  <conditionalFormatting sqref="L95:L97">
    <cfRule type="expression" dxfId="1040" priority="29">
      <formula>L95&gt;0</formula>
    </cfRule>
    <cfRule type="expression" dxfId="1039" priority="30">
      <formula>L95&lt;0</formula>
    </cfRule>
  </conditionalFormatting>
  <conditionalFormatting sqref="F104:F107 H104:H107">
    <cfRule type="expression" dxfId="1038" priority="27">
      <formula>F104&gt;0</formula>
    </cfRule>
    <cfRule type="expression" dxfId="1037" priority="28">
      <formula>F104&lt;0</formula>
    </cfRule>
  </conditionalFormatting>
  <conditionalFormatting sqref="K101:K103 F101:F103 H101:H103">
    <cfRule type="expression" dxfId="1036" priority="23">
      <formula>F101&gt;0</formula>
    </cfRule>
    <cfRule type="expression" dxfId="1035" priority="24">
      <formula>F101&lt;0</formula>
    </cfRule>
  </conditionalFormatting>
  <conditionalFormatting sqref="L101:L102">
    <cfRule type="expression" dxfId="1034" priority="21">
      <formula>L101&gt;0</formula>
    </cfRule>
    <cfRule type="expression" dxfId="1033" priority="22">
      <formula>L101&lt;0</formula>
    </cfRule>
  </conditionalFormatting>
  <conditionalFormatting sqref="K98:K100 F98:F100 H98:H100">
    <cfRule type="expression" dxfId="1032" priority="19">
      <formula>F98&gt;0</formula>
    </cfRule>
    <cfRule type="expression" dxfId="1031" priority="20">
      <formula>F98&lt;0</formula>
    </cfRule>
  </conditionalFormatting>
  <conditionalFormatting sqref="L99:L100">
    <cfRule type="expression" dxfId="1030" priority="17">
      <formula>L99&gt;0</formula>
    </cfRule>
    <cfRule type="expression" dxfId="1029" priority="18">
      <formula>L99&lt;0</formula>
    </cfRule>
  </conditionalFormatting>
  <conditionalFormatting sqref="H109:H112 F109:F112">
    <cfRule type="expression" dxfId="1028" priority="11">
      <formula>F109&gt;0</formula>
    </cfRule>
    <cfRule type="expression" dxfId="1027" priority="12">
      <formula>F109&lt;0</formula>
    </cfRule>
  </conditionalFormatting>
  <conditionalFormatting sqref="H113:H116 F113:F116">
    <cfRule type="expression" dxfId="1026" priority="7">
      <formula>F113&gt;0</formula>
    </cfRule>
    <cfRule type="expression" dxfId="1025" priority="8">
      <formula>F113&lt;0</formula>
    </cfRule>
  </conditionalFormatting>
  <conditionalFormatting sqref="K118:K120 F118:F120 H118:H120">
    <cfRule type="expression" dxfId="1024" priority="3">
      <formula>F118&gt;0</formula>
    </cfRule>
    <cfRule type="expression" dxfId="1023" priority="4">
      <formula>F118&lt;0</formula>
    </cfRule>
  </conditionalFormatting>
  <conditionalFormatting sqref="L119:L120">
    <cfRule type="expression" dxfId="1022" priority="1">
      <formula>L119&gt;0</formula>
    </cfRule>
    <cfRule type="expression" dxfId="1021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0" priority="9">
      <formula>F39&gt;0</formula>
    </cfRule>
    <cfRule type="expression" dxfId="1019" priority="10">
      <formula>F39&lt;0</formula>
    </cfRule>
  </conditionalFormatting>
  <conditionalFormatting sqref="F25:F38">
    <cfRule type="expression" dxfId="1018" priority="7">
      <formula>F25&gt;0</formula>
    </cfRule>
    <cfRule type="expression" dxfId="1017" priority="8">
      <formula>F25&lt;0</formula>
    </cfRule>
  </conditionalFormatting>
  <conditionalFormatting sqref="H25:H38">
    <cfRule type="expression" dxfId="1016" priority="5">
      <formula>H25&gt;0</formula>
    </cfRule>
    <cfRule type="expression" dxfId="1015" priority="6">
      <formula>H25&lt;0</formula>
    </cfRule>
  </conditionalFormatting>
  <conditionalFormatting sqref="Q7">
    <cfRule type="expression" dxfId="1014" priority="3">
      <formula>Q7&gt;0</formula>
    </cfRule>
    <cfRule type="expression" dxfId="1013" priority="4">
      <formula>Q7&lt;0</formula>
    </cfRule>
  </conditionalFormatting>
  <conditionalFormatting sqref="Q8">
    <cfRule type="expression" dxfId="1012" priority="1">
      <formula>Q8&gt;0</formula>
    </cfRule>
    <cfRule type="expression" dxfId="101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0" priority="29">
      <formula>F29&gt;0</formula>
    </cfRule>
    <cfRule type="expression" dxfId="1009" priority="30">
      <formula>F29&lt;0</formula>
    </cfRule>
  </conditionalFormatting>
  <conditionalFormatting sqref="Q7">
    <cfRule type="expression" dxfId="1008" priority="27">
      <formula>Q7&gt;0</formula>
    </cfRule>
    <cfRule type="expression" dxfId="1007" priority="28">
      <formula>Q7&lt;0</formula>
    </cfRule>
  </conditionalFormatting>
  <conditionalFormatting sqref="Q8">
    <cfRule type="expression" dxfId="1006" priority="25">
      <formula>Q8&gt;0</formula>
    </cfRule>
    <cfRule type="expression" dxfId="1005" priority="26">
      <formula>Q8&lt;0</formula>
    </cfRule>
  </conditionalFormatting>
  <conditionalFormatting sqref="F96:F110">
    <cfRule type="expression" dxfId="1004" priority="19">
      <formula>F96&gt;0</formula>
    </cfRule>
    <cfRule type="expression" dxfId="1003" priority="20">
      <formula>F96&lt;0</formula>
    </cfRule>
  </conditionalFormatting>
  <conditionalFormatting sqref="H96:H110">
    <cfRule type="expression" dxfId="1002" priority="17">
      <formula>H96&gt;0</formula>
    </cfRule>
    <cfRule type="expression" dxfId="1001" priority="18">
      <formula>H96&lt;0</formula>
    </cfRule>
  </conditionalFormatting>
  <conditionalFormatting sqref="Q10">
    <cfRule type="expression" dxfId="1000" priority="15">
      <formula>Q10&gt;0</formula>
    </cfRule>
    <cfRule type="expression" dxfId="999" priority="16">
      <formula>Q10&lt;0</formula>
    </cfRule>
  </conditionalFormatting>
  <conditionalFormatting sqref="L29:L38">
    <cfRule type="expression" dxfId="998" priority="9">
      <formula>L29&gt;0</formula>
    </cfRule>
    <cfRule type="expression" dxfId="997" priority="10">
      <formula>L29&lt;0</formula>
    </cfRule>
  </conditionalFormatting>
  <conditionalFormatting sqref="F27:F29 H27:H29 J25:K29">
    <cfRule type="expression" dxfId="996" priority="7">
      <formula>F25&gt;0</formula>
    </cfRule>
    <cfRule type="expression" dxfId="995" priority="8">
      <formula>F25&lt;0</formula>
    </cfRule>
  </conditionalFormatting>
  <conditionalFormatting sqref="L25:L29">
    <cfRule type="expression" dxfId="994" priority="5">
      <formula>L25&gt;0</formula>
    </cfRule>
    <cfRule type="expression" dxfId="993" priority="6">
      <formula>L25&lt;0</formula>
    </cfRule>
  </conditionalFormatting>
  <conditionalFormatting sqref="F25:F26">
    <cfRule type="expression" dxfId="992" priority="3">
      <formula>F25&gt;0</formula>
    </cfRule>
    <cfRule type="expression" dxfId="991" priority="4">
      <formula>F25&lt;0</formula>
    </cfRule>
  </conditionalFormatting>
  <conditionalFormatting sqref="H25:H26">
    <cfRule type="expression" dxfId="990" priority="1">
      <formula>H25&gt;0</formula>
    </cfRule>
    <cfRule type="expression" dxfId="98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100.09</v>
      </c>
      <c r="R4" s="495">
        <v>8.0999999999999996E-3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4003.6000000000004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999.32000000000153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999.32000000000153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0.33263211152089761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2.2779498451393744E-2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21.02731092436975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110.09900000000002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109.09810000000002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108.09720000000002</v>
      </c>
      <c r="W21" s="134"/>
    </row>
    <row r="22" spans="1:23" x14ac:dyDescent="0.25">
      <c r="O22" s="81">
        <v>1.07</v>
      </c>
      <c r="P22" s="81">
        <f t="shared" si="1"/>
        <v>107.09630000000001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106.09540000000001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105.09450000000001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104.09360000000001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103.09270000000001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102.09180000000001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101.0909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100.09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99.089100000000002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98.088200000000001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97.087299999999999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96.086399999999998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95.085499999999996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94.084599999999995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93.083700000000007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92.082800000000006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91.081900000000005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90.081000000000003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8" priority="29">
      <formula>F60&gt;0</formula>
    </cfRule>
    <cfRule type="expression" dxfId="987" priority="30">
      <formula>F60&lt;0</formula>
    </cfRule>
  </conditionalFormatting>
  <conditionalFormatting sqref="Q7">
    <cfRule type="expression" dxfId="986" priority="27">
      <formula>Q7&gt;0</formula>
    </cfRule>
    <cfRule type="expression" dxfId="985" priority="28">
      <formula>Q7&lt;0</formula>
    </cfRule>
  </conditionalFormatting>
  <conditionalFormatting sqref="Q8">
    <cfRule type="expression" dxfId="984" priority="25">
      <formula>Q8&gt;0</formula>
    </cfRule>
    <cfRule type="expression" dxfId="983" priority="26">
      <formula>Q8&lt;0</formula>
    </cfRule>
  </conditionalFormatting>
  <conditionalFormatting sqref="F25:F29 F34:F59">
    <cfRule type="expression" dxfId="982" priority="23">
      <formula>F25&gt;0</formula>
    </cfRule>
    <cfRule type="expression" dxfId="981" priority="24">
      <formula>F25&lt;0</formula>
    </cfRule>
  </conditionalFormatting>
  <conditionalFormatting sqref="H25:H29 H34:H59">
    <cfRule type="expression" dxfId="980" priority="21">
      <formula>H25&gt;0</formula>
    </cfRule>
    <cfRule type="expression" dxfId="979" priority="22">
      <formula>H25&lt;0</formula>
    </cfRule>
  </conditionalFormatting>
  <conditionalFormatting sqref="F89:F110">
    <cfRule type="expression" dxfId="978" priority="19">
      <formula>F89&gt;0</formula>
    </cfRule>
    <cfRule type="expression" dxfId="977" priority="20">
      <formula>F89&lt;0</formula>
    </cfRule>
  </conditionalFormatting>
  <conditionalFormatting sqref="H89:H110">
    <cfRule type="expression" dxfId="976" priority="17">
      <formula>H89&gt;0</formula>
    </cfRule>
    <cfRule type="expression" dxfId="975" priority="18">
      <formula>H89&lt;0</formula>
    </cfRule>
  </conditionalFormatting>
  <conditionalFormatting sqref="Q10">
    <cfRule type="expression" dxfId="974" priority="15">
      <formula>Q10&gt;0</formula>
    </cfRule>
    <cfRule type="expression" dxfId="973" priority="16">
      <formula>Q10&lt;0</formula>
    </cfRule>
  </conditionalFormatting>
  <conditionalFormatting sqref="J25:J32 J34:J38">
    <cfRule type="expression" dxfId="972" priority="13">
      <formula>J25&gt;0</formula>
    </cfRule>
    <cfRule type="expression" dxfId="971" priority="14">
      <formula>J25&lt;0</formula>
    </cfRule>
  </conditionalFormatting>
  <conditionalFormatting sqref="K25:K30">
    <cfRule type="expression" dxfId="970" priority="11">
      <formula>K25&gt;0</formula>
    </cfRule>
    <cfRule type="expression" dxfId="969" priority="12">
      <formula>K25&lt;0</formula>
    </cfRule>
  </conditionalFormatting>
  <conditionalFormatting sqref="L25:L38">
    <cfRule type="expression" dxfId="968" priority="9">
      <formula>L25&gt;0</formula>
    </cfRule>
    <cfRule type="expression" dxfId="967" priority="10">
      <formula>L25&lt;0</formula>
    </cfRule>
  </conditionalFormatting>
  <conditionalFormatting sqref="F30:F33">
    <cfRule type="expression" dxfId="966" priority="7">
      <formula>F30&gt;0</formula>
    </cfRule>
    <cfRule type="expression" dxfId="965" priority="8">
      <formula>F30&lt;0</formula>
    </cfRule>
  </conditionalFormatting>
  <conditionalFormatting sqref="H30:H33">
    <cfRule type="expression" dxfId="964" priority="5">
      <formula>H30&gt;0</formula>
    </cfRule>
    <cfRule type="expression" dxfId="963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2" priority="49">
      <formula>Q7&gt;0</formula>
    </cfRule>
    <cfRule type="expression" dxfId="961" priority="50">
      <formula>Q7&lt;0</formula>
    </cfRule>
  </conditionalFormatting>
  <conditionalFormatting sqref="Q8">
    <cfRule type="expression" dxfId="960" priority="47">
      <formula>Q8&gt;0</formula>
    </cfRule>
    <cfRule type="expression" dxfId="959" priority="48">
      <formula>Q8&lt;0</formula>
    </cfRule>
  </conditionalFormatting>
  <conditionalFormatting sqref="F26:F38">
    <cfRule type="expression" dxfId="958" priority="45">
      <formula>F26&gt;0</formula>
    </cfRule>
    <cfRule type="expression" dxfId="957" priority="46">
      <formula>F26&lt;0</formula>
    </cfRule>
  </conditionalFormatting>
  <conditionalFormatting sqref="H26:H38">
    <cfRule type="expression" dxfId="956" priority="43">
      <formula>H26&gt;0</formula>
    </cfRule>
    <cfRule type="expression" dxfId="955" priority="44">
      <formula>H26&lt;0</formula>
    </cfRule>
  </conditionalFormatting>
  <conditionalFormatting sqref="H25">
    <cfRule type="expression" dxfId="954" priority="23">
      <formula>H25&gt;0</formula>
    </cfRule>
    <cfRule type="expression" dxfId="953" priority="24">
      <formula>H25&lt;0</formula>
    </cfRule>
  </conditionalFormatting>
  <conditionalFormatting sqref="Q10">
    <cfRule type="expression" dxfId="952" priority="37">
      <formula>Q10&gt;0</formula>
    </cfRule>
    <cfRule type="expression" dxfId="951" priority="38">
      <formula>Q10&lt;0</formula>
    </cfRule>
  </conditionalFormatting>
  <conditionalFormatting sqref="F25">
    <cfRule type="expression" dxfId="950" priority="25">
      <formula>F25&gt;0</formula>
    </cfRule>
    <cfRule type="expression" dxfId="949" priority="26">
      <formula>F25&lt;0</formula>
    </cfRule>
  </conditionalFormatting>
  <conditionalFormatting sqref="J65:K72">
    <cfRule type="expression" dxfId="948" priority="19">
      <formula>J65&gt;0</formula>
    </cfRule>
    <cfRule type="expression" dxfId="947" priority="20">
      <formula>J65&lt;0</formula>
    </cfRule>
  </conditionalFormatting>
  <conditionalFormatting sqref="F65:F83 F89">
    <cfRule type="expression" dxfId="946" priority="17">
      <formula>F65&gt;0</formula>
    </cfRule>
    <cfRule type="expression" dxfId="945" priority="18">
      <formula>F65&lt;0</formula>
    </cfRule>
  </conditionalFormatting>
  <conditionalFormatting sqref="H65:H83 H89">
    <cfRule type="expression" dxfId="944" priority="15">
      <formula>H65&gt;0</formula>
    </cfRule>
    <cfRule type="expression" dxfId="943" priority="16">
      <formula>H65&lt;0</formula>
    </cfRule>
  </conditionalFormatting>
  <conditionalFormatting sqref="J76:J78">
    <cfRule type="expression" dxfId="942" priority="13">
      <formula>J76&gt;0</formula>
    </cfRule>
    <cfRule type="expression" dxfId="941" priority="14">
      <formula>J76&lt;0</formula>
    </cfRule>
  </conditionalFormatting>
  <conditionalFormatting sqref="K76:K78">
    <cfRule type="expression" dxfId="940" priority="11">
      <formula>K76&gt;0</formula>
    </cfRule>
    <cfRule type="expression" dxfId="939" priority="12">
      <formula>K76&lt;0</formula>
    </cfRule>
  </conditionalFormatting>
  <conditionalFormatting sqref="L65:L78">
    <cfRule type="expression" dxfId="938" priority="9">
      <formula>L65&gt;0</formula>
    </cfRule>
    <cfRule type="expression" dxfId="937" priority="10">
      <formula>L65&lt;0</formula>
    </cfRule>
  </conditionalFormatting>
  <conditionalFormatting sqref="F84:F88">
    <cfRule type="expression" dxfId="936" priority="7">
      <formula>F84&gt;0</formula>
    </cfRule>
    <cfRule type="expression" dxfId="935" priority="8">
      <formula>F84&lt;0</formula>
    </cfRule>
  </conditionalFormatting>
  <conditionalFormatting sqref="H84:H88">
    <cfRule type="expression" dxfId="934" priority="5">
      <formula>H84&gt;0</formula>
    </cfRule>
    <cfRule type="expression" dxfId="933" priority="6">
      <formula>H84&lt;0</formula>
    </cfRule>
  </conditionalFormatting>
  <conditionalFormatting sqref="M65:M78">
    <cfRule type="expression" dxfId="932" priority="3">
      <formula>M65&gt;0</formula>
    </cfRule>
    <cfRule type="expression" dxfId="931" priority="4">
      <formula>M65&lt;0</formula>
    </cfRule>
  </conditionalFormatting>
  <conditionalFormatting sqref="M26:M31">
    <cfRule type="expression" dxfId="930" priority="1">
      <formula>M26&gt;0</formula>
    </cfRule>
    <cfRule type="expression" dxfId="929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250</v>
      </c>
      <c r="AJ2">
        <f>$Q$2*$Q$4</f>
        <v>7116</v>
      </c>
      <c r="AK2">
        <f ca="1">AJ2*EXP(-$X$2 * AI2/365.25)</f>
        <v>14903.043924609563</v>
      </c>
      <c r="AM2" s="2">
        <f>Q10</f>
        <v>0</v>
      </c>
      <c r="AO2">
        <f ca="1" xml:space="preserve"> (SUM(AB:AB) - SUM(AE:AE) - SUM(AH:AH) - SUM(AK:AK))/SUM(AB:AB)</f>
        <v>-0.81027606485417647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250</v>
      </c>
      <c r="AJ3">
        <f t="shared" ref="AJ3:AJ17" si="11">$Q$2*$Q$4</f>
        <v>7116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23.72</v>
      </c>
      <c r="R4" s="495">
        <v>1.0699999999999999E-2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250</v>
      </c>
      <c r="AJ4">
        <f t="shared" si="11"/>
        <v>7116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7116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250</v>
      </c>
      <c r="AJ5">
        <f t="shared" si="11"/>
        <v>7116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250</v>
      </c>
      <c r="AJ6">
        <f t="shared" si="11"/>
        <v>7116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-2153.8599999999933</v>
      </c>
      <c r="R7" s="29">
        <v>43350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250</v>
      </c>
      <c r="AJ7">
        <f t="shared" si="11"/>
        <v>7116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-2153.8599999999933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250</v>
      </c>
      <c r="AJ8">
        <f t="shared" si="11"/>
        <v>7116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-0.23235086614037265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250</v>
      </c>
      <c r="AJ9">
        <f t="shared" si="11"/>
        <v>7116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250</v>
      </c>
      <c r="AJ10">
        <f t="shared" si="11"/>
        <v>7116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4.3844856661045532E-2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250</v>
      </c>
      <c r="AJ11">
        <f t="shared" si="11"/>
        <v>7116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250</v>
      </c>
      <c r="AJ12">
        <f t="shared" si="11"/>
        <v>7116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13.952941176470588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250</v>
      </c>
      <c r="AJ13">
        <f t="shared" si="11"/>
        <v>7116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250</v>
      </c>
      <c r="AJ14">
        <f t="shared" si="11"/>
        <v>7116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250</v>
      </c>
      <c r="AJ15">
        <f t="shared" si="11"/>
        <v>7116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250</v>
      </c>
      <c r="AJ16">
        <f t="shared" si="11"/>
        <v>7116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250</v>
      </c>
      <c r="AJ17">
        <f t="shared" si="11"/>
        <v>7116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26.092000000000002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25.854800000000001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25.617599999999999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25.380400000000002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25.1432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24.905999999999999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24.668800000000001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24.4316</v>
      </c>
      <c r="W26" s="134"/>
    </row>
    <row r="27" spans="1:39" x14ac:dyDescent="0.25">
      <c r="O27" s="81">
        <v>1.02</v>
      </c>
      <c r="P27" s="81">
        <f t="shared" si="13"/>
        <v>24.194399999999998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23.9572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23.72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23.482799999999997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23.2456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23.008399999999998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22.771199999999997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22.533999999999999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22.296799999999998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22.0596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21.822399999999998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21.5852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21.347999999999999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8" priority="25">
      <formula>F31&gt;0</formula>
    </cfRule>
    <cfRule type="expression" dxfId="927" priority="26">
      <formula>F31&lt;0</formula>
    </cfRule>
  </conditionalFormatting>
  <conditionalFormatting sqref="Q7">
    <cfRule type="expression" dxfId="926" priority="23">
      <formula>Q7&gt;0</formula>
    </cfRule>
    <cfRule type="expression" dxfId="925" priority="24">
      <formula>Q7&lt;0</formula>
    </cfRule>
  </conditionalFormatting>
  <conditionalFormatting sqref="Q8">
    <cfRule type="expression" dxfId="924" priority="21">
      <formula>Q8&gt;0</formula>
    </cfRule>
    <cfRule type="expression" dxfId="923" priority="22">
      <formula>Q8&lt;0</formula>
    </cfRule>
  </conditionalFormatting>
  <conditionalFormatting sqref="F105:F126">
    <cfRule type="expression" dxfId="922" priority="15">
      <formula>F105&gt;0</formula>
    </cfRule>
    <cfRule type="expression" dxfId="921" priority="16">
      <formula>F105&lt;0</formula>
    </cfRule>
  </conditionalFormatting>
  <conditionalFormatting sqref="H105:H126">
    <cfRule type="expression" dxfId="920" priority="13">
      <formula>H105&gt;0</formula>
    </cfRule>
    <cfRule type="expression" dxfId="919" priority="14">
      <formula>H105&lt;0</formula>
    </cfRule>
  </conditionalFormatting>
  <conditionalFormatting sqref="Q10">
    <cfRule type="expression" dxfId="918" priority="11">
      <formula>Q10&gt;0</formula>
    </cfRule>
    <cfRule type="expression" dxfId="917" priority="12">
      <formula>Q10&lt;0</formula>
    </cfRule>
  </conditionalFormatting>
  <conditionalFormatting sqref="J31:J44">
    <cfRule type="expression" dxfId="916" priority="9">
      <formula>J31&gt;0</formula>
    </cfRule>
    <cfRule type="expression" dxfId="915" priority="10">
      <formula>J31&lt;0</formula>
    </cfRule>
  </conditionalFormatting>
  <conditionalFormatting sqref="K31:K44">
    <cfRule type="expression" dxfId="914" priority="7">
      <formula>K31&gt;0</formula>
    </cfRule>
    <cfRule type="expression" dxfId="913" priority="8">
      <formula>K31&lt;0</formula>
    </cfRule>
  </conditionalFormatting>
  <conditionalFormatting sqref="L31:L44">
    <cfRule type="expression" dxfId="912" priority="5">
      <formula>L31&gt;0</formula>
    </cfRule>
    <cfRule type="expression" dxfId="911" priority="6">
      <formula>L31&lt;0</formula>
    </cfRule>
  </conditionalFormatting>
  <conditionalFormatting sqref="H66:H72 F66:F72">
    <cfRule type="expression" dxfId="910" priority="3">
      <formula>F66&gt;0</formula>
    </cfRule>
    <cfRule type="expression" dxfId="909" priority="4">
      <formula>F66&lt;0</formula>
    </cfRule>
  </conditionalFormatting>
  <conditionalFormatting sqref="H73:H76 F73:F76">
    <cfRule type="expression" dxfId="908" priority="1">
      <formula>F73&gt;0</formula>
    </cfRule>
    <cfRule type="expression" dxfId="907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6" priority="137">
      <formula>F30&gt;0</formula>
    </cfRule>
    <cfRule type="expression" dxfId="905" priority="138">
      <formula>F30&lt;0</formula>
    </cfRule>
  </conditionalFormatting>
  <conditionalFormatting sqref="H47:H58">
    <cfRule type="expression" dxfId="904" priority="129">
      <formula>H47&gt;0</formula>
    </cfRule>
    <cfRule type="expression" dxfId="903" priority="130">
      <formula>H47&lt;0</formula>
    </cfRule>
  </conditionalFormatting>
  <conditionalFormatting sqref="H59">
    <cfRule type="expression" dxfId="902" priority="119">
      <formula>H59&gt;0</formula>
    </cfRule>
    <cfRule type="expression" dxfId="901" priority="120">
      <formula>H59&lt;0</formula>
    </cfRule>
  </conditionalFormatting>
  <conditionalFormatting sqref="H60">
    <cfRule type="expression" dxfId="900" priority="115">
      <formula>H60&gt;0</formula>
    </cfRule>
    <cfRule type="expression" dxfId="899" priority="116">
      <formula>H60&lt;0</formula>
    </cfRule>
  </conditionalFormatting>
  <conditionalFormatting sqref="H61:H66">
    <cfRule type="expression" dxfId="898" priority="111">
      <formula>H61&gt;0</formula>
    </cfRule>
    <cfRule type="expression" dxfId="897" priority="112">
      <formula>H61&lt;0</formula>
    </cfRule>
  </conditionalFormatting>
  <conditionalFormatting sqref="Q8">
    <cfRule type="expression" dxfId="896" priority="95">
      <formula>Q8&gt;0</formula>
    </cfRule>
    <cfRule type="expression" dxfId="895" priority="96">
      <formula>Q8&lt;0</formula>
    </cfRule>
  </conditionalFormatting>
  <conditionalFormatting sqref="Q7">
    <cfRule type="expression" dxfId="894" priority="97">
      <formula>Q7&gt;0</formula>
    </cfRule>
    <cfRule type="expression" dxfId="893" priority="98">
      <formula>Q7&lt;0</formula>
    </cfRule>
  </conditionalFormatting>
  <conditionalFormatting sqref="F178 H178">
    <cfRule type="expression" dxfId="892" priority="93">
      <formula>F178&gt;0</formula>
    </cfRule>
    <cfRule type="expression" dxfId="891" priority="94">
      <formula>F178&lt;0</formula>
    </cfRule>
  </conditionalFormatting>
  <conditionalFormatting sqref="Q10">
    <cfRule type="expression" dxfId="890" priority="87">
      <formula>Q10&gt;0</formula>
    </cfRule>
    <cfRule type="expression" dxfId="889" priority="88">
      <formula>Q10&lt;0</formula>
    </cfRule>
  </conditionalFormatting>
  <conditionalFormatting sqref="Q9">
    <cfRule type="expression" dxfId="888" priority="81">
      <formula>Q9&gt;0</formula>
    </cfRule>
    <cfRule type="expression" dxfId="887" priority="82">
      <formula>Q9&lt;0</formula>
    </cfRule>
  </conditionalFormatting>
  <conditionalFormatting sqref="F201:F248">
    <cfRule type="expression" dxfId="886" priority="41">
      <formula>F201&gt;0</formula>
    </cfRule>
    <cfRule type="expression" dxfId="885" priority="42">
      <formula>F201&lt;0</formula>
    </cfRule>
  </conditionalFormatting>
  <conditionalFormatting sqref="H201:H248">
    <cfRule type="expression" dxfId="884" priority="39">
      <formula>H201&gt;0</formula>
    </cfRule>
    <cfRule type="expression" dxfId="883" priority="40">
      <formula>H201&lt;0</formula>
    </cfRule>
  </conditionalFormatting>
  <conditionalFormatting sqref="J208">
    <cfRule type="expression" dxfId="882" priority="37">
      <formula>J208&gt;0</formula>
    </cfRule>
    <cfRule type="expression" dxfId="881" priority="38">
      <formula>J208&lt;0</formula>
    </cfRule>
  </conditionalFormatting>
  <conditionalFormatting sqref="J214:J215">
    <cfRule type="expression" dxfId="880" priority="35">
      <formula>J214&gt;0</formula>
    </cfRule>
    <cfRule type="expression" dxfId="879" priority="36">
      <formula>J214&lt;0</formula>
    </cfRule>
  </conditionalFormatting>
  <conditionalFormatting sqref="J216">
    <cfRule type="expression" dxfId="878" priority="33">
      <formula>J216&gt;0</formula>
    </cfRule>
    <cfRule type="expression" dxfId="877" priority="34">
      <formula>J216&lt;0</formula>
    </cfRule>
  </conditionalFormatting>
  <conditionalFormatting sqref="J217:J219 J221:J224">
    <cfRule type="expression" dxfId="876" priority="31">
      <formula>J217&gt;0</formula>
    </cfRule>
    <cfRule type="expression" dxfId="875" priority="32">
      <formula>J217&lt;0</formula>
    </cfRule>
  </conditionalFormatting>
  <conditionalFormatting sqref="K208">
    <cfRule type="expression" dxfId="874" priority="29">
      <formula>K208&gt;0</formula>
    </cfRule>
    <cfRule type="expression" dxfId="873" priority="30">
      <formula>K208&lt;0</formula>
    </cfRule>
  </conditionalFormatting>
  <conditionalFormatting sqref="K214:K215">
    <cfRule type="expression" dxfId="872" priority="27">
      <formula>K214&gt;0</formula>
    </cfRule>
    <cfRule type="expression" dxfId="871" priority="28">
      <formula>K214&lt;0</formula>
    </cfRule>
  </conditionalFormatting>
  <conditionalFormatting sqref="K216">
    <cfRule type="expression" dxfId="870" priority="25">
      <formula>K216&gt;0</formula>
    </cfRule>
    <cfRule type="expression" dxfId="869" priority="26">
      <formula>K216&lt;0</formula>
    </cfRule>
  </conditionalFormatting>
  <conditionalFormatting sqref="K217:K224">
    <cfRule type="expression" dxfId="868" priority="23">
      <formula>K217&gt;0</formula>
    </cfRule>
    <cfRule type="expression" dxfId="867" priority="24">
      <formula>K217&lt;0</formula>
    </cfRule>
  </conditionalFormatting>
  <conditionalFormatting sqref="L208">
    <cfRule type="expression" dxfId="866" priority="21">
      <formula>L208&gt;0</formula>
    </cfRule>
    <cfRule type="expression" dxfId="865" priority="22">
      <formula>L208&lt;0</formula>
    </cfRule>
  </conditionalFormatting>
  <conditionalFormatting sqref="L214:L215">
    <cfRule type="expression" dxfId="864" priority="19">
      <formula>L214&gt;0</formula>
    </cfRule>
    <cfRule type="expression" dxfId="863" priority="20">
      <formula>L214&lt;0</formula>
    </cfRule>
  </conditionalFormatting>
  <conditionalFormatting sqref="L216">
    <cfRule type="expression" dxfId="862" priority="17">
      <formula>L216&gt;0</formula>
    </cfRule>
    <cfRule type="expression" dxfId="861" priority="18">
      <formula>L216&lt;0</formula>
    </cfRule>
  </conditionalFormatting>
  <conditionalFormatting sqref="L217:L224">
    <cfRule type="expression" dxfId="860" priority="15">
      <formula>L217&gt;0</formula>
    </cfRule>
    <cfRule type="expression" dxfId="859" priority="16">
      <formula>L217&lt;0</formula>
    </cfRule>
  </conditionalFormatting>
  <conditionalFormatting sqref="K225">
    <cfRule type="expression" dxfId="858" priority="13">
      <formula>K225&gt;0</formula>
    </cfRule>
    <cfRule type="expression" dxfId="857" priority="14">
      <formula>K225&lt;0</formula>
    </cfRule>
  </conditionalFormatting>
  <conditionalFormatting sqref="L225:L232">
    <cfRule type="expression" dxfId="856" priority="11">
      <formula>L225&gt;0</formula>
    </cfRule>
    <cfRule type="expression" dxfId="855" priority="12">
      <formula>L225&lt;0</formula>
    </cfRule>
  </conditionalFormatting>
  <conditionalFormatting sqref="K226">
    <cfRule type="expression" dxfId="854" priority="9">
      <formula>K226&gt;0</formula>
    </cfRule>
    <cfRule type="expression" dxfId="853" priority="10">
      <formula>K226&lt;0</formula>
    </cfRule>
  </conditionalFormatting>
  <conditionalFormatting sqref="K227">
    <cfRule type="expression" dxfId="852" priority="7">
      <formula>K227&gt;0</formula>
    </cfRule>
    <cfRule type="expression" dxfId="851" priority="8">
      <formula>K227&lt;0</formula>
    </cfRule>
  </conditionalFormatting>
  <conditionalFormatting sqref="K228:K248">
    <cfRule type="expression" dxfId="850" priority="5">
      <formula>K228&gt;0</formula>
    </cfRule>
    <cfRule type="expression" dxfId="849" priority="6">
      <formula>K228&lt;0</formula>
    </cfRule>
  </conditionalFormatting>
  <conditionalFormatting sqref="L233:L237">
    <cfRule type="expression" dxfId="848" priority="3">
      <formula>L233&gt;0</formula>
    </cfRule>
    <cfRule type="expression" dxfId="847" priority="4">
      <formula>L233&lt;0</formula>
    </cfRule>
  </conditionalFormatting>
  <conditionalFormatting sqref="L238:L243">
    <cfRule type="expression" dxfId="846" priority="1">
      <formula>L238&gt;0</formula>
    </cfRule>
    <cfRule type="expression" dxfId="84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4" priority="11">
      <formula>F27&gt;0</formula>
    </cfRule>
    <cfRule type="expression" dxfId="843" priority="12">
      <formula>F27&lt;0</formula>
    </cfRule>
  </conditionalFormatting>
  <conditionalFormatting sqref="H27:H29">
    <cfRule type="expression" dxfId="842" priority="9">
      <formula>H27&gt;0</formula>
    </cfRule>
    <cfRule type="expression" dxfId="841" priority="10">
      <formula>H27&lt;0</formula>
    </cfRule>
  </conditionalFormatting>
  <conditionalFormatting sqref="F23:F26">
    <cfRule type="expression" dxfId="840" priority="7">
      <formula>F23&gt;0</formula>
    </cfRule>
    <cfRule type="expression" dxfId="839" priority="8">
      <formula>F23&lt;0</formula>
    </cfRule>
  </conditionalFormatting>
  <conditionalFormatting sqref="H23:H26">
    <cfRule type="expression" dxfId="838" priority="5">
      <formula>H23&gt;0</formula>
    </cfRule>
    <cfRule type="expression" dxfId="837" priority="6">
      <formula>H23&lt;0</formula>
    </cfRule>
  </conditionalFormatting>
  <conditionalFormatting sqref="Q8">
    <cfRule type="expression" dxfId="836" priority="1">
      <formula>Q8&gt;0</formula>
    </cfRule>
    <cfRule type="expression" dxfId="835" priority="2">
      <formula>Q8&lt;0</formula>
    </cfRule>
  </conditionalFormatting>
  <conditionalFormatting sqref="Q7">
    <cfRule type="expression" dxfId="834" priority="3">
      <formula>Q7&gt;0</formula>
    </cfRule>
    <cfRule type="expression" dxfId="83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2" priority="7">
      <formula>F21&gt;0</formula>
    </cfRule>
    <cfRule type="expression" dxfId="831" priority="8">
      <formula>F21&lt;0</formula>
    </cfRule>
  </conditionalFormatting>
  <conditionalFormatting sqref="F22">
    <cfRule type="expression" dxfId="830" priority="5">
      <formula>F22&gt;0</formula>
    </cfRule>
    <cfRule type="expression" dxfId="829" priority="6">
      <formula>F22&lt;0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4" priority="17">
      <formula>F38&gt;0</formula>
    </cfRule>
    <cfRule type="expression" dxfId="823" priority="18">
      <formula>F38&lt;0</formula>
    </cfRule>
  </conditionalFormatting>
  <conditionalFormatting sqref="H38:H72">
    <cfRule type="expression" dxfId="822" priority="9">
      <formula>H38&gt;0</formula>
    </cfRule>
    <cfRule type="expression" dxfId="821" priority="10">
      <formula>H38&lt;0</formula>
    </cfRule>
  </conditionalFormatting>
  <conditionalFormatting sqref="F21:F37">
    <cfRule type="expression" dxfId="820" priority="7">
      <formula>F21&gt;0</formula>
    </cfRule>
    <cfRule type="expression" dxfId="819" priority="8">
      <formula>F21&lt;0</formula>
    </cfRule>
  </conditionalFormatting>
  <conditionalFormatting sqref="H21:H37">
    <cfRule type="expression" dxfId="818" priority="5">
      <formula>H21&gt;0</formula>
    </cfRule>
    <cfRule type="expression" dxfId="817" priority="6">
      <formula>H21&lt;0</formula>
    </cfRule>
  </conditionalFormatting>
  <conditionalFormatting sqref="Q8">
    <cfRule type="expression" dxfId="816" priority="1">
      <formula>Q8&gt;0</formula>
    </cfRule>
    <cfRule type="expression" dxfId="815" priority="2">
      <formula>Q8&lt;0</formula>
    </cfRule>
  </conditionalFormatting>
  <conditionalFormatting sqref="Q7">
    <cfRule type="expression" dxfId="814" priority="3">
      <formula>Q7&gt;0</formula>
    </cfRule>
    <cfRule type="expression" dxfId="81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2" priority="11">
      <formula>F24&gt;0</formula>
    </cfRule>
    <cfRule type="expression" dxfId="811" priority="12">
      <formula>F24&lt;0</formula>
    </cfRule>
  </conditionalFormatting>
  <conditionalFormatting sqref="H27:H30">
    <cfRule type="expression" dxfId="810" priority="9">
      <formula>H27&gt;0</formula>
    </cfRule>
    <cfRule type="expression" dxfId="809" priority="10">
      <formula>H27&lt;0</formula>
    </cfRule>
  </conditionalFormatting>
  <conditionalFormatting sqref="F25">
    <cfRule type="expression" dxfId="808" priority="7">
      <formula>F25&gt;0</formula>
    </cfRule>
    <cfRule type="expression" dxfId="807" priority="8">
      <formula>F25&lt;0</formula>
    </cfRule>
  </conditionalFormatting>
  <conditionalFormatting sqref="H24:H26">
    <cfRule type="expression" dxfId="806" priority="5">
      <formula>H24&gt;0</formula>
    </cfRule>
    <cfRule type="expression" dxfId="805" priority="6">
      <formula>H24&lt;0</formula>
    </cfRule>
  </conditionalFormatting>
  <conditionalFormatting sqref="Q7">
    <cfRule type="expression" dxfId="804" priority="3">
      <formula>Q7&gt;0</formula>
    </cfRule>
    <cfRule type="expression" dxfId="803" priority="4">
      <formula>Q7&lt;0</formula>
    </cfRule>
  </conditionalFormatting>
  <conditionalFormatting sqref="Q8">
    <cfRule type="expression" dxfId="802" priority="1">
      <formula>Q8&gt;0</formula>
    </cfRule>
    <cfRule type="expression" dxfId="80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0" priority="17">
      <formula>F28&gt;0</formula>
    </cfRule>
    <cfRule type="expression" dxfId="799" priority="18">
      <formula>F28&lt;0</formula>
    </cfRule>
  </conditionalFormatting>
  <conditionalFormatting sqref="F28 F33:F35">
    <cfRule type="expression" dxfId="798" priority="19">
      <formula>F28&gt;0</formula>
    </cfRule>
    <cfRule type="expression" dxfId="797" priority="20">
      <formula>F28&lt;0</formula>
    </cfRule>
  </conditionalFormatting>
  <conditionalFormatting sqref="H28 H33:H35">
    <cfRule type="expression" dxfId="796" priority="15">
      <formula>H28&gt;0</formula>
    </cfRule>
    <cfRule type="expression" dxfId="795" priority="16">
      <formula>H28&lt;0</formula>
    </cfRule>
  </conditionalFormatting>
  <conditionalFormatting sqref="F21:F27">
    <cfRule type="expression" dxfId="794" priority="13">
      <formula>F21&gt;0</formula>
    </cfRule>
    <cfRule type="expression" dxfId="793" priority="14">
      <formula>F21&lt;0</formula>
    </cfRule>
  </conditionalFormatting>
  <conditionalFormatting sqref="H21:H27">
    <cfRule type="expression" dxfId="792" priority="11">
      <formula>H21&gt;0</formula>
    </cfRule>
    <cfRule type="expression" dxfId="791" priority="12">
      <formula>H21&lt;0</formula>
    </cfRule>
  </conditionalFormatting>
  <conditionalFormatting sqref="Q8">
    <cfRule type="expression" dxfId="790" priority="7">
      <formula>Q8&gt;0</formula>
    </cfRule>
    <cfRule type="expression" dxfId="789" priority="8">
      <formula>Q8&lt;0</formula>
    </cfRule>
  </conditionalFormatting>
  <conditionalFormatting sqref="Q7">
    <cfRule type="expression" dxfId="788" priority="9">
      <formula>Q7&gt;0</formula>
    </cfRule>
    <cfRule type="expression" dxfId="787" priority="10">
      <formula>Q7&lt;0</formula>
    </cfRule>
  </conditionalFormatting>
  <conditionalFormatting sqref="F29:F32">
    <cfRule type="expression" dxfId="786" priority="5">
      <formula>F29&gt;0</formula>
    </cfRule>
    <cfRule type="expression" dxfId="785" priority="6">
      <formula>F29&lt;0</formula>
    </cfRule>
  </conditionalFormatting>
  <conditionalFormatting sqref="H29:H32">
    <cfRule type="expression" dxfId="784" priority="3">
      <formula>H29&gt;0</formula>
    </cfRule>
    <cfRule type="expression" dxfId="783" priority="4">
      <formula>H29&lt;0</formula>
    </cfRule>
  </conditionalFormatting>
  <conditionalFormatting sqref="M37">
    <cfRule type="expression" dxfId="782" priority="1">
      <formula>M37&gt;0</formula>
    </cfRule>
    <cfRule type="expression" dxfId="78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0" priority="47">
      <formula>F26&gt;0</formula>
    </cfRule>
    <cfRule type="expression" dxfId="779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8" priority="35">
      <formula>F22&gt;0</formula>
    </cfRule>
    <cfRule type="expression" dxfId="777" priority="36">
      <formula>F22&lt;0</formula>
    </cfRule>
  </conditionalFormatting>
  <conditionalFormatting sqref="H22:H25">
    <cfRule type="expression" dxfId="776" priority="33">
      <formula>H22&gt;0</formula>
    </cfRule>
    <cfRule type="expression" dxfId="775" priority="34">
      <formula>H22&lt;0</formula>
    </cfRule>
  </conditionalFormatting>
  <conditionalFormatting sqref="Q8">
    <cfRule type="expression" dxfId="774" priority="29">
      <formula>Q8&gt;0</formula>
    </cfRule>
    <cfRule type="expression" dxfId="773" priority="30">
      <formula>Q8&lt;0</formula>
    </cfRule>
  </conditionalFormatting>
  <conditionalFormatting sqref="Q7">
    <cfRule type="expression" dxfId="772" priority="31">
      <formula>Q7&gt;0</formula>
    </cfRule>
    <cfRule type="expression" dxfId="771" priority="32">
      <formula>Q7&lt;0</formula>
    </cfRule>
  </conditionalFormatting>
  <conditionalFormatting sqref="F72:F74">
    <cfRule type="expression" dxfId="770" priority="27">
      <formula>F72&gt;0</formula>
    </cfRule>
    <cfRule type="expression" dxfId="769" priority="28">
      <formula>F72&lt;0</formula>
    </cfRule>
  </conditionalFormatting>
  <conditionalFormatting sqref="F75:F82">
    <cfRule type="expression" dxfId="768" priority="23">
      <formula>F75&gt;0</formula>
    </cfRule>
    <cfRule type="expression" dxfId="767" priority="24">
      <formula>F75&lt;0</formula>
    </cfRule>
  </conditionalFormatting>
  <conditionalFormatting sqref="F75:F82">
    <cfRule type="expression" dxfId="766" priority="25">
      <formula>F75&gt;0</formula>
    </cfRule>
    <cfRule type="expression" dxfId="765" priority="26">
      <formula>F75&lt;0</formula>
    </cfRule>
  </conditionalFormatting>
  <conditionalFormatting sqref="H72:H82">
    <cfRule type="expression" dxfId="764" priority="21">
      <formula>H72&gt;0</formula>
    </cfRule>
    <cfRule type="expression" dxfId="763" priority="22">
      <formula>H72&lt;0</formula>
    </cfRule>
  </conditionalFormatting>
  <conditionalFormatting sqref="F68:F71">
    <cfRule type="expression" dxfId="762" priority="19">
      <formula>F68&gt;0</formula>
    </cfRule>
    <cfRule type="expression" dxfId="761" priority="20">
      <formula>F68&lt;0</formula>
    </cfRule>
  </conditionalFormatting>
  <conditionalFormatting sqref="H68:H71">
    <cfRule type="expression" dxfId="760" priority="17">
      <formula>H68&gt;0</formula>
    </cfRule>
    <cfRule type="expression" dxfId="759" priority="18">
      <formula>H68&lt;0</formula>
    </cfRule>
  </conditionalFormatting>
  <conditionalFormatting sqref="Q10">
    <cfRule type="expression" dxfId="758" priority="15">
      <formula>Q10&gt;0</formula>
    </cfRule>
    <cfRule type="expression" dxfId="757" priority="16">
      <formula>Q10&lt;0</formula>
    </cfRule>
  </conditionalFormatting>
  <conditionalFormatting sqref="H43 F43">
    <cfRule type="expression" dxfId="756" priority="11">
      <formula>F43&gt;0</formula>
    </cfRule>
    <cfRule type="expression" dxfId="755" priority="12">
      <formula>F43&lt;0</formula>
    </cfRule>
  </conditionalFormatting>
  <conditionalFormatting sqref="H37:H39 F37:F39">
    <cfRule type="expression" dxfId="754" priority="9">
      <formula>F37&gt;0</formula>
    </cfRule>
    <cfRule type="expression" dxfId="753" priority="10">
      <formula>F37&lt;0</formula>
    </cfRule>
  </conditionalFormatting>
  <conditionalFormatting sqref="H35:H36 F35:F36">
    <cfRule type="expression" dxfId="752" priority="7">
      <formula>F35&gt;0</formula>
    </cfRule>
    <cfRule type="expression" dxfId="751" priority="8">
      <formula>F35&lt;0</formula>
    </cfRule>
  </conditionalFormatting>
  <conditionalFormatting sqref="H41:H42 F41:F42 J40:J41">
    <cfRule type="expression" dxfId="750" priority="5">
      <formula>F40&gt;0</formula>
    </cfRule>
    <cfRule type="expression" dxfId="749" priority="6">
      <formula>F40&lt;0</formula>
    </cfRule>
  </conditionalFormatting>
  <conditionalFormatting sqref="H40 F40">
    <cfRule type="expression" dxfId="748" priority="3">
      <formula>F40&gt;0</formula>
    </cfRule>
    <cfRule type="expression" dxfId="747" priority="4">
      <formula>F40&lt;0</formula>
    </cfRule>
  </conditionalFormatting>
  <conditionalFormatting sqref="J42:J45">
    <cfRule type="expression" dxfId="746" priority="1">
      <formula>J42&gt;0</formula>
    </cfRule>
    <cfRule type="expression" dxfId="745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4" priority="29">
      <formula>F40&gt;0</formula>
    </cfRule>
    <cfRule type="expression" dxfId="743" priority="30">
      <formula>F40&lt;0</formula>
    </cfRule>
  </conditionalFormatting>
  <conditionalFormatting sqref="F40:F45">
    <cfRule type="expression" dxfId="742" priority="31">
      <formula>F40&gt;0</formula>
    </cfRule>
    <cfRule type="expression" dxfId="741" priority="32">
      <formula>F40&lt;0</formula>
    </cfRule>
  </conditionalFormatting>
  <conditionalFormatting sqref="H40:H45">
    <cfRule type="expression" dxfId="740" priority="27">
      <formula>H40&gt;0</formula>
    </cfRule>
    <cfRule type="expression" dxfId="739" priority="28">
      <formula>H40&lt;0</formula>
    </cfRule>
  </conditionalFormatting>
  <conditionalFormatting sqref="F23:F39">
    <cfRule type="expression" dxfId="738" priority="13">
      <formula>F23&gt;0</formula>
    </cfRule>
    <cfRule type="expression" dxfId="737" priority="14">
      <formula>F23&lt;0</formula>
    </cfRule>
  </conditionalFormatting>
  <conditionalFormatting sqref="H23:H39">
    <cfRule type="expression" dxfId="736" priority="11">
      <formula>H23&gt;0</formula>
    </cfRule>
    <cfRule type="expression" dxfId="735" priority="12">
      <formula>H23&lt;0</formula>
    </cfRule>
  </conditionalFormatting>
  <conditionalFormatting sqref="Q7">
    <cfRule type="expression" dxfId="734" priority="9">
      <formula>Q7&gt;0</formula>
    </cfRule>
    <cfRule type="expression" dxfId="733" priority="10">
      <formula>Q7&lt;0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10">
    <cfRule type="expression" dxfId="730" priority="1">
      <formula>Q10&gt;0</formula>
    </cfRule>
    <cfRule type="expression" dxfId="72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8" priority="39">
      <formula>Q12&gt;0</formula>
    </cfRule>
    <cfRule type="expression" dxfId="72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6" priority="33">
      <formula>F25&gt;0</formula>
    </cfRule>
    <cfRule type="expression" dxfId="725" priority="34">
      <formula>F25&lt;0</formula>
    </cfRule>
  </conditionalFormatting>
  <conditionalFormatting sqref="F30">
    <cfRule type="expression" dxfId="724" priority="31">
      <formula>F30&gt;0</formula>
    </cfRule>
    <cfRule type="expression" dxfId="723" priority="32">
      <formula>F30&lt;0</formula>
    </cfRule>
  </conditionalFormatting>
  <conditionalFormatting sqref="F31">
    <cfRule type="expression" dxfId="722" priority="29">
      <formula>F31&gt;0</formula>
    </cfRule>
    <cfRule type="expression" dxfId="721" priority="30">
      <formula>F31&lt;0</formula>
    </cfRule>
  </conditionalFormatting>
  <conditionalFormatting sqref="F32:F34">
    <cfRule type="expression" dxfId="720" priority="27">
      <formula>F32&gt;0</formula>
    </cfRule>
    <cfRule type="expression" dxfId="719" priority="28">
      <formula>F32&lt;0</formula>
    </cfRule>
  </conditionalFormatting>
  <conditionalFormatting sqref="H25:H29">
    <cfRule type="expression" dxfId="718" priority="25">
      <formula>H25&gt;0</formula>
    </cfRule>
    <cfRule type="expression" dxfId="717" priority="26">
      <formula>H25&lt;0</formula>
    </cfRule>
  </conditionalFormatting>
  <conditionalFormatting sqref="H30">
    <cfRule type="expression" dxfId="716" priority="23">
      <formula>H30&gt;0</formula>
    </cfRule>
    <cfRule type="expression" dxfId="715" priority="24">
      <formula>H30&lt;0</formula>
    </cfRule>
  </conditionalFormatting>
  <conditionalFormatting sqref="H31">
    <cfRule type="expression" dxfId="714" priority="21">
      <formula>H31&gt;0</formula>
    </cfRule>
    <cfRule type="expression" dxfId="713" priority="22">
      <formula>H31&lt;0</formula>
    </cfRule>
  </conditionalFormatting>
  <conditionalFormatting sqref="H32:H34">
    <cfRule type="expression" dxfId="712" priority="19">
      <formula>H32&gt;0</formula>
    </cfRule>
    <cfRule type="expression" dxfId="711" priority="20">
      <formula>H32&lt;0</formula>
    </cfRule>
  </conditionalFormatting>
  <conditionalFormatting sqref="F35">
    <cfRule type="expression" dxfId="710" priority="17">
      <formula>F35&gt;0</formula>
    </cfRule>
    <cfRule type="expression" dxfId="709" priority="18">
      <formula>F35&lt;0</formula>
    </cfRule>
  </conditionalFormatting>
  <conditionalFormatting sqref="H35">
    <cfRule type="expression" dxfId="708" priority="15">
      <formula>H35&gt;0</formula>
    </cfRule>
    <cfRule type="expression" dxfId="707" priority="16">
      <formula>H35&lt;0</formula>
    </cfRule>
  </conditionalFormatting>
  <conditionalFormatting sqref="F36">
    <cfRule type="expression" dxfId="706" priority="13">
      <formula>F36&gt;0</formula>
    </cfRule>
    <cfRule type="expression" dxfId="705" priority="14">
      <formula>F36&lt;0</formula>
    </cfRule>
  </conditionalFormatting>
  <conditionalFormatting sqref="H36">
    <cfRule type="expression" dxfId="704" priority="11">
      <formula>H36&gt;0</formula>
    </cfRule>
    <cfRule type="expression" dxfId="703" priority="12">
      <formula>H36&lt;0</formula>
    </cfRule>
  </conditionalFormatting>
  <conditionalFormatting sqref="H23:H24">
    <cfRule type="expression" dxfId="702" priority="5">
      <formula>H23&gt;0</formula>
    </cfRule>
    <cfRule type="expression" dxfId="701" priority="6">
      <formula>H23&lt;0</formula>
    </cfRule>
  </conditionalFormatting>
  <conditionalFormatting sqref="F23:F24">
    <cfRule type="expression" dxfId="700" priority="7">
      <formula>F23&gt;0</formula>
    </cfRule>
    <cfRule type="expression" dxfId="699" priority="8">
      <formula>F23&lt;0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conditionalFormatting sqref="Q8">
    <cfRule type="expression" dxfId="696" priority="1">
      <formula>Q8&gt;0</formula>
    </cfRule>
    <cfRule type="expression" dxfId="69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58.95</v>
      </c>
      <c r="R4" s="475">
        <v>2.5999999999999999E-3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2358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3021.8999999999942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1417.3199999999924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1.506697282816668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2.9177268871925358E-2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13.042035398230091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64.845000000000013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64.255500000000012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63.666000000000004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63.07650000000001</v>
      </c>
      <c r="W20" s="2"/>
      <c r="X20" s="134"/>
    </row>
    <row r="21" spans="1:33" x14ac:dyDescent="0.25">
      <c r="P21" s="81">
        <v>1.06</v>
      </c>
      <c r="Q21" s="81">
        <f t="shared" si="2"/>
        <v>62.487000000000009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61.897500000000008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61.308000000000007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60.718500000000006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60.129000000000005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59.539500000000004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58.95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58.360500000000002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57.771000000000001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57.1815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56.591999999999999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56.002499999999998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55.412999999999997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54.823500000000003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54.234000000000002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53.644500000000008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53.055000000000007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94" priority="69">
      <formula>J8&gt;0</formula>
    </cfRule>
    <cfRule type="expression" dxfId="693" priority="70">
      <formula>J8&lt;0</formula>
    </cfRule>
  </conditionalFormatting>
  <conditionalFormatting sqref="Q7">
    <cfRule type="expression" dxfId="692" priority="71">
      <formula>Q7&gt;0</formula>
    </cfRule>
    <cfRule type="expression" dxfId="691" priority="72">
      <formula>Q7&lt;0</formula>
    </cfRule>
  </conditionalFormatting>
  <conditionalFormatting sqref="M62">
    <cfRule type="expression" dxfId="690" priority="59">
      <formula>M62&gt;0</formula>
    </cfRule>
    <cfRule type="expression" dxfId="689" priority="60">
      <formula>M62&lt;0</formula>
    </cfRule>
  </conditionalFormatting>
  <conditionalFormatting sqref="M62">
    <cfRule type="expression" dxfId="688" priority="61">
      <formula>M62&gt;0</formula>
    </cfRule>
    <cfRule type="expression" dxfId="687" priority="62">
      <formula>M62&lt;0</formula>
    </cfRule>
  </conditionalFormatting>
  <conditionalFormatting sqref="F24:F55">
    <cfRule type="expression" dxfId="686" priority="47">
      <formula>F24&gt;0</formula>
    </cfRule>
    <cfRule type="expression" dxfId="685" priority="48">
      <formula>F24&lt;0</formula>
    </cfRule>
  </conditionalFormatting>
  <conditionalFormatting sqref="F24:F55">
    <cfRule type="expression" dxfId="684" priority="49">
      <formula>F24&gt;0</formula>
    </cfRule>
    <cfRule type="expression" dxfId="683" priority="50">
      <formula>F24&lt;0</formula>
    </cfRule>
  </conditionalFormatting>
  <conditionalFormatting sqref="H24:H55">
    <cfRule type="expression" dxfId="682" priority="45">
      <formula>H24&gt;0</formula>
    </cfRule>
    <cfRule type="expression" dxfId="681" priority="46">
      <formula>H24&lt;0</formula>
    </cfRule>
  </conditionalFormatting>
  <conditionalFormatting sqref="J27:J38">
    <cfRule type="expression" dxfId="680" priority="15">
      <formula>J27&gt;0</formula>
    </cfRule>
    <cfRule type="expression" dxfId="679" priority="16">
      <formula>J27&lt;0</formula>
    </cfRule>
  </conditionalFormatting>
  <conditionalFormatting sqref="J27:J38">
    <cfRule type="expression" dxfId="678" priority="17">
      <formula>J27&gt;0</formula>
    </cfRule>
    <cfRule type="expression" dxfId="677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76" priority="11">
      <formula>J39&gt;0</formula>
    </cfRule>
    <cfRule type="expression" dxfId="675" priority="12">
      <formula>J39&lt;0</formula>
    </cfRule>
  </conditionalFormatting>
  <conditionalFormatting sqref="J39">
    <cfRule type="expression" dxfId="674" priority="13">
      <formula>J39&gt;0</formula>
    </cfRule>
    <cfRule type="expression" dxfId="673" priority="14">
      <formula>J39&lt;0</formula>
    </cfRule>
  </conditionalFormatting>
  <conditionalFormatting sqref="J51:J56">
    <cfRule type="expression" dxfId="672" priority="1">
      <formula>J51&gt;0</formula>
    </cfRule>
    <cfRule type="expression" dxfId="671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0" priority="66">
      <formula>F22&gt;0</formula>
    </cfRule>
    <cfRule type="expression" dxfId="66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8" priority="53">
      <formula>F41&gt;0</formula>
    </cfRule>
    <cfRule type="expression" dxfId="667" priority="54">
      <formula>F41&lt;0</formula>
    </cfRule>
  </conditionalFormatting>
  <conditionalFormatting sqref="F41">
    <cfRule type="expression" dxfId="666" priority="57">
      <formula>F41&gt;0</formula>
    </cfRule>
    <cfRule type="expression" dxfId="665" priority="58">
      <formula>F41&lt;0</formula>
    </cfRule>
  </conditionalFormatting>
  <conditionalFormatting sqref="H41">
    <cfRule type="expression" dxfId="664" priority="35">
      <formula>H41&gt;0</formula>
    </cfRule>
    <cfRule type="expression" dxfId="663" priority="36">
      <formula>H41&lt;0</formula>
    </cfRule>
  </conditionalFormatting>
  <conditionalFormatting sqref="F89:F95">
    <cfRule type="expression" dxfId="662" priority="29">
      <formula>F89&gt;0</formula>
    </cfRule>
    <cfRule type="expression" dxfId="661" priority="30">
      <formula>F89&lt;0</formula>
    </cfRule>
  </conditionalFormatting>
  <conditionalFormatting sqref="F96:F110">
    <cfRule type="expression" dxfId="660" priority="25">
      <formula>F96&gt;0</formula>
    </cfRule>
    <cfRule type="expression" dxfId="659" priority="26">
      <formula>F96&lt;0</formula>
    </cfRule>
  </conditionalFormatting>
  <conditionalFormatting sqref="F96:F110">
    <cfRule type="expression" dxfId="658" priority="27">
      <formula>F96&gt;0</formula>
    </cfRule>
    <cfRule type="expression" dxfId="657" priority="28">
      <formula>F96&lt;0</formula>
    </cfRule>
  </conditionalFormatting>
  <conditionalFormatting sqref="H89:H100">
    <cfRule type="expression" dxfId="656" priority="23">
      <formula>H89&gt;0</formula>
    </cfRule>
    <cfRule type="expression" dxfId="655" priority="24">
      <formula>H89&lt;0</formula>
    </cfRule>
  </conditionalFormatting>
  <conditionalFormatting sqref="H101">
    <cfRule type="expression" dxfId="654" priority="21">
      <formula>H101&gt;0</formula>
    </cfRule>
    <cfRule type="expression" dxfId="653" priority="22">
      <formula>H101&lt;0</formula>
    </cfRule>
  </conditionalFormatting>
  <conditionalFormatting sqref="F111:F116">
    <cfRule type="expression" dxfId="652" priority="19">
      <formula>F111&gt;0</formula>
    </cfRule>
    <cfRule type="expression" dxfId="651" priority="20">
      <formula>F111&lt;0</formula>
    </cfRule>
  </conditionalFormatting>
  <conditionalFormatting sqref="H103:H116">
    <cfRule type="expression" dxfId="650" priority="17">
      <formula>H103&gt;0</formula>
    </cfRule>
    <cfRule type="expression" dxfId="649" priority="18">
      <formula>H103&lt;0</formula>
    </cfRule>
  </conditionalFormatting>
  <conditionalFormatting sqref="H102">
    <cfRule type="expression" dxfId="648" priority="15">
      <formula>H102&gt;0</formula>
    </cfRule>
    <cfRule type="expression" dxfId="647" priority="16">
      <formula>H102&lt;0</formula>
    </cfRule>
  </conditionalFormatting>
  <conditionalFormatting sqref="M42">
    <cfRule type="expression" dxfId="646" priority="13">
      <formula>M42&gt;0</formula>
    </cfRule>
    <cfRule type="expression" dxfId="645" priority="14">
      <formula>M42&lt;0</formula>
    </cfRule>
  </conditionalFormatting>
  <conditionalFormatting sqref="Q7">
    <cfRule type="expression" dxfId="644" priority="9">
      <formula>Q7&gt;0</formula>
    </cfRule>
    <cfRule type="expression" dxfId="643" priority="10">
      <formula>Q7&lt;0</formula>
    </cfRule>
  </conditionalFormatting>
  <conditionalFormatting sqref="Q8">
    <cfRule type="expression" dxfId="642" priority="7">
      <formula>Q8&gt;0</formula>
    </cfRule>
    <cfRule type="expression" dxfId="641" priority="8">
      <formula>Q8&lt;0</formula>
    </cfRule>
  </conditionalFormatting>
  <conditionalFormatting sqref="F117:F130 H117:H130">
    <cfRule type="expression" dxfId="640" priority="1">
      <formula>F117&gt;0</formula>
    </cfRule>
    <cfRule type="expression" dxfId="63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8" priority="84">
      <formula>F7&gt;0</formula>
    </cfRule>
    <cfRule type="expression" dxfId="637" priority="85">
      <formula>F7&lt;0</formula>
    </cfRule>
  </conditionalFormatting>
  <conditionalFormatting sqref="Q8">
    <cfRule type="expression" dxfId="636" priority="82">
      <formula>Q8&gt;0</formula>
    </cfRule>
    <cfRule type="expression" dxfId="635" priority="83">
      <formula>Q8&lt;0</formula>
    </cfRule>
  </conditionalFormatting>
  <conditionalFormatting sqref="F29:F36">
    <cfRule type="expression" dxfId="634" priority="62">
      <formula>F29&gt;0</formula>
    </cfRule>
    <cfRule type="expression" dxfId="633" priority="63">
      <formula>F29&lt;0</formula>
    </cfRule>
  </conditionalFormatting>
  <conditionalFormatting sqref="J32:J38">
    <cfRule type="expression" dxfId="632" priority="57">
      <formula>J32&gt;0</formula>
    </cfRule>
    <cfRule type="expression" dxfId="631" priority="58">
      <formula>J32&lt;0</formula>
    </cfRule>
  </conditionalFormatting>
  <conditionalFormatting sqref="M42">
    <cfRule type="expression" dxfId="630" priority="55">
      <formula>M42&gt;0</formula>
    </cfRule>
    <cfRule type="expression" dxfId="629" priority="56">
      <formula>M42&lt;0</formula>
    </cfRule>
  </conditionalFormatting>
  <conditionalFormatting sqref="F98:F134 H98:H134 H137:H142 F137:F142 F144:F153 H144:H153">
    <cfRule type="expression" dxfId="628" priority="53">
      <formula>F98&gt;0</formula>
    </cfRule>
    <cfRule type="expression" dxfId="627" priority="54">
      <formula>F98&lt;0</formula>
    </cfRule>
  </conditionalFormatting>
  <conditionalFormatting sqref="F90:F97">
    <cfRule type="expression" dxfId="626" priority="51">
      <formula>F90&gt;0</formula>
    </cfRule>
    <cfRule type="expression" dxfId="625" priority="52">
      <formula>F90&lt;0</formula>
    </cfRule>
  </conditionalFormatting>
  <conditionalFormatting sqref="H90:H97">
    <cfRule type="expression" dxfId="624" priority="49">
      <formula>H90&gt;0</formula>
    </cfRule>
    <cfRule type="expression" dxfId="623" priority="50">
      <formula>H90&lt;0</formula>
    </cfRule>
  </conditionalFormatting>
  <conditionalFormatting sqref="F135:F136 H135:H136">
    <cfRule type="expression" dxfId="622" priority="47">
      <formula>F135&gt;0</formula>
    </cfRule>
    <cfRule type="expression" dxfId="621" priority="48">
      <formula>F135&lt;0</formula>
    </cfRule>
  </conditionalFormatting>
  <conditionalFormatting sqref="H143 F143">
    <cfRule type="expression" dxfId="620" priority="45">
      <formula>F143&gt;0</formula>
    </cfRule>
    <cfRule type="expression" dxfId="619" priority="46">
      <formula>F143&lt;0</formula>
    </cfRule>
  </conditionalFormatting>
  <conditionalFormatting sqref="F154:F161">
    <cfRule type="expression" dxfId="618" priority="31">
      <formula>F154&gt;0</formula>
    </cfRule>
    <cfRule type="expression" dxfId="617" priority="32">
      <formula>F154&lt;0</formula>
    </cfRule>
  </conditionalFormatting>
  <conditionalFormatting sqref="H154:H161">
    <cfRule type="expression" dxfId="616" priority="29">
      <formula>H154&gt;0</formula>
    </cfRule>
    <cfRule type="expression" dxfId="615" priority="30">
      <formula>H154&lt;0</formula>
    </cfRule>
  </conditionalFormatting>
  <conditionalFormatting sqref="Q10">
    <cfRule type="expression" dxfId="614" priority="27">
      <formula>Q10&gt;0</formula>
    </cfRule>
    <cfRule type="expression" dxfId="613" priority="28">
      <formula>Q10&lt;0</formula>
    </cfRule>
  </conditionalFormatting>
  <conditionalFormatting sqref="F37:F38">
    <cfRule type="expression" dxfId="612" priority="25">
      <formula>F37&gt;0</formula>
    </cfRule>
    <cfRule type="expression" dxfId="611" priority="26">
      <formula>F37&lt;0</formula>
    </cfRule>
  </conditionalFormatting>
  <conditionalFormatting sqref="H37:H38">
    <cfRule type="expression" dxfId="610" priority="23">
      <formula>H37&gt;0</formula>
    </cfRule>
    <cfRule type="expression" dxfId="609" priority="24">
      <formula>H37&lt;0</formula>
    </cfRule>
  </conditionalFormatting>
  <conditionalFormatting sqref="F167">
    <cfRule type="expression" dxfId="608" priority="21">
      <formula>F167&gt;0</formula>
    </cfRule>
    <cfRule type="expression" dxfId="607" priority="22">
      <formula>F167&lt;0</formula>
    </cfRule>
  </conditionalFormatting>
  <conditionalFormatting sqref="F168:F179">
    <cfRule type="expression" dxfId="606" priority="19">
      <formula>F168&gt;0</formula>
    </cfRule>
    <cfRule type="expression" dxfId="605" priority="20">
      <formula>F168&lt;0</formula>
    </cfRule>
  </conditionalFormatting>
  <conditionalFormatting sqref="H167:H179">
    <cfRule type="expression" dxfId="604" priority="17">
      <formula>H167&gt;0</formula>
    </cfRule>
    <cfRule type="expression" dxfId="603" priority="18">
      <formula>H167&lt;0</formula>
    </cfRule>
  </conditionalFormatting>
  <conditionalFormatting sqref="J175:J197 J201">
    <cfRule type="expression" dxfId="602" priority="15">
      <formula>J175&gt;0</formula>
    </cfRule>
    <cfRule type="expression" dxfId="601" priority="16">
      <formula>J175&lt;0</formula>
    </cfRule>
  </conditionalFormatting>
  <conditionalFormatting sqref="F180:F197 F201">
    <cfRule type="expression" dxfId="600" priority="13">
      <formula>F180&gt;0</formula>
    </cfRule>
    <cfRule type="expression" dxfId="599" priority="14">
      <formula>F180&lt;0</formula>
    </cfRule>
  </conditionalFormatting>
  <conditionalFormatting sqref="H180:H197 H201">
    <cfRule type="expression" dxfId="598" priority="11">
      <formula>H180&gt;0</formula>
    </cfRule>
    <cfRule type="expression" dxfId="597" priority="12">
      <formula>H180&lt;0</formula>
    </cfRule>
  </conditionalFormatting>
  <conditionalFormatting sqref="I32:J35">
    <cfRule type="expression" dxfId="596" priority="9">
      <formula>I32&gt;0</formula>
    </cfRule>
    <cfRule type="expression" dxfId="595" priority="10">
      <formula>I32&lt;0</formula>
    </cfRule>
  </conditionalFormatting>
  <conditionalFormatting sqref="F198:F200">
    <cfRule type="expression" dxfId="594" priority="7">
      <formula>F198&gt;0</formula>
    </cfRule>
    <cfRule type="expression" dxfId="593" priority="8">
      <formula>F198&lt;0</formula>
    </cfRule>
  </conditionalFormatting>
  <conditionalFormatting sqref="H198:H200">
    <cfRule type="expression" dxfId="592" priority="5">
      <formula>H198&gt;0</formula>
    </cfRule>
    <cfRule type="expression" dxfId="591" priority="6">
      <formula>H198&lt;0</formula>
    </cfRule>
  </conditionalFormatting>
  <conditionalFormatting sqref="J198:J200">
    <cfRule type="expression" dxfId="590" priority="3">
      <formula>J198&gt;0</formula>
    </cfRule>
    <cfRule type="expression" dxfId="589" priority="4">
      <formula>J198&lt;0</formula>
    </cfRule>
  </conditionalFormatting>
  <conditionalFormatting sqref="F202:F211 H202:H211 J202:J211">
    <cfRule type="expression" dxfId="588" priority="1">
      <formula>F202&gt;0</formula>
    </cfRule>
    <cfRule type="expression" dxfId="58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6" priority="80">
      <formula>Q7&gt;0</formula>
    </cfRule>
    <cfRule type="expression" dxfId="585" priority="81">
      <formula>Q7&lt;0</formula>
    </cfRule>
  </conditionalFormatting>
  <conditionalFormatting sqref="Q8">
    <cfRule type="expression" dxfId="584" priority="78">
      <formula>Q8&gt;0</formula>
    </cfRule>
    <cfRule type="expression" dxfId="583" priority="79">
      <formula>Q8&lt;0</formula>
    </cfRule>
  </conditionalFormatting>
  <conditionalFormatting sqref="F29:F43">
    <cfRule type="expression" dxfId="582" priority="62">
      <formula>F29&gt;0</formula>
    </cfRule>
    <cfRule type="expression" dxfId="581" priority="63">
      <formula>F29&lt;0</formula>
    </cfRule>
  </conditionalFormatting>
  <conditionalFormatting sqref="H45 H47:H48 H50:H51 H53 H29:H43">
    <cfRule type="expression" dxfId="580" priority="60">
      <formula>H29&gt;0</formula>
    </cfRule>
    <cfRule type="expression" dxfId="579" priority="61">
      <formula>H29&lt;0</formula>
    </cfRule>
  </conditionalFormatting>
  <conditionalFormatting sqref="J35">
    <cfRule type="expression" dxfId="578" priority="56">
      <formula>J35&gt;0</formula>
    </cfRule>
    <cfRule type="expression" dxfId="577" priority="57">
      <formula>J35&lt;0</formula>
    </cfRule>
  </conditionalFormatting>
  <conditionalFormatting sqref="J36:J37">
    <cfRule type="expression" dxfId="576" priority="54">
      <formula>J36&gt;0</formula>
    </cfRule>
    <cfRule type="expression" dxfId="575" priority="55">
      <formula>J36&lt;0</formula>
    </cfRule>
  </conditionalFormatting>
  <conditionalFormatting sqref="J38:J45 J48 J51">
    <cfRule type="expression" dxfId="574" priority="52">
      <formula>J38&gt;0</formula>
    </cfRule>
    <cfRule type="expression" dxfId="57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2" priority="49">
      <formula>M59&gt;0</formula>
    </cfRule>
    <cfRule type="expression" dxfId="571" priority="50">
      <formula>M59&lt;0</formula>
    </cfRule>
  </conditionalFormatting>
  <conditionalFormatting sqref="Q10">
    <cfRule type="expression" dxfId="570" priority="47">
      <formula>Q10&gt;0</formula>
    </cfRule>
    <cfRule type="expression" dxfId="569" priority="48">
      <formula>Q10&lt;0</formula>
    </cfRule>
  </conditionalFormatting>
  <conditionalFormatting sqref="F84:F103">
    <cfRule type="expression" dxfId="568" priority="45">
      <formula>F84&gt;0</formula>
    </cfRule>
    <cfRule type="expression" dxfId="567" priority="46">
      <formula>F84&lt;0</formula>
    </cfRule>
  </conditionalFormatting>
  <conditionalFormatting sqref="H107 H84:H103">
    <cfRule type="expression" dxfId="566" priority="43">
      <formula>H84&gt;0</formula>
    </cfRule>
    <cfRule type="expression" dxfId="565" priority="44">
      <formula>H84&lt;0</formula>
    </cfRule>
  </conditionalFormatting>
  <conditionalFormatting sqref="J89">
    <cfRule type="expression" dxfId="564" priority="41">
      <formula>J89&gt;0</formula>
    </cfRule>
    <cfRule type="expression" dxfId="563" priority="42">
      <formula>J89&lt;0</formula>
    </cfRule>
  </conditionalFormatting>
  <conditionalFormatting sqref="J90:J95">
    <cfRule type="expression" dxfId="562" priority="39">
      <formula>J90&gt;0</formula>
    </cfRule>
    <cfRule type="expression" dxfId="561" priority="40">
      <formula>J90&lt;0</formula>
    </cfRule>
  </conditionalFormatting>
  <conditionalFormatting sqref="J96:J97">
    <cfRule type="expression" dxfId="560" priority="37">
      <formula>J96&gt;0</formula>
    </cfRule>
    <cfRule type="expression" dxfId="559" priority="38">
      <formula>J96&lt;0</formula>
    </cfRule>
  </conditionalFormatting>
  <conditionalFormatting sqref="J98:J104">
    <cfRule type="expression" dxfId="558" priority="35">
      <formula>J98&gt;0</formula>
    </cfRule>
    <cfRule type="expression" dxfId="557" priority="36">
      <formula>J98&lt;0</formula>
    </cfRule>
  </conditionalFormatting>
  <conditionalFormatting sqref="J25">
    <cfRule type="expression" dxfId="556" priority="31">
      <formula>J25&gt;0</formula>
    </cfRule>
    <cfRule type="expression" dxfId="555" priority="32">
      <formula>J25&lt;0</formula>
    </cfRule>
  </conditionalFormatting>
  <conditionalFormatting sqref="F105:F106">
    <cfRule type="expression" dxfId="554" priority="29">
      <formula>F105&gt;0</formula>
    </cfRule>
    <cfRule type="expression" dxfId="553" priority="30">
      <formula>F105&lt;0</formula>
    </cfRule>
  </conditionalFormatting>
  <conditionalFormatting sqref="H105:H106">
    <cfRule type="expression" dxfId="552" priority="27">
      <formula>H105&gt;0</formula>
    </cfRule>
    <cfRule type="expression" dxfId="551" priority="28">
      <formula>H105&lt;0</formula>
    </cfRule>
  </conditionalFormatting>
  <conditionalFormatting sqref="J105">
    <cfRule type="expression" dxfId="550" priority="25">
      <formula>J105&gt;0</formula>
    </cfRule>
    <cfRule type="expression" dxfId="549" priority="26">
      <formula>J105&lt;0</formula>
    </cfRule>
  </conditionalFormatting>
  <conditionalFormatting sqref="J106">
    <cfRule type="expression" dxfId="548" priority="23">
      <formula>J106&gt;0</formula>
    </cfRule>
    <cfRule type="expression" dxfId="547" priority="24">
      <formula>J106&lt;0</formula>
    </cfRule>
  </conditionalFormatting>
  <conditionalFormatting sqref="F24 F27:F28">
    <cfRule type="expression" dxfId="546" priority="21">
      <formula>F24&gt;0</formula>
    </cfRule>
    <cfRule type="expression" dxfId="545" priority="22">
      <formula>F24&lt;0</formula>
    </cfRule>
  </conditionalFormatting>
  <conditionalFormatting sqref="H24:H28">
    <cfRule type="expression" dxfId="544" priority="19">
      <formula>H24&gt;0</formula>
    </cfRule>
    <cfRule type="expression" dxfId="543" priority="20">
      <formula>H24&lt;0</formula>
    </cfRule>
  </conditionalFormatting>
  <conditionalFormatting sqref="J26:J34">
    <cfRule type="expression" dxfId="542" priority="17">
      <formula>J26&gt;0</formula>
    </cfRule>
    <cfRule type="expression" dxfId="541" priority="18">
      <formula>J26&lt;0</formula>
    </cfRule>
  </conditionalFormatting>
  <conditionalFormatting sqref="F113">
    <cfRule type="expression" dxfId="540" priority="15">
      <formula>F113&gt;0</formula>
    </cfRule>
    <cfRule type="expression" dxfId="539" priority="16">
      <formula>F113&lt;0</formula>
    </cfRule>
  </conditionalFormatting>
  <conditionalFormatting sqref="H113">
    <cfRule type="expression" dxfId="538" priority="13">
      <formula>H113&gt;0</formula>
    </cfRule>
    <cfRule type="expression" dxfId="537" priority="14">
      <formula>H113&lt;0</formula>
    </cfRule>
  </conditionalFormatting>
  <conditionalFormatting sqref="J109">
    <cfRule type="expression" dxfId="536" priority="11">
      <formula>J109&gt;0</formula>
    </cfRule>
    <cfRule type="expression" dxfId="535" priority="12">
      <formula>J109&lt;0</formula>
    </cfRule>
  </conditionalFormatting>
  <conditionalFormatting sqref="F108:F112">
    <cfRule type="expression" dxfId="534" priority="9">
      <formula>F108&gt;0</formula>
    </cfRule>
    <cfRule type="expression" dxfId="533" priority="10">
      <formula>F108&lt;0</formula>
    </cfRule>
  </conditionalFormatting>
  <conditionalFormatting sqref="H108:H112">
    <cfRule type="expression" dxfId="532" priority="7">
      <formula>H108&gt;0</formula>
    </cfRule>
    <cfRule type="expression" dxfId="531" priority="8">
      <formula>H108&lt;0</formula>
    </cfRule>
  </conditionalFormatting>
  <conditionalFormatting sqref="J110:J113">
    <cfRule type="expression" dxfId="530" priority="5">
      <formula>J110&gt;0</formula>
    </cfRule>
    <cfRule type="expression" dxfId="529" priority="6">
      <formula>J110&lt;0</formula>
    </cfRule>
  </conditionalFormatting>
  <conditionalFormatting sqref="F25:F26">
    <cfRule type="expression" dxfId="528" priority="3">
      <formula>F25&gt;0</formula>
    </cfRule>
    <cfRule type="expression" dxfId="527" priority="4">
      <formula>F25&lt;0</formula>
    </cfRule>
  </conditionalFormatting>
  <conditionalFormatting sqref="Q9">
    <cfRule type="expression" dxfId="526" priority="1">
      <formula>Q9&gt;0</formula>
    </cfRule>
    <cfRule type="expression" dxfId="52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21.869900000000001</v>
      </c>
      <c r="R4" s="223">
        <v>2.3400000000000001E-2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26243.88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-3733.6799999999935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-3808.6999999999935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-0.12673454325718439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4.2066950466165827E-2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8.5764313725490204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24.056890000000003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23.838191000000002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23.619492000000005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23.400793000000004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23.182094000000003</v>
      </c>
      <c r="T23" s="1">
        <v>43128</v>
      </c>
      <c r="U23" t="s">
        <v>894</v>
      </c>
    </row>
    <row r="24" spans="1:21" x14ac:dyDescent="0.25">
      <c r="A24" s="87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22.963395000000002</v>
      </c>
    </row>
    <row r="25" spans="1:21" x14ac:dyDescent="0.25">
      <c r="A25" s="87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22.744696000000001</v>
      </c>
    </row>
    <row r="26" spans="1:21" x14ac:dyDescent="0.25">
      <c r="A26" s="87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22.525997</v>
      </c>
    </row>
    <row r="27" spans="1:21" x14ac:dyDescent="0.25">
      <c r="A27" s="87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22.307298000000003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22.088599000000002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21.869900000000001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21.651201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21.432501999999999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21.213803000000002</v>
      </c>
    </row>
    <row r="33" spans="1:21" x14ac:dyDescent="0.25">
      <c r="O33" s="81">
        <v>0.96</v>
      </c>
      <c r="P33" s="81">
        <f t="shared" si="4"/>
        <v>20.995104000000001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20.776405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20.557706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20.339007000000002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20.120308000000001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19.901609000000001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19.682910000000003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B92" s="184"/>
      <c r="C92" s="10"/>
      <c r="D92" s="39"/>
      <c r="E92" s="39"/>
      <c r="F92" s="39"/>
      <c r="G92" s="39"/>
      <c r="H92" s="223"/>
      <c r="I92" s="39"/>
      <c r="J92" s="39"/>
      <c r="K92" s="39"/>
      <c r="L92" s="193"/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1">C120*(E120-D120)</f>
        <v>-94.799999999999898</v>
      </c>
      <c r="G120" s="251">
        <f t="shared" ref="G120:G126" si="22">D120*C120</f>
        <v>2401.8000000000002</v>
      </c>
      <c r="H120" s="265">
        <f t="shared" ref="H120:H126" si="23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1"/>
        <v>-86.100000000000136</v>
      </c>
      <c r="G121" s="251">
        <f t="shared" si="22"/>
        <v>1239.3000000000002</v>
      </c>
      <c r="H121" s="263">
        <f t="shared" si="23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1"/>
        <v>-54.000000000000128</v>
      </c>
      <c r="G122" s="251">
        <f t="shared" si="22"/>
        <v>1239.3000000000002</v>
      </c>
      <c r="H122" s="263">
        <f t="shared" si="23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1"/>
        <v>-29.849999999999923</v>
      </c>
      <c r="G123" s="251">
        <f t="shared" si="22"/>
        <v>1239.1500000000001</v>
      </c>
      <c r="H123" s="263">
        <f t="shared" si="23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1"/>
        <v>-9.7500000000000853</v>
      </c>
      <c r="G124" s="251">
        <f t="shared" si="22"/>
        <v>1239.1500000000001</v>
      </c>
      <c r="H124" s="263">
        <f t="shared" si="23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1"/>
        <v>-51.449999999999889</v>
      </c>
      <c r="G125" s="251">
        <f t="shared" si="22"/>
        <v>1239.1500000000001</v>
      </c>
      <c r="H125" s="263">
        <f t="shared" si="23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1"/>
        <v>1.9499999999999318</v>
      </c>
      <c r="G126" s="251">
        <f t="shared" si="22"/>
        <v>1239.1500000000001</v>
      </c>
      <c r="H126" s="263">
        <f t="shared" si="23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13" priority="81">
      <formula>F42&gt;0</formula>
    </cfRule>
    <cfRule type="expression" dxfId="512" priority="82">
      <formula>F42&lt;0</formula>
    </cfRule>
  </conditionalFormatting>
  <conditionalFormatting sqref="H42:H44">
    <cfRule type="expression" dxfId="511" priority="79">
      <formula>H42&gt;0</formula>
    </cfRule>
    <cfRule type="expression" dxfId="510" priority="80">
      <formula>H42&lt;0</formula>
    </cfRule>
  </conditionalFormatting>
  <conditionalFormatting sqref="H45">
    <cfRule type="expression" dxfId="509" priority="77">
      <formula>H45&gt;0</formula>
    </cfRule>
    <cfRule type="expression" dxfId="508" priority="78">
      <formula>H45&lt;0</formula>
    </cfRule>
  </conditionalFormatting>
  <conditionalFormatting sqref="H46">
    <cfRule type="expression" dxfId="507" priority="75">
      <formula>H46&gt;0</formula>
    </cfRule>
    <cfRule type="expression" dxfId="506" priority="76">
      <formula>H46&lt;0</formula>
    </cfRule>
  </conditionalFormatting>
  <conditionalFormatting sqref="F38:F41">
    <cfRule type="expression" dxfId="505" priority="71">
      <formula>F38&gt;0</formula>
    </cfRule>
    <cfRule type="expression" dxfId="504" priority="72">
      <formula>F38&lt;0</formula>
    </cfRule>
  </conditionalFormatting>
  <conditionalFormatting sqref="H38:H41">
    <cfRule type="expression" dxfId="503" priority="69">
      <formula>H38&gt;0</formula>
    </cfRule>
    <cfRule type="expression" dxfId="502" priority="70">
      <formula>H38&lt;0</formula>
    </cfRule>
  </conditionalFormatting>
  <conditionalFormatting sqref="F47:F48">
    <cfRule type="expression" dxfId="501" priority="65">
      <formula>F47&gt;0</formula>
    </cfRule>
    <cfRule type="expression" dxfId="500" priority="66">
      <formula>F47&lt;0</formula>
    </cfRule>
  </conditionalFormatting>
  <conditionalFormatting sqref="I42:L44">
    <cfRule type="expression" dxfId="499" priority="63">
      <formula>I42&gt;0</formula>
    </cfRule>
    <cfRule type="expression" dxfId="498" priority="64">
      <formula>I42&lt;0</formula>
    </cfRule>
  </conditionalFormatting>
  <conditionalFormatting sqref="I51:I56 I48:L49">
    <cfRule type="expression" dxfId="497" priority="57">
      <formula>I48&gt;0</formula>
    </cfRule>
    <cfRule type="expression" dxfId="496" priority="58">
      <formula>I48&lt;0</formula>
    </cfRule>
  </conditionalFormatting>
  <conditionalFormatting sqref="I38:L41">
    <cfRule type="expression" dxfId="495" priority="55">
      <formula>I38&gt;0</formula>
    </cfRule>
    <cfRule type="expression" dxfId="494" priority="56">
      <formula>I38&lt;0</formula>
    </cfRule>
  </conditionalFormatting>
  <conditionalFormatting sqref="F49:F60">
    <cfRule type="expression" dxfId="493" priority="53">
      <formula>F49&gt;0</formula>
    </cfRule>
    <cfRule type="expression" dxfId="492" priority="54">
      <formula>F49&lt;0</formula>
    </cfRule>
  </conditionalFormatting>
  <conditionalFormatting sqref="Q8">
    <cfRule type="expression" dxfId="491" priority="49">
      <formula>Q8&gt;0</formula>
    </cfRule>
    <cfRule type="expression" dxfId="490" priority="50">
      <formula>Q8&lt;0</formula>
    </cfRule>
  </conditionalFormatting>
  <conditionalFormatting sqref="Q7">
    <cfRule type="expression" dxfId="489" priority="51">
      <formula>Q7&gt;0</formula>
    </cfRule>
    <cfRule type="expression" dxfId="488" priority="52">
      <formula>Q7&lt;0</formula>
    </cfRule>
  </conditionalFormatting>
  <conditionalFormatting sqref="F121:F125">
    <cfRule type="expression" dxfId="487" priority="47">
      <formula>F121&gt;0</formula>
    </cfRule>
    <cfRule type="expression" dxfId="486" priority="48">
      <formula>F121&lt;0</formula>
    </cfRule>
  </conditionalFormatting>
  <conditionalFormatting sqref="H121:H123">
    <cfRule type="expression" dxfId="485" priority="45">
      <formula>H121&gt;0</formula>
    </cfRule>
    <cfRule type="expression" dxfId="484" priority="46">
      <formula>H121&lt;0</formula>
    </cfRule>
  </conditionalFormatting>
  <conditionalFormatting sqref="H124">
    <cfRule type="expression" dxfId="483" priority="43">
      <formula>H124&gt;0</formula>
    </cfRule>
    <cfRule type="expression" dxfId="482" priority="44">
      <formula>H124&lt;0</formula>
    </cfRule>
  </conditionalFormatting>
  <conditionalFormatting sqref="H125">
    <cfRule type="expression" dxfId="481" priority="41">
      <formula>H125&gt;0</formula>
    </cfRule>
    <cfRule type="expression" dxfId="480" priority="42">
      <formula>H125&lt;0</formula>
    </cfRule>
  </conditionalFormatting>
  <conditionalFormatting sqref="H126:H135">
    <cfRule type="expression" dxfId="479" priority="39">
      <formula>H126&gt;0</formula>
    </cfRule>
    <cfRule type="expression" dxfId="478" priority="40">
      <formula>H126&lt;0</formula>
    </cfRule>
  </conditionalFormatting>
  <conditionalFormatting sqref="F117:F120">
    <cfRule type="expression" dxfId="477" priority="37">
      <formula>F117&gt;0</formula>
    </cfRule>
    <cfRule type="expression" dxfId="476" priority="38">
      <formula>F117&lt;0</formula>
    </cfRule>
  </conditionalFormatting>
  <conditionalFormatting sqref="H117:H120">
    <cfRule type="expression" dxfId="475" priority="35">
      <formula>H117&gt;0</formula>
    </cfRule>
    <cfRule type="expression" dxfId="474" priority="36">
      <formula>H117&lt;0</formula>
    </cfRule>
  </conditionalFormatting>
  <conditionalFormatting sqref="F126:F127">
    <cfRule type="expression" dxfId="473" priority="33">
      <formula>F126&gt;0</formula>
    </cfRule>
    <cfRule type="expression" dxfId="472" priority="34">
      <formula>F126&lt;0</formula>
    </cfRule>
  </conditionalFormatting>
  <conditionalFormatting sqref="I121:I123">
    <cfRule type="expression" dxfId="471" priority="31">
      <formula>I121&gt;0</formula>
    </cfRule>
    <cfRule type="expression" dxfId="470" priority="32">
      <formula>I121&lt;0</formula>
    </cfRule>
  </conditionalFormatting>
  <conditionalFormatting sqref="I124">
    <cfRule type="expression" dxfId="469" priority="29">
      <formula>I124&gt;0</formula>
    </cfRule>
    <cfRule type="expression" dxfId="468" priority="30">
      <formula>I124&lt;0</formula>
    </cfRule>
  </conditionalFormatting>
  <conditionalFormatting sqref="I125">
    <cfRule type="expression" dxfId="467" priority="27">
      <formula>I125&gt;0</formula>
    </cfRule>
    <cfRule type="expression" dxfId="466" priority="28">
      <formula>I125&lt;0</formula>
    </cfRule>
  </conditionalFormatting>
  <conditionalFormatting sqref="I126:I135">
    <cfRule type="expression" dxfId="465" priority="25">
      <formula>I126&gt;0</formula>
    </cfRule>
    <cfRule type="expression" dxfId="464" priority="26">
      <formula>I126&lt;0</formula>
    </cfRule>
  </conditionalFormatting>
  <conditionalFormatting sqref="I117:I120">
    <cfRule type="expression" dxfId="463" priority="23">
      <formula>I117&gt;0</formula>
    </cfRule>
    <cfRule type="expression" dxfId="462" priority="24">
      <formula>I117&lt;0</formula>
    </cfRule>
  </conditionalFormatting>
  <conditionalFormatting sqref="F128">
    <cfRule type="expression" dxfId="461" priority="21">
      <formula>F128&gt;0</formula>
    </cfRule>
    <cfRule type="expression" dxfId="460" priority="22">
      <formula>F128&lt;0</formula>
    </cfRule>
  </conditionalFormatting>
  <conditionalFormatting sqref="F63:F65 H64:H65 H63:L63">
    <cfRule type="expression" dxfId="459" priority="19">
      <formula>F63&gt;0</formula>
    </cfRule>
    <cfRule type="expression" dxfId="458" priority="20">
      <formula>F63&lt;0</formula>
    </cfRule>
  </conditionalFormatting>
  <conditionalFormatting sqref="R4">
    <cfRule type="expression" dxfId="457" priority="17">
      <formula>R4&gt;0</formula>
    </cfRule>
    <cfRule type="expression" dxfId="456" priority="18">
      <formula>R4&lt;0</formula>
    </cfRule>
  </conditionalFormatting>
  <conditionalFormatting sqref="F69:F72 H69:K70 H71:J72">
    <cfRule type="expression" dxfId="455" priority="15">
      <formula>F69&gt;0</formula>
    </cfRule>
    <cfRule type="expression" dxfId="454" priority="16">
      <formula>F69&lt;0</formula>
    </cfRule>
  </conditionalFormatting>
  <conditionalFormatting sqref="H77:H81 F76:F81 H76:J76 J77:J81">
    <cfRule type="expression" dxfId="453" priority="11">
      <formula>F76&gt;0</formula>
    </cfRule>
    <cfRule type="expression" dxfId="452" priority="12">
      <formula>F76&lt;0</formula>
    </cfRule>
  </conditionalFormatting>
  <conditionalFormatting sqref="H94:K94 F94 I89:J89">
    <cfRule type="expression" dxfId="451" priority="9">
      <formula>F89&gt;0</formula>
    </cfRule>
    <cfRule type="expression" dxfId="450" priority="10">
      <formula>F89&lt;0</formula>
    </cfRule>
  </conditionalFormatting>
  <conditionalFormatting sqref="H85:J86 J88:K88 J87 K71:K87 F85:F89 H87:H89 K89">
    <cfRule type="expression" dxfId="449" priority="7">
      <formula>F71&gt;0</formula>
    </cfRule>
    <cfRule type="expression" dxfId="448" priority="8">
      <formula>F71&lt;0</formula>
    </cfRule>
  </conditionalFormatting>
  <conditionalFormatting sqref="H83:J84 F82:F84 H82 J82">
    <cfRule type="expression" dxfId="447" priority="5">
      <formula>F82&gt;0</formula>
    </cfRule>
    <cfRule type="expression" dxfId="446" priority="6">
      <formula>F82&lt;0</formula>
    </cfRule>
  </conditionalFormatting>
  <conditionalFormatting sqref="H92:K93 F92:F93">
    <cfRule type="expression" dxfId="445" priority="3">
      <formula>F92&gt;0</formula>
    </cfRule>
    <cfRule type="expression" dxfId="444" priority="4">
      <formula>F92&lt;0</formula>
    </cfRule>
  </conditionalFormatting>
  <conditionalFormatting sqref="H90:K91 F90:F91">
    <cfRule type="expression" dxfId="443" priority="1">
      <formula>F90&gt;0</formula>
    </cfRule>
    <cfRule type="expression" dxfId="442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52.36</v>
      </c>
      <c r="R4" s="492">
        <v>2.2100000000000002E-2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7854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1675.5699999999979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618.82999999999993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8.5530816829459427E-2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3.6363636363636362E-2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10.685714285714285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57.596000000000004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57.072400000000002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56.5488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56.025200000000005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55.501600000000003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54.978000000000002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54.4544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53.930799999999998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53.407200000000003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52.883600000000001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52.36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51.836399999999998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51.312799999999996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50.789200000000001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50.265599999999999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49.741999999999997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49.218399999999995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48.694800000000001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48.171199999999999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47.647600000000004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47.124000000000002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38:K66">
    <cfRule type="expression" dxfId="341" priority="11">
      <formula>K38&gt;0</formula>
    </cfRule>
    <cfRule type="expression" dxfId="340" priority="12">
      <formula>K38&lt;0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3" priority="61">
      <formula>F45&gt;0</formula>
    </cfRule>
    <cfRule type="expression" dxfId="33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3">
      <formula>F44&gt;0</formula>
    </cfRule>
    <cfRule type="expression" dxfId="330" priority="64">
      <formula>F44&lt;0</formula>
    </cfRule>
  </conditionalFormatting>
  <conditionalFormatting sqref="F61:F91 F93:F102 F45:F59">
    <cfRule type="expression" dxfId="329" priority="59">
      <formula>F45&gt;0</formula>
    </cfRule>
    <cfRule type="expression" dxfId="328" priority="60">
      <formula>F45&lt;0</formula>
    </cfRule>
  </conditionalFormatting>
  <conditionalFormatting sqref="H61:H91 H93:H102 H43:H59">
    <cfRule type="expression" dxfId="327" priority="57">
      <formula>H43&gt;0</formula>
    </cfRule>
    <cfRule type="expression" dxfId="326" priority="58">
      <formula>H43&lt;0</formula>
    </cfRule>
  </conditionalFormatting>
  <conditionalFormatting sqref="F36:F43">
    <cfRule type="expression" dxfId="325" priority="55">
      <formula>F36&gt;0</formula>
    </cfRule>
    <cfRule type="expression" dxfId="324" priority="56">
      <formula>F36&lt;0</formula>
    </cfRule>
  </conditionalFormatting>
  <conditionalFormatting sqref="H36:H42">
    <cfRule type="expression" dxfId="323" priority="53">
      <formula>H36&gt;0</formula>
    </cfRule>
    <cfRule type="expression" dxfId="322" priority="54">
      <formula>H36&lt;0</formula>
    </cfRule>
  </conditionalFormatting>
  <conditionalFormatting sqref="Q7">
    <cfRule type="expression" dxfId="321" priority="47">
      <formula>Q7&gt;0</formula>
    </cfRule>
    <cfRule type="expression" dxfId="320" priority="48">
      <formula>Q7&lt;0</formula>
    </cfRule>
  </conditionalFormatting>
  <conditionalFormatting sqref="Q8">
    <cfRule type="expression" dxfId="319" priority="45">
      <formula>Q8&gt;0</formula>
    </cfRule>
    <cfRule type="expression" dxfId="318" priority="46">
      <formula>Q8&lt;0</formula>
    </cfRule>
  </conditionalFormatting>
  <conditionalFormatting sqref="Q10">
    <cfRule type="expression" dxfId="317" priority="43">
      <formula>Q10&gt;0</formula>
    </cfRule>
    <cfRule type="expression" dxfId="316" priority="44">
      <formula>Q10&lt;0</formula>
    </cfRule>
  </conditionalFormatting>
  <conditionalFormatting sqref="F60">
    <cfRule type="expression" dxfId="315" priority="41">
      <formula>F60&gt;0</formula>
    </cfRule>
    <cfRule type="expression" dxfId="314" priority="42">
      <formula>F60&lt;0</formula>
    </cfRule>
  </conditionalFormatting>
  <conditionalFormatting sqref="F60">
    <cfRule type="expression" dxfId="313" priority="39">
      <formula>F60&gt;0</formula>
    </cfRule>
    <cfRule type="expression" dxfId="312" priority="40">
      <formula>F60&lt;0</formula>
    </cfRule>
  </conditionalFormatting>
  <conditionalFormatting sqref="H60">
    <cfRule type="expression" dxfId="311" priority="37">
      <formula>H60&gt;0</formula>
    </cfRule>
    <cfRule type="expression" dxfId="310" priority="38">
      <formula>H60&lt;0</formula>
    </cfRule>
  </conditionalFormatting>
  <conditionalFormatting sqref="F92">
    <cfRule type="expression" dxfId="309" priority="35">
      <formula>F92&gt;0</formula>
    </cfRule>
    <cfRule type="expression" dxfId="308" priority="36">
      <formula>F92&lt;0</formula>
    </cfRule>
  </conditionalFormatting>
  <conditionalFormatting sqref="F92">
    <cfRule type="expression" dxfId="307" priority="33">
      <formula>F92&gt;0</formula>
    </cfRule>
    <cfRule type="expression" dxfId="306" priority="34">
      <formula>F92&lt;0</formula>
    </cfRule>
  </conditionalFormatting>
  <conditionalFormatting sqref="H92">
    <cfRule type="expression" dxfId="305" priority="31">
      <formula>H92&gt;0</formula>
    </cfRule>
    <cfRule type="expression" dxfId="304" priority="32">
      <formula>H92&lt;0</formula>
    </cfRule>
  </conditionalFormatting>
  <conditionalFormatting sqref="F169:F183 F185:F215 F217:F226">
    <cfRule type="expression" dxfId="303" priority="27">
      <formula>F169&gt;0</formula>
    </cfRule>
    <cfRule type="expression" dxfId="302" priority="28">
      <formula>F169&lt;0</formula>
    </cfRule>
  </conditionalFormatting>
  <conditionalFormatting sqref="F164:F168">
    <cfRule type="expression" dxfId="301" priority="29">
      <formula>F164&gt;0</formula>
    </cfRule>
    <cfRule type="expression" dxfId="300" priority="30">
      <formula>F164&lt;0</formula>
    </cfRule>
  </conditionalFormatting>
  <conditionalFormatting sqref="F169:F183 F185:F215 F217:F226">
    <cfRule type="expression" dxfId="299" priority="25">
      <formula>F169&gt;0</formula>
    </cfRule>
    <cfRule type="expression" dxfId="298" priority="26">
      <formula>F169&lt;0</formula>
    </cfRule>
  </conditionalFormatting>
  <conditionalFormatting sqref="H164:H183 H185:H215 H217:H226">
    <cfRule type="expression" dxfId="297" priority="23">
      <formula>H164&gt;0</formula>
    </cfRule>
    <cfRule type="expression" dxfId="296" priority="24">
      <formula>H164&lt;0</formula>
    </cfRule>
  </conditionalFormatting>
  <conditionalFormatting sqref="F160:F163">
    <cfRule type="expression" dxfId="295" priority="21">
      <formula>F160&gt;0</formula>
    </cfRule>
    <cfRule type="expression" dxfId="294" priority="22">
      <formula>F160&lt;0</formula>
    </cfRule>
  </conditionalFormatting>
  <conditionalFormatting sqref="H160:H163">
    <cfRule type="expression" dxfId="293" priority="19">
      <formula>H160&gt;0</formula>
    </cfRule>
    <cfRule type="expression" dxfId="292" priority="20">
      <formula>H160&lt;0</formula>
    </cfRule>
  </conditionalFormatting>
  <conditionalFormatting sqref="F184">
    <cfRule type="expression" dxfId="291" priority="17">
      <formula>F184&gt;0</formula>
    </cfRule>
    <cfRule type="expression" dxfId="290" priority="18">
      <formula>F184&lt;0</formula>
    </cfRule>
  </conditionalFormatting>
  <conditionalFormatting sqref="F184">
    <cfRule type="expression" dxfId="289" priority="15">
      <formula>F184&gt;0</formula>
    </cfRule>
    <cfRule type="expression" dxfId="288" priority="16">
      <formula>F184&lt;0</formula>
    </cfRule>
  </conditionalFormatting>
  <conditionalFormatting sqref="H184">
    <cfRule type="expression" dxfId="287" priority="13">
      <formula>H184&gt;0</formula>
    </cfRule>
    <cfRule type="expression" dxfId="286" priority="14">
      <formula>H184&lt;0</formula>
    </cfRule>
  </conditionalFormatting>
  <conditionalFormatting sqref="F216">
    <cfRule type="expression" dxfId="285" priority="11">
      <formula>F216&gt;0</formula>
    </cfRule>
    <cfRule type="expression" dxfId="284" priority="12">
      <formula>F216&lt;0</formula>
    </cfRule>
  </conditionalFormatting>
  <conditionalFormatting sqref="F216">
    <cfRule type="expression" dxfId="283" priority="9">
      <formula>F216&gt;0</formula>
    </cfRule>
    <cfRule type="expression" dxfId="282" priority="10">
      <formula>F216&lt;0</formula>
    </cfRule>
  </conditionalFormatting>
  <conditionalFormatting sqref="H216">
    <cfRule type="expression" dxfId="281" priority="7">
      <formula>H216&gt;0</formula>
    </cfRule>
    <cfRule type="expression" dxfId="280" priority="8">
      <formula>H216&lt;0</formula>
    </cfRule>
  </conditionalFormatting>
  <conditionalFormatting sqref="J38:J39">
    <cfRule type="expression" dxfId="279" priority="5">
      <formula>J38&gt;0</formula>
    </cfRule>
    <cfRule type="expression" dxfId="278" priority="6">
      <formula>J38&lt;0</formula>
    </cfRule>
  </conditionalFormatting>
  <conditionalFormatting sqref="J41:J53">
    <cfRule type="expression" dxfId="277" priority="3">
      <formula>J41&gt;0</formula>
    </cfRule>
    <cfRule type="expression" dxfId="27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22.639900000000001</v>
      </c>
      <c r="R4" s="475">
        <v>-2.7000000000000001E-3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4527.9800000000005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1363.7200000000057</v>
      </c>
      <c r="R7">
        <v>200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1078.7500000000009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0.31275096180886786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9.2407755102040809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24.903890000000004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24.677491000000003</v>
      </c>
      <c r="U18" t="s">
        <v>1058</v>
      </c>
    </row>
    <row r="19" spans="1:21" x14ac:dyDescent="0.25">
      <c r="O19" s="81">
        <v>1.08</v>
      </c>
      <c r="P19" s="81">
        <f t="shared" si="1"/>
        <v>24.451092000000003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24.224693000000002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23.998294000000001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23.771895000000001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23.545496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23.319097000000003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23.092698000000002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22.866299000000001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22.639900000000001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22.413501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22.187101999999999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21.960702999999999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21.734304000000002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21.507905000000001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21.281506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21.055107000000003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20.828708000000002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20.602309000000002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20.375910000000001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I40:K55 K38 J21:J39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41:L55 L38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45.549900000000001</v>
      </c>
      <c r="R4" s="475">
        <v>-8.0999999999999996E-3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13664.970000000001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-526.63000000000193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-576.58000000000175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-4.0485761732395813E-2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4.302973222773266E-2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15.082748344370861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50.104890000000005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49.649391000000001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49.193892000000005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48.738393000000002</v>
      </c>
    </row>
    <row r="22" spans="1:16" x14ac:dyDescent="0.25">
      <c r="H22" s="70"/>
      <c r="O22" s="81">
        <v>1.06</v>
      </c>
      <c r="P22" s="81">
        <f t="shared" si="3"/>
        <v>48.282894000000006</v>
      </c>
    </row>
    <row r="23" spans="1:16" x14ac:dyDescent="0.25">
      <c r="H23" s="70"/>
      <c r="O23" s="81">
        <v>1.05</v>
      </c>
      <c r="P23" s="81">
        <f t="shared" si="3"/>
        <v>47.827395000000003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47.371896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46.916397000000003</v>
      </c>
    </row>
    <row r="26" spans="1:16" x14ac:dyDescent="0.25">
      <c r="O26" s="81">
        <v>1.02</v>
      </c>
      <c r="P26" s="81">
        <f t="shared" si="3"/>
        <v>46.460898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46.005399000000004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45.549900000000001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45.094400999999998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44.638902000000002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44.183402999999998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43.727904000000002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43.272404999999999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42.816905999999996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42.361407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41.905908000000004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41.450409000000001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40.994910000000004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19">D74*C74</f>
        <v>14482.470000000001</v>
      </c>
      <c r="H74" s="222">
        <f t="shared" si="18"/>
        <v>-6.3281332535127022E-2</v>
      </c>
      <c r="I74" s="193" t="s">
        <v>1230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19"/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19"/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19"/>
        <v>9713.56</v>
      </c>
      <c r="H77" s="222">
        <f t="shared" si="18"/>
        <v>-5.0193749768364965E-2</v>
      </c>
      <c r="I77" s="193" t="s">
        <v>1270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19"/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19"/>
        <v>14241</v>
      </c>
      <c r="H79" s="222">
        <f t="shared" si="18"/>
        <v>-3.0756267116073328E-2</v>
      </c>
      <c r="I79" s="39"/>
      <c r="J79" s="39">
        <v>-389</v>
      </c>
      <c r="K79" s="39"/>
      <c r="L79" s="39">
        <v>15.24</v>
      </c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91" priority="45">
      <formula>F28&gt;0</formula>
    </cfRule>
    <cfRule type="expression" dxfId="90" priority="46">
      <formula>F28&lt;0</formula>
    </cfRule>
  </conditionalFormatting>
  <conditionalFormatting sqref="Q8">
    <cfRule type="expression" dxfId="89" priority="39">
      <formula>Q8&gt;0</formula>
    </cfRule>
    <cfRule type="expression" dxfId="88" priority="40">
      <formula>Q8&lt;0</formula>
    </cfRule>
  </conditionalFormatting>
  <conditionalFormatting sqref="Q7">
    <cfRule type="expression" dxfId="87" priority="41">
      <formula>Q7&gt;0</formula>
    </cfRule>
    <cfRule type="expression" dxfId="86" priority="42">
      <formula>Q7&lt;0</formula>
    </cfRule>
  </conditionalFormatting>
  <conditionalFormatting sqref="M85">
    <cfRule type="expression" dxfId="85" priority="37">
      <formula>M85&gt;0</formula>
    </cfRule>
    <cfRule type="expression" dxfId="84" priority="38">
      <formula>M85&lt;0</formula>
    </cfRule>
  </conditionalFormatting>
  <conditionalFormatting sqref="J42">
    <cfRule type="expression" dxfId="83" priority="35">
      <formula>J42&gt;0</formula>
    </cfRule>
    <cfRule type="expression" dxfId="82" priority="36">
      <formula>J42&lt;0</formula>
    </cfRule>
  </conditionalFormatting>
  <conditionalFormatting sqref="J43:J55 J56:K64 K66:K68">
    <cfRule type="expression" dxfId="81" priority="33">
      <formula>J43&gt;0</formula>
    </cfRule>
    <cfRule type="expression" dxfId="80" priority="34">
      <formula>J43&lt;0</formula>
    </cfRule>
  </conditionalFormatting>
  <conditionalFormatting sqref="Q10">
    <cfRule type="expression" dxfId="79" priority="31">
      <formula>Q10&gt;0</formula>
    </cfRule>
    <cfRule type="expression" dxfId="78" priority="32">
      <formula>Q10&lt;0</formula>
    </cfRule>
  </conditionalFormatting>
  <conditionalFormatting sqref="Q9">
    <cfRule type="expression" dxfId="77" priority="29">
      <formula>Q9&gt;0</formula>
    </cfRule>
    <cfRule type="expression" dxfId="76" priority="30">
      <formula>Q9&lt;0</formula>
    </cfRule>
  </conditionalFormatting>
  <conditionalFormatting sqref="F65 H65">
    <cfRule type="expression" dxfId="75" priority="27">
      <formula>F65&gt;0</formula>
    </cfRule>
    <cfRule type="expression" dxfId="74" priority="28">
      <formula>F65&lt;0</formula>
    </cfRule>
  </conditionalFormatting>
  <conditionalFormatting sqref="J65:K65">
    <cfRule type="expression" dxfId="73" priority="25">
      <formula>J65&gt;0</formula>
    </cfRule>
    <cfRule type="expression" dxfId="72" priority="26">
      <formula>J65&lt;0</formula>
    </cfRule>
  </conditionalFormatting>
  <conditionalFormatting sqref="F66 H66">
    <cfRule type="expression" dxfId="71" priority="23">
      <formula>F66&gt;0</formula>
    </cfRule>
    <cfRule type="expression" dxfId="70" priority="24">
      <formula>F66&lt;0</formula>
    </cfRule>
  </conditionalFormatting>
  <conditionalFormatting sqref="J66">
    <cfRule type="expression" dxfId="69" priority="21">
      <formula>J66&gt;0</formula>
    </cfRule>
    <cfRule type="expression" dxfId="68" priority="22">
      <formula>J66&lt;0</formula>
    </cfRule>
  </conditionalFormatting>
  <conditionalFormatting sqref="F67:F69 H67:H69">
    <cfRule type="expression" dxfId="67" priority="19">
      <formula>F67&gt;0</formula>
    </cfRule>
    <cfRule type="expression" dxfId="66" priority="20">
      <formula>F67&lt;0</formula>
    </cfRule>
  </conditionalFormatting>
  <conditionalFormatting sqref="J67:J69">
    <cfRule type="expression" dxfId="65" priority="17">
      <formula>J67&gt;0</formula>
    </cfRule>
    <cfRule type="expression" dxfId="64" priority="18">
      <formula>J67&lt;0</formula>
    </cfRule>
  </conditionalFormatting>
  <conditionalFormatting sqref="L56:L60">
    <cfRule type="expression" dxfId="63" priority="15">
      <formula>L56&gt;0</formula>
    </cfRule>
    <cfRule type="expression" dxfId="62" priority="16">
      <formula>L56&lt;0</formula>
    </cfRule>
  </conditionalFormatting>
  <conditionalFormatting sqref="F70:F72 H70:H72">
    <cfRule type="expression" dxfId="61" priority="11">
      <formula>F70&gt;0</formula>
    </cfRule>
    <cfRule type="expression" dxfId="60" priority="12">
      <formula>F70&lt;0</formula>
    </cfRule>
  </conditionalFormatting>
  <conditionalFormatting sqref="J70:K70 K69 J71">
    <cfRule type="expression" dxfId="59" priority="9">
      <formula>J69&gt;0</formula>
    </cfRule>
    <cfRule type="expression" dxfId="58" priority="10">
      <formula>J69&lt;0</formula>
    </cfRule>
  </conditionalFormatting>
  <conditionalFormatting sqref="J74:J75 K74">
    <cfRule type="expression" dxfId="57" priority="5">
      <formula>J74&gt;0</formula>
    </cfRule>
    <cfRule type="expression" dxfId="56" priority="6">
      <formula>J74&lt;0</formula>
    </cfRule>
  </conditionalFormatting>
  <conditionalFormatting sqref="K77 F76:F79 H76:H79">
    <cfRule type="expression" dxfId="55" priority="3">
      <formula>F76&gt;0</formula>
    </cfRule>
    <cfRule type="expression" dxfId="54" priority="4">
      <formula>F76&lt;0</formula>
    </cfRule>
  </conditionalFormatting>
  <conditionalFormatting sqref="J76:J82">
    <cfRule type="expression" dxfId="53" priority="1">
      <formula>J76&gt;0</formula>
    </cfRule>
    <cfRule type="expression" dxfId="52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2018-09-06T02:51:06Z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