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firstSheet="1" activeTab="7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r:id="rId55"/>
    <sheet name="T" sheetId="93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4" i="25" l="1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N811" i="38" l="1"/>
  <c r="O811" i="38" s="1"/>
  <c r="Z811" i="38"/>
  <c r="P811" i="38"/>
  <c r="F40" i="106"/>
  <c r="H40" i="106"/>
  <c r="G40" i="106"/>
  <c r="K2" i="106"/>
  <c r="F78" i="93"/>
  <c r="H78" i="93"/>
  <c r="G78" i="93"/>
  <c r="F17" i="93"/>
  <c r="C25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P810" i="38" l="1"/>
  <c r="O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90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Z807" i="38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O806" i="38" l="1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K85" i="126"/>
  <c r="M85" i="126"/>
  <c r="C19" i="126"/>
  <c r="H85" i="126"/>
  <c r="K19" i="126"/>
  <c r="F19" i="126"/>
  <c r="F85" i="126"/>
  <c r="H19" i="126"/>
  <c r="C85" i="126"/>
  <c r="M19" i="126"/>
  <c r="Q2" i="126" l="1"/>
  <c r="Q8" i="126" s="1"/>
  <c r="N798" i="38"/>
  <c r="O798" i="38" s="1"/>
  <c r="M66" i="126"/>
  <c r="Q10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C19" i="125"/>
  <c r="C85" i="125"/>
  <c r="K85" i="125"/>
  <c r="M19" i="125"/>
  <c r="M85" i="125"/>
  <c r="K19" i="125"/>
  <c r="F85" i="125"/>
  <c r="H19" i="125"/>
  <c r="H85" i="125"/>
  <c r="F19" i="125"/>
  <c r="Q7" i="126" l="1"/>
  <c r="Q3" i="126"/>
  <c r="Q6" i="126" s="1"/>
  <c r="Q2" i="125"/>
  <c r="M66" i="125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85" i="123"/>
  <c r="C85" i="124"/>
  <c r="K19" i="124"/>
  <c r="C19" i="124"/>
  <c r="C85" i="123"/>
  <c r="M19" i="124"/>
  <c r="M85" i="124"/>
  <c r="H19" i="124"/>
  <c r="M19" i="123"/>
  <c r="F19" i="123"/>
  <c r="F19" i="124"/>
  <c r="M85" i="123"/>
  <c r="F85" i="124"/>
  <c r="H85" i="124"/>
  <c r="F85" i="123"/>
  <c r="H85" i="123"/>
  <c r="K19" i="123"/>
  <c r="H19" i="123"/>
  <c r="K85" i="124"/>
  <c r="C19" i="123"/>
  <c r="Q2" i="123" l="1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H85" i="122"/>
  <c r="F19" i="122"/>
  <c r="H19" i="122"/>
  <c r="M19" i="122"/>
  <c r="C85" i="122"/>
  <c r="K85" i="122"/>
  <c r="K19" i="122"/>
  <c r="F85" i="122"/>
  <c r="C19" i="122"/>
  <c r="M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85" i="121"/>
  <c r="H85" i="121"/>
  <c r="C85" i="120"/>
  <c r="M85" i="120"/>
  <c r="C19" i="121"/>
  <c r="H85" i="120"/>
  <c r="M19" i="120"/>
  <c r="F19" i="121"/>
  <c r="F85" i="121"/>
  <c r="H19" i="120"/>
  <c r="K19" i="121"/>
  <c r="C19" i="120"/>
  <c r="H19" i="121"/>
  <c r="F85" i="120"/>
  <c r="K85" i="120"/>
  <c r="M85" i="121"/>
  <c r="M19" i="121"/>
  <c r="C85" i="121"/>
  <c r="K19" i="120"/>
  <c r="F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19" i="119"/>
  <c r="M85" i="119"/>
  <c r="K85" i="119"/>
  <c r="C19" i="119"/>
  <c r="H85" i="119"/>
  <c r="H19" i="119"/>
  <c r="C85" i="119"/>
  <c r="F19" i="119"/>
  <c r="K19" i="119"/>
  <c r="F85" i="119"/>
  <c r="M66" i="119" l="1"/>
  <c r="Q10" i="119" s="1"/>
  <c r="Q2" i="119"/>
  <c r="Q5" i="119" s="1"/>
  <c r="U785" i="38"/>
  <c r="Z785" i="38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H19" i="118"/>
  <c r="H85" i="118"/>
  <c r="F19" i="118"/>
  <c r="K85" i="118"/>
  <c r="C85" i="118"/>
  <c r="K19" i="118"/>
  <c r="F85" i="118"/>
  <c r="M85" i="118"/>
  <c r="C19" i="118"/>
  <c r="Q7" i="119" l="1"/>
  <c r="Q9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K19" i="116"/>
  <c r="C19" i="116"/>
  <c r="F19" i="116"/>
  <c r="F85" i="117"/>
  <c r="M19" i="116"/>
  <c r="H19" i="117"/>
  <c r="K85" i="116"/>
  <c r="M85" i="116"/>
  <c r="F85" i="116"/>
  <c r="K19" i="117"/>
  <c r="C85" i="116"/>
  <c r="F19" i="117"/>
  <c r="C19" i="117"/>
  <c r="H85" i="117"/>
  <c r="C85" i="117"/>
  <c r="K85" i="117"/>
  <c r="H85" i="116"/>
  <c r="M19" i="117"/>
  <c r="M85" i="117"/>
  <c r="H19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H85" i="115"/>
  <c r="K19" i="115"/>
  <c r="M85" i="115"/>
  <c r="C19" i="115"/>
  <c r="F85" i="115"/>
  <c r="C85" i="115"/>
  <c r="K85" i="115"/>
  <c r="F19" i="115"/>
  <c r="M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C85" i="114"/>
  <c r="M19" i="114"/>
  <c r="H19" i="114"/>
  <c r="F85" i="114"/>
  <c r="F19" i="114"/>
  <c r="C19" i="114"/>
  <c r="K19" i="114"/>
  <c r="K85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H85" i="113"/>
  <c r="M85" i="113"/>
  <c r="K19" i="112"/>
  <c r="F85" i="113"/>
  <c r="F85" i="112"/>
  <c r="K19" i="113"/>
  <c r="H19" i="113"/>
  <c r="K85" i="113"/>
  <c r="M85" i="112"/>
  <c r="M19" i="112"/>
  <c r="H19" i="112"/>
  <c r="C19" i="113"/>
  <c r="C19" i="112"/>
  <c r="C85" i="113"/>
  <c r="F19" i="112"/>
  <c r="C85" i="112"/>
  <c r="M19" i="113"/>
  <c r="K85" i="112"/>
  <c r="H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1"/>
  <c r="C19" i="110"/>
  <c r="M85" i="110"/>
  <c r="K19" i="111"/>
  <c r="F19" i="111"/>
  <c r="F85" i="110"/>
  <c r="K85" i="110"/>
  <c r="H85" i="111"/>
  <c r="H85" i="110"/>
  <c r="C85" i="111"/>
  <c r="K19" i="110"/>
  <c r="K85" i="111"/>
  <c r="F85" i="111"/>
  <c r="F19" i="110"/>
  <c r="M85" i="111"/>
  <c r="H19" i="111"/>
  <c r="C19" i="111"/>
  <c r="M19" i="110"/>
  <c r="H19" i="110"/>
  <c r="C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M85" i="109"/>
  <c r="F85" i="109"/>
  <c r="C85" i="109"/>
  <c r="K19" i="109"/>
  <c r="H19" i="109"/>
  <c r="M19" i="109"/>
  <c r="C19" i="109"/>
  <c r="K85" i="109"/>
  <c r="H85" i="109"/>
  <c r="F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85" i="108"/>
  <c r="K19" i="108"/>
  <c r="H19" i="108"/>
  <c r="K85" i="108"/>
  <c r="C19" i="108"/>
  <c r="F19" i="108"/>
  <c r="F85" i="108"/>
  <c r="M85" i="108"/>
  <c r="H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C19" i="107"/>
  <c r="M85" i="107"/>
  <c r="F19" i="107"/>
  <c r="M19" i="107"/>
  <c r="H85" i="107"/>
  <c r="C85" i="107"/>
  <c r="F85" i="107"/>
  <c r="K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F85" i="106"/>
  <c r="F19" i="106"/>
  <c r="K19" i="106"/>
  <c r="M85" i="106"/>
  <c r="M19" i="106"/>
  <c r="C19" i="106"/>
  <c r="C85" i="106"/>
  <c r="H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19" i="47"/>
  <c r="M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F85" i="105"/>
  <c r="M85" i="105"/>
  <c r="K85" i="105"/>
  <c r="M19" i="105"/>
  <c r="F19" i="105"/>
  <c r="K19" i="105"/>
  <c r="C19" i="105"/>
  <c r="H85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C85" i="104"/>
  <c r="F85" i="104"/>
  <c r="C19" i="104"/>
  <c r="M19" i="104"/>
  <c r="H19" i="104"/>
  <c r="M85" i="104"/>
  <c r="K85" i="104"/>
  <c r="K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M91" i="103"/>
  <c r="K19" i="103"/>
  <c r="C19" i="103"/>
  <c r="C91" i="103"/>
  <c r="H91" i="103"/>
  <c r="F91" i="103"/>
  <c r="F19" i="103"/>
  <c r="H19" i="103"/>
  <c r="K19" i="89"/>
  <c r="K91" i="103"/>
  <c r="M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C19" i="102"/>
  <c r="H85" i="102"/>
  <c r="K19" i="102"/>
  <c r="M85" i="102"/>
  <c r="F85" i="102"/>
  <c r="C85" i="102"/>
  <c r="K85" i="102"/>
  <c r="H19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19" i="100"/>
  <c r="F22" i="101"/>
  <c r="K85" i="100"/>
  <c r="F19" i="99"/>
  <c r="C85" i="100"/>
  <c r="H22" i="101"/>
  <c r="C85" i="99"/>
  <c r="M88" i="101"/>
  <c r="K19" i="100"/>
  <c r="F85" i="100"/>
  <c r="C19" i="99"/>
  <c r="H19" i="99"/>
  <c r="C22" i="101"/>
  <c r="F85" i="99"/>
  <c r="K85" i="99"/>
  <c r="F88" i="101"/>
  <c r="M19" i="99"/>
  <c r="M19" i="100"/>
  <c r="F19" i="100"/>
  <c r="K19" i="99"/>
  <c r="H85" i="100"/>
  <c r="C88" i="101"/>
  <c r="C19" i="100"/>
  <c r="M85" i="100"/>
  <c r="K22" i="101"/>
  <c r="M22" i="101"/>
  <c r="H88" i="101"/>
  <c r="M85" i="99"/>
  <c r="K88" i="101"/>
  <c r="H85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8"/>
  <c r="K85" i="97"/>
  <c r="C19" i="97"/>
  <c r="C19" i="98"/>
  <c r="H19" i="98"/>
  <c r="M19" i="98"/>
  <c r="M85" i="97"/>
  <c r="F19" i="98"/>
  <c r="F19" i="97"/>
  <c r="H85" i="98"/>
  <c r="C85" i="98"/>
  <c r="F85" i="98"/>
  <c r="F85" i="97"/>
  <c r="K25" i="88"/>
  <c r="H19" i="97"/>
  <c r="C85" i="97"/>
  <c r="M19" i="97"/>
  <c r="K85" i="98"/>
  <c r="K19" i="98"/>
  <c r="H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88" i="96"/>
  <c r="K88" i="96"/>
  <c r="F88" i="96"/>
  <c r="M19" i="96"/>
  <c r="K19" i="96"/>
  <c r="H19" i="96"/>
  <c r="M88" i="96"/>
  <c r="H88" i="96"/>
  <c r="F19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C19" i="95"/>
  <c r="M85" i="95"/>
  <c r="M19" i="95"/>
  <c r="K19" i="95"/>
  <c r="F85" i="95"/>
  <c r="F19" i="95"/>
  <c r="H19" i="95"/>
  <c r="K85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K19" i="94"/>
  <c r="F85" i="94"/>
  <c r="H85" i="94"/>
  <c r="C19" i="94"/>
  <c r="F19" i="94"/>
  <c r="H19" i="94"/>
  <c r="K85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107" i="93"/>
  <c r="M107" i="93"/>
  <c r="H26" i="93"/>
  <c r="H107" i="93"/>
  <c r="C107" i="93"/>
  <c r="F26" i="93"/>
  <c r="F107" i="93"/>
  <c r="M26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F85" i="91"/>
  <c r="K109" i="92"/>
  <c r="H26" i="92"/>
  <c r="M85" i="91"/>
  <c r="M26" i="92"/>
  <c r="K26" i="92"/>
  <c r="K85" i="91"/>
  <c r="C19" i="91"/>
  <c r="K19" i="91"/>
  <c r="F19" i="47"/>
  <c r="M19" i="91"/>
  <c r="H85" i="91"/>
  <c r="H109" i="92"/>
  <c r="C85" i="91"/>
  <c r="C109" i="92"/>
  <c r="F109" i="92"/>
  <c r="M109" i="92"/>
  <c r="F26" i="92"/>
  <c r="F19" i="91"/>
  <c r="C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C19" i="90"/>
  <c r="K19" i="90"/>
  <c r="K85" i="90"/>
  <c r="H85" i="90"/>
  <c r="M85" i="90"/>
  <c r="F19" i="90"/>
  <c r="M19" i="90"/>
  <c r="F85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60" i="51"/>
  <c r="F85" i="89"/>
  <c r="C85" i="89"/>
  <c r="H85" i="89"/>
  <c r="M85" i="89"/>
  <c r="K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F85" i="87"/>
  <c r="F25" i="88"/>
  <c r="C85" i="87"/>
  <c r="M85" i="87"/>
  <c r="M107" i="88"/>
  <c r="K107" i="88"/>
  <c r="H107" i="88"/>
  <c r="K19" i="87"/>
  <c r="F19" i="87"/>
  <c r="M25" i="88"/>
  <c r="M19" i="87"/>
  <c r="H19" i="87"/>
  <c r="C107" i="88"/>
  <c r="C19" i="87"/>
  <c r="K85" i="87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F85" i="86"/>
  <c r="H85" i="86"/>
  <c r="C85" i="86"/>
  <c r="F19" i="86"/>
  <c r="H19" i="86"/>
  <c r="K85" i="86"/>
  <c r="M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H19" i="85"/>
  <c r="K19" i="85"/>
  <c r="M85" i="85"/>
  <c r="M19" i="85"/>
  <c r="C19" i="85"/>
  <c r="F85" i="85"/>
  <c r="K85" i="85"/>
  <c r="H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C19" i="83"/>
  <c r="F25" i="84"/>
  <c r="M110" i="84"/>
  <c r="H110" i="84"/>
  <c r="M19" i="83"/>
  <c r="H85" i="83"/>
  <c r="M85" i="83"/>
  <c r="F110" i="84"/>
  <c r="H19" i="83"/>
  <c r="F19" i="83"/>
  <c r="K110" i="84"/>
  <c r="C110" i="84"/>
  <c r="H25" i="84"/>
  <c r="M25" i="84"/>
  <c r="K85" i="83"/>
  <c r="C85" i="83"/>
  <c r="C25" i="84"/>
  <c r="F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K60" i="82"/>
  <c r="F60" i="82"/>
  <c r="H19" i="82"/>
  <c r="M19" i="82"/>
  <c r="M18" i="74"/>
  <c r="C60" i="82"/>
  <c r="F19" i="82"/>
  <c r="M60" i="82"/>
  <c r="H60" i="82"/>
  <c r="C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96" i="31"/>
  <c r="H96" i="31"/>
  <c r="K78" i="75"/>
  <c r="M78" i="75"/>
  <c r="K96" i="31"/>
  <c r="C78" i="75"/>
  <c r="H78" i="75"/>
  <c r="M96" i="31"/>
  <c r="F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85" i="64"/>
  <c r="K19" i="64"/>
  <c r="M85" i="64"/>
  <c r="K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F30" i="81"/>
  <c r="M30" i="81"/>
  <c r="K110" i="81"/>
  <c r="H30" i="81"/>
  <c r="H110" i="81"/>
  <c r="M11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19" i="80"/>
  <c r="F85" i="80"/>
  <c r="K85" i="80"/>
  <c r="M19" i="80"/>
  <c r="C85" i="80"/>
  <c r="H19" i="80"/>
  <c r="C19" i="80"/>
  <c r="M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F19" i="79"/>
  <c r="M65" i="79"/>
  <c r="K65" i="79"/>
  <c r="M19" i="79"/>
  <c r="H19" i="79"/>
  <c r="F65" i="79"/>
  <c r="H65" i="79"/>
  <c r="C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H19" i="78"/>
  <c r="F85" i="78"/>
  <c r="C19" i="78"/>
  <c r="F19" i="78"/>
  <c r="C85" i="78"/>
  <c r="K19" i="78"/>
  <c r="M85" i="78"/>
  <c r="K85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M19" i="77"/>
  <c r="H19" i="77"/>
  <c r="F19" i="77"/>
  <c r="M89" i="77"/>
  <c r="H89" i="77"/>
  <c r="F89" i="77"/>
  <c r="K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H19" i="76"/>
  <c r="F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F93" i="68"/>
  <c r="C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75" i="25"/>
  <c r="H875" i="25"/>
  <c r="K875" i="25"/>
  <c r="F875" i="25"/>
  <c r="M875" i="25"/>
  <c r="O364" i="38" l="1"/>
  <c r="Z364" i="38"/>
  <c r="N363" i="38"/>
  <c r="F874" i="25"/>
  <c r="K874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3" i="25" l="1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3"/>
  <c r="H108" i="45"/>
  <c r="H19" i="54"/>
  <c r="F19" i="73"/>
  <c r="C77" i="70"/>
  <c r="M63" i="66"/>
  <c r="F18" i="74"/>
  <c r="C108" i="45"/>
  <c r="F119" i="7"/>
  <c r="C19" i="70"/>
  <c r="M213" i="57"/>
  <c r="F60" i="51"/>
  <c r="K19" i="54"/>
  <c r="K90" i="72"/>
  <c r="C30" i="49"/>
  <c r="F19" i="70"/>
  <c r="C51" i="54"/>
  <c r="K451" i="17"/>
  <c r="M60" i="51"/>
  <c r="C19" i="62"/>
  <c r="M77" i="70"/>
  <c r="K67" i="60"/>
  <c r="H19" i="55"/>
  <c r="C55" i="50"/>
  <c r="K63" i="66"/>
  <c r="H72" i="59"/>
  <c r="K60" i="51"/>
  <c r="M19" i="54"/>
  <c r="F19" i="52"/>
  <c r="K19" i="72"/>
  <c r="M19" i="41"/>
  <c r="H43" i="58"/>
  <c r="C25" i="31"/>
  <c r="F23" i="17"/>
  <c r="M43" i="58"/>
  <c r="C19" i="63"/>
  <c r="C19" i="64"/>
  <c r="C63" i="66"/>
  <c r="K19" i="50"/>
  <c r="K19" i="62"/>
  <c r="F19" i="75"/>
  <c r="F67" i="60"/>
  <c r="H19" i="73"/>
  <c r="F215" i="58"/>
  <c r="H30" i="40"/>
  <c r="C119" i="7"/>
  <c r="C19" i="60"/>
  <c r="K23" i="17"/>
  <c r="F65" i="71"/>
  <c r="K86" i="53"/>
  <c r="H125" i="25"/>
  <c r="K75" i="41"/>
  <c r="H19" i="69"/>
  <c r="H81" i="61"/>
  <c r="C19" i="50"/>
  <c r="F86" i="53"/>
  <c r="C72" i="59"/>
  <c r="H19" i="63"/>
  <c r="K65" i="63"/>
  <c r="M51" i="54"/>
  <c r="H65" i="71"/>
  <c r="H215" i="58"/>
  <c r="F19" i="72"/>
  <c r="F75" i="41"/>
  <c r="H19" i="41"/>
  <c r="H19" i="75"/>
  <c r="K19" i="71"/>
  <c r="H19" i="68"/>
  <c r="C23" i="57"/>
  <c r="F19" i="68"/>
  <c r="M55" i="50"/>
  <c r="C19" i="71"/>
  <c r="K108" i="45"/>
  <c r="H19" i="71"/>
  <c r="C19" i="61"/>
  <c r="K100" i="34"/>
  <c r="H19" i="66"/>
  <c r="M19" i="53"/>
  <c r="C19" i="55"/>
  <c r="K156" i="49"/>
  <c r="H77" i="70"/>
  <c r="F19" i="53"/>
  <c r="H19" i="34"/>
  <c r="F30" i="49"/>
  <c r="M75" i="41"/>
  <c r="K19" i="63"/>
  <c r="M19" i="60"/>
  <c r="K19" i="41"/>
  <c r="F25" i="31"/>
  <c r="M19" i="70"/>
  <c r="C19" i="69"/>
  <c r="K19" i="55"/>
  <c r="M19" i="55"/>
  <c r="K19" i="61"/>
  <c r="M19" i="73"/>
  <c r="C100" i="34"/>
  <c r="M19" i="71"/>
  <c r="K65" i="71"/>
  <c r="H19" i="59"/>
  <c r="H213" i="57"/>
  <c r="F125" i="25"/>
  <c r="C19" i="59"/>
  <c r="C30" i="40"/>
  <c r="K19" i="59"/>
  <c r="H19" i="50"/>
  <c r="M81" i="61"/>
  <c r="F19" i="41"/>
  <c r="H19" i="72"/>
  <c r="H156" i="49"/>
  <c r="F156" i="49"/>
  <c r="F55" i="50"/>
  <c r="M19" i="66"/>
  <c r="M30" i="40"/>
  <c r="H19" i="3"/>
  <c r="M72" i="59"/>
  <c r="F19" i="3"/>
  <c r="C19" i="45"/>
  <c r="C213" i="57"/>
  <c r="C156" i="49"/>
  <c r="M67" i="60"/>
  <c r="K25" i="31"/>
  <c r="F19" i="60"/>
  <c r="M25" i="31"/>
  <c r="M65" i="71"/>
  <c r="K94" i="52"/>
  <c r="C81" i="61"/>
  <c r="H67" i="60"/>
  <c r="C215" i="58"/>
  <c r="K19" i="53"/>
  <c r="C19" i="72"/>
  <c r="M108" i="45"/>
  <c r="M100" i="34"/>
  <c r="H75" i="41"/>
  <c r="C19" i="66"/>
  <c r="H19" i="52"/>
  <c r="F77" i="70"/>
  <c r="F63" i="66"/>
  <c r="K19" i="70"/>
  <c r="F19" i="54"/>
  <c r="K18" i="74"/>
  <c r="C19" i="54"/>
  <c r="K81" i="61"/>
  <c r="K51" i="54"/>
  <c r="F19" i="34"/>
  <c r="C19" i="75"/>
  <c r="F30" i="40"/>
  <c r="H25" i="31"/>
  <c r="F108" i="45"/>
  <c r="M19" i="69"/>
  <c r="F19" i="61"/>
  <c r="F19" i="63"/>
  <c r="F65" i="63"/>
  <c r="C19" i="73"/>
  <c r="M451" i="17"/>
  <c r="H51" i="54"/>
  <c r="K19" i="69"/>
  <c r="M19" i="52"/>
  <c r="M19" i="34"/>
  <c r="M215" i="58"/>
  <c r="K77" i="70"/>
  <c r="F28" i="43"/>
  <c r="C19" i="41"/>
  <c r="C94" i="52"/>
  <c r="C23" i="17"/>
  <c r="K215" i="58"/>
  <c r="H119" i="7"/>
  <c r="H55" i="50"/>
  <c r="C67" i="60"/>
  <c r="C125" i="25"/>
  <c r="F213" i="57"/>
  <c r="C19" i="53"/>
  <c r="F19" i="66"/>
  <c r="H63" i="66"/>
  <c r="K19" i="34"/>
  <c r="M65" i="63"/>
  <c r="K30" i="40"/>
  <c r="K19" i="66"/>
  <c r="F19" i="71"/>
  <c r="F19" i="59"/>
  <c r="M23" i="57"/>
  <c r="C19" i="52"/>
  <c r="K19" i="3"/>
  <c r="M19" i="59"/>
  <c r="F72" i="59"/>
  <c r="F85" i="64"/>
  <c r="M19" i="75"/>
  <c r="K55" i="50"/>
  <c r="F81" i="61"/>
  <c r="K213" i="57"/>
  <c r="M119" i="7"/>
  <c r="F19" i="50"/>
  <c r="H100" i="34"/>
  <c r="M23" i="17"/>
  <c r="H23" i="17"/>
  <c r="F94" i="52"/>
  <c r="F451" i="17"/>
  <c r="H94" i="52"/>
  <c r="H451" i="17"/>
  <c r="K19" i="75"/>
  <c r="H90" i="72"/>
  <c r="C43" i="58"/>
  <c r="M19" i="50"/>
  <c r="C86" i="53"/>
  <c r="C19" i="68"/>
  <c r="M30" i="49"/>
  <c r="F51" i="54"/>
  <c r="H86" i="53"/>
  <c r="H19" i="60"/>
  <c r="M19" i="3"/>
  <c r="F19" i="45"/>
  <c r="K23" i="57"/>
  <c r="K19" i="60"/>
  <c r="K72" i="59"/>
  <c r="M19" i="62"/>
  <c r="C19" i="34"/>
  <c r="M19" i="72"/>
  <c r="M90" i="72"/>
  <c r="C90" i="72"/>
  <c r="K19" i="52"/>
  <c r="H19" i="53"/>
  <c r="C65" i="71"/>
  <c r="M94" i="52"/>
  <c r="M86" i="53"/>
  <c r="M19" i="61"/>
  <c r="F19" i="55"/>
  <c r="C65" i="63"/>
  <c r="F19" i="64"/>
  <c r="H19" i="62"/>
  <c r="C85" i="64"/>
  <c r="K19" i="73"/>
  <c r="H19" i="61"/>
  <c r="K19" i="68"/>
  <c r="H19" i="70"/>
  <c r="F23" i="57"/>
  <c r="C451" i="17"/>
  <c r="F19" i="69"/>
  <c r="M156" i="49"/>
  <c r="H65" i="63"/>
  <c r="K43" i="58"/>
  <c r="C75" i="41"/>
  <c r="C19" i="3"/>
  <c r="M19" i="45"/>
  <c r="M19" i="68"/>
  <c r="F100" i="34"/>
  <c r="F19" i="62"/>
  <c r="F90" i="72"/>
  <c r="K119" i="7"/>
  <c r="F43" i="58"/>
  <c r="V811" i="38" l="1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J55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11" i="38" s="1"/>
  <c r="Y81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0" i="38" l="1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8" i="38" l="1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<sst xmlns="http://schemas.openxmlformats.org/spreadsheetml/2006/main" count="9343" uniqueCount="1362">
  <si>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</si>
  <si>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</si>
  <si>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</si>
  <si>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</si>
  <si>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</si>
  <si>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</si>
  <si>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</si>
  <si>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</si>
  <si>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</si>
  <si>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</si>
  <si>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</si>
  <si>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</si>
  <si>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</si>
  <si>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</si>
  <si>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</si>
  <si>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</si>
  <si>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</si>
  <si>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</si>
  <si>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</si>
  <si>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</si>
  <si>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</si>
  <si>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</si>
  <si>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</si>
  <si>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</si>
  <si>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</si>
  <si>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</si>
  <si>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</si>
  <si>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</si>
  <si>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</si>
  <si>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</si>
  <si>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</si>
  <si>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</si>
  <si>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</si>
  <si>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</si>
  <si>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</si>
  <si>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</si>
  <si>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</si>
  <si>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</si>
  <si>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</si>
  <si>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</si>
  <si>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</si>
  <si>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</si>
  <si>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</si>
  <si>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</si>
  <si>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</si>
  <si>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</si>
  <si>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</si>
  <si>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</si>
  <si>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</si>
  <si>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</si>
  <si>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</si>
  <si>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</si>
  <si>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</si>
  <si>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</si>
  <si>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</si>
  <si>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</si>
  <si>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</si>
  <si>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</si>
  <si>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</si>
  <si>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</si>
  <si>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</si>
  <si>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</si>
  <si>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</si>
  <si>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</si>
  <si>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</si>
  <si>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</si>
  <si>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</si>
  <si>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</si>
  <si>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</si>
  <si>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</si>
  <si>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</si>
  <si>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</si>
  <si>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</si>
  <si>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</si>
  <si>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</si>
  <si>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</si>
  <si>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</si>
  <si>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</si>
  <si>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</si>
  <si>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</si>
  <si>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</si>
  <si>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</si>
  <si>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</si>
  <si>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</si>
  <si>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</si>
  <si>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</si>
  <si>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</si>
  <si>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</si>
  <si>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</si>
  <si>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</si>
  <si>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</si>
  <si>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</si>
  <si>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</si>
  <si>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</si>
  <si>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</si>
  <si>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</si>
  <si>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</si>
  <si>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</si>
  <si>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</si>
  <si>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</si>
  <si>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</si>
  <si>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</si>
  <si>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</si>
  <si>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</si>
  <si>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</si>
  <si>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</si>
  <si>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</si>
  <si>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</si>
  <si>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</si>
  <si>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</si>
  <si>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</si>
  <si>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</si>
  <si>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</si>
  <si>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</si>
  <si>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</si>
  <si>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</si>
  <si>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</si>
  <si>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</si>
  <si>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</si>
  <si>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</si>
  <si>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</si>
  <si>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</si>
  <si>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</si>
  <si>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</si>
  <si>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</si>
  <si>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</si>
  <si>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</si>
  <si>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</si>
  <si>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</si>
  <si>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</si>
  <si>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</si>
  <si>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</si>
  <si>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</si>
  <si>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</si>
  <si>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</si>
  <si>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</si>
  <si>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</si>
  <si>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</si>
  <si>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</si>
  <si>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</si>
  <si>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</si>
  <si>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</si>
  <si>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</si>
  <si>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</si>
  <si>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</si>
  <si>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</si>
  <si>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</si>
  <si>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</si>
  <si>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</si>
  <si>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</si>
  <si>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</si>
  <si>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</si>
  <si>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</si>
  <si>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</si>
  <si>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</si>
  <si>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</si>
  <si>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</si>
  <si>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</si>
  <si>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</si>
  <si>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</si>
  <si>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</si>
  <si>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</si>
  <si>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</si>
  <si>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</si>
  <si>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</si>
  <si>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</si>
  <si>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</si>
  <si>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</si>
  <si>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</si>
  <si>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</si>
  <si>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</si>
  <si>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</si>
  <si>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</si>
  <si>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</si>
  <si>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</si>
  <si>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</si>
  <si>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</si>
  <si>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</si>
  <si>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</si>
  <si>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</si>
  <si>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</si>
  <si>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</si>
  <si>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</si>
  <si>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</si>
  <si>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</si>
  <si>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</si>
  <si>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</si>
  <si>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</si>
  <si>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</si>
  <si>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</si>
  <si>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</si>
  <si>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</si>
  <si>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</si>
  <si>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</si>
  <si>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</si>
  <si>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</si>
  <si>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</si>
  <si>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</si>
  <si>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</si>
  <si>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</si>
  <si>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</si>
  <si>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</si>
  <si>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</si>
  <si>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</si>
  <si>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</si>
  <si>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</si>
  <si>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</si>
  <si>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</si>
  <si>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</si>
  <si>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</si>
  <si>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</si>
  <si>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</si>
  <si>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</si>
  <si>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</si>
  <si>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</si>
  <si>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</si>
  <si>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</si>
  <si>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</si>
  <si>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</si>
  <si>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</si>
  <si>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</si>
  <si>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</si>
  <si>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</si>
  <si>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</si>
  <si>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</si>
  <si>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</si>
  <si>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</si>
  <si>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</si>
  <si>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</si>
  <si>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</si>
  <si>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</si>
  <si>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</si>
  <si>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</si>
  <si>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</si>
  <si>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</si>
  <si>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</si>
  <si>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</si>
  <si>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</si>
  <si>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</si>
  <si>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</si>
  <si>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</si>
  <si>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</si>
  <si>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</si>
  <si>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</si>
  <si>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</si>
  <si>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</si>
  <si>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</si>
  <si>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</si>
  <si>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</si>
  <si>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</si>
  <si>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</si>
  <si>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</si>
  <si>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</si>
  <si>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</si>
  <si>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</si>
  <si>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</si>
  <si>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</si>
  <si>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</si>
  <si>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</si>
  <si>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</si>
  <si>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</si>
  <si>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</si>
  <si>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</si>
  <si>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</si>
  <si>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</si>
  <si>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</si>
  <si>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</si>
  <si>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</si>
  <si>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</si>
  <si>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</si>
  <si>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</si>
  <si>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</si>
  <si>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</si>
  <si>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</si>
  <si>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</si>
  <si>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</si>
  <si>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</si>
  <si>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</si>
  <si>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</si>
  <si>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</si>
  <si>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</si>
  <si>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</si>
  <si>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</si>
  <si>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</si>
  <si>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</si>
  <si>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</si>
  <si>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</si>
  <si>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</si>
  <si>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</si>
  <si>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</si>
  <si>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</si>
  <si>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</si>
  <si>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</si>
  <si>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</si>
  <si>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</si>
  <si>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</si>
  <si>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</si>
  <si>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</si>
  <si>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</si>
  <si>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</si>
  <si>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</si>
  <si>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</si>
  <si>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</si>
  <si>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</si>
  <si>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</si>
  <si>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</si>
  <si>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</si>
  <si>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</si>
  <si>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</si>
  <si>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</si>
  <si>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</si>
  <si>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</si>
  <si>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</si>
  <si>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</si>
  <si>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</si>
  <si>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</si>
  <si>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</si>
  <si>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</si>
  <si>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</si>
  <si>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</si>
  <si>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</si>
  <si>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</si>
  <si>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</si>
  <si>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</si>
  <si>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</si>
  <si>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</si>
  <si>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</si>
  <si>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</si>
  <si>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</si>
  <si>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</si>
  <si>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</si>
  <si>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</si>
  <si>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</si>
  <si>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</si>
  <si>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</si>
  <si>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</si>
  <si>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</si>
  <si>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</si>
  <si>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</si>
  <si>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</si>
  <si>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</si>
  <si>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</si>
  <si>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</si>
  <si>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</si>
  <si>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</si>
  <si>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</si>
  <si>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</si>
  <si>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</si>
  <si>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</si>
  <si>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</si>
  <si>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</si>
  <si>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</si>
  <si>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</si>
  <si>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</si>
  <si>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</si>
  <si>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</si>
  <si>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</si>
  <si>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</si>
  <si>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</si>
  <si>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</si>
  <si>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</si>
  <si>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</si>
  <si>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</si>
  <si>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</si>
  <si>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</si>
  <si>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</si>
  <si>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</si>
  <si>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</si>
  <si>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</si>
  <si>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</si>
  <si>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</si>
  <si>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</si>
  <si>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</si>
  <si>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</si>
  <si>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</si>
  <si>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</si>
  <si>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</si>
  <si>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</si>
  <si>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</si>
  <si>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</si>
  <si>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</si>
  <si>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</si>
  <si>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</si>
  <si>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</si>
  <si>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</si>
  <si>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</si>
  <si>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</si>
  <si>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</si>
  <si>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</si>
  <si>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</si>
  <si>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</si>
  <si>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</si>
  <si>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</si>
  <si>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</si>
  <si>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</si>
  <si>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</si>
  <si>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</si>
  <si>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</si>
  <si>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</si>
  <si>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</si>
  <si>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</si>
  <si>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</si>
  <si>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</si>
  <si>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</si>
  <si>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</si>
  <si>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</si>
  <si>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</si>
  <si>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</si>
  <si>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</si>
  <si>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</si>
  <si>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</si>
  <si>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</si>
  <si>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</si>
  <si>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</si>
  <si>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</si>
  <si>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</si>
  <si>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</si>
  <si>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</si>
  <si>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</si>
  <si>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</si>
  <si>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</si>
  <si>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</si>
  <si>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</si>
  <si>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</si>
  <si>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</si>
  <si>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</si>
  <si>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</si>
  <si>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</si>
  <si>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</si>
  <si>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</si>
  <si>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</si>
  <si>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</si>
  <si>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</si>
  <si>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</si>
  <si>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</si>
  <si>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</si>
  <si>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</si>
  <si>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</si>
  <si>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</si>
  <si>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</si>
  <si>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</si>
  <si>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</si>
  <si>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</si>
  <si>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</si>
  <si>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</si>
  <si>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</si>
  <si>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</si>
  <si>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</si>
  <si>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</si>
  <si>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</si>
  <si>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</si>
  <si>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</si>
  <si>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</si>
  <si>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</si>
  <si>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</si>
  <si>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</si>
  <si>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</si>
  <si>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</si>
  <si>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</si>
  <si>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</si>
  <si>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</si>
  <si>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</si>
  <si>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</si>
  <si>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</si>
  <si>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</si>
  <si>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</si>
  <si>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</si>
  <si>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</si>
  <si>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</si>
  <si>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</si>
  <si>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</si>
  <si>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</si>
  <si>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</si>
  <si>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</si>
  <si>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</si>
  <si>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</si>
  <si>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</si>
  <si>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</si>
  <si>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</si>
  <si>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</si>
  <si>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</si>
  <si>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</si>
  <si>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</si>
  <si>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</si>
  <si>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</si>
  <si>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</si>
  <si>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</si>
  <si>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</si>
  <si>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</si>
  <si>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</si>
  <si>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</si>
  <si>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</si>
  <si>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</si>
  <si>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</si>
  <si>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</si>
  <si>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</si>
  <si>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</si>
  <si>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</si>
  <si>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</si>
  <si>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</si>
  <si>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</si>
  <si>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</si>
  <si>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</si>
  <si>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</si>
  <si>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</si>
  <si>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</si>
  <si>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</si>
  <si>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</si>
  <si>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</si>
  <si>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</si>
  <si>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</si>
  <si>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</si>
  <si>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</si>
  <si>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</si>
  <si>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</si>
  <si>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</si>
  <si>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</si>
  <si>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</si>
  <si>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</si>
  <si>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</si>
  <si>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</si>
  <si>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</si>
  <si>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</si>
  <si>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</si>
  <si>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</si>
  <si>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</si>
  <si>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</si>
  <si>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</si>
  <si>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</si>
  <si>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</si>
  <si>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</si>
  <si>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</si>
  <si>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</si>
  <si>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</si>
  <si>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</si>
  <si>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</si>
  <si>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</si>
  <si>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</si>
  <si>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</si>
  <si>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</si>
  <si>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</si>
  <si>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</si>
  <si>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</si>
  <si>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</si>
  <si>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</si>
  <si>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</si>
  <si>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</si>
  <si>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</si>
  <si>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</si>
  <si>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</si>
  <si>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</si>
  <si>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</si>
  <si>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</si>
  <si>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</si>
  <si>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</si>
  <si>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</si>
  <si>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</si>
  <si>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</si>
  <si>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</si>
  <si>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</si>
  <si>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</si>
  <si>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</si>
  <si>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</si>
  <si>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</si>
  <si>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</si>
  <si>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</si>
  <si>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</si>
  <si>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</si>
  <si>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</si>
  <si>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</si>
  <si>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</si>
  <si>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</si>
  <si>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</si>
  <si>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</si>
  <si>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</si>
  <si>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</si>
  <si>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</si>
  <si>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</si>
  <si>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</si>
  <si>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</si>
  <si>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</si>
  <si>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</si>
  <si>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</si>
  <si>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</si>
  <si>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</si>
  <si>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</si>
  <si>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</si>
  <si>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</si>
  <si>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</si>
  <si>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</si>
  <si>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</si>
  <si>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</si>
  <si>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</si>
  <si>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</si>
  <si>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</si>
  <si>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</si>
  <si>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</si>
  <si>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</si>
  <si>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</si>
  <si>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</si>
  <si>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</si>
  <si>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</si>
  <si>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</si>
  <si>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</si>
  <si>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</si>
  <si>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</si>
  <si>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</si>
  <si>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</si>
  <si>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</si>
  <si>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</si>
  <si>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</si>
  <si>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</si>
  <si>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</si>
  <si>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</si>
  <si>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</si>
  <si>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</si>
  <si>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</si>
  <si>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</si>
  <si>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</si>
  <si>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</si>
  <si>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</si>
  <si>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</si>
  <si>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</si>
  <si>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</si>
  <si>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</si>
  <si>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</si>
  <si>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</si>
  <si>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</si>
  <si>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</si>
  <si>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</si>
  <si>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</si>
  <si>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</si>
  <si>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</si>
  <si>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</si>
  <si>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</si>
  <si>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</si>
  <si>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</si>
  <si>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</si>
  <si>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</si>
  <si>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</si>
  <si>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</si>
  <si>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</si>
  <si>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</si>
  <si>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</si>
  <si>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</si>
  <si>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</si>
  <si>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</si>
  <si>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</si>
  <si>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</si>
  <si>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</si>
  <si>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</si>
  <si>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</si>
  <si>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</si>
  <si>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</si>
  <si>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</si>
  <si>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</si>
  <si>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</si>
  <si>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</si>
  <si>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</si>
  <si>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</si>
  <si>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</si>
  <si>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</si>
  <si>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</si>
  <si>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</si>
  <si>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</si>
  <si>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</si>
  <si>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</si>
  <si>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</si>
  <si>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</si>
  <si>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</si>
  <si>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</si>
  <si>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</si>
  <si>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</si>
  <si>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</si>
  <si>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</si>
  <si>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</si>
  <si>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</si>
  <si>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</si>
  <si>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</si>
  <si>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</si>
  <si>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</si>
  <si>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</si>
  <si>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</si>
  <si>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</si>
  <si>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</si>
  <si>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</si>
  <si>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</si>
  <si>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</si>
  <si>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</si>
  <si>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</si>
  <si>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</si>
  <si>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</si>
  <si>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</si>
  <si>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</si>
  <si>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</si>
  <si>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</si>
  <si>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</si>
  <si>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</si>
  <si>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</si>
  <si>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</si>
  <si>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</si>
  <si>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</si>
  <si>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</si>
  <si>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</si>
  <si>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</si>
  <si>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</si>
  <si>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</si>
  <si>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</si>
  <si>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</si>
  <si>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</si>
  <si>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</si>
  <si>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</si>
  <si>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</si>
  <si>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</si>
  <si>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</si>
  <si>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</si>
  <si>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</si>
  <si>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</si>
  <si>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</si>
  <si>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</si>
  <si>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</si>
  <si>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</si>
  <si>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</si>
  <si>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</si>
  <si>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</si>
  <si>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</si>
  <si>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</si>
  <si>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</si>
  <si>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</si>
  <si>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</si>
  <si>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</si>
  <si>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</si>
  <si>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</si>
  <si>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</si>
  <si>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</si>
  <si>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</si>
  <si>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</si>
  <si>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</si>
  <si>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</si>
  <si>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</si>
  <si>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</si>
  <si>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</si>
  <si>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</si>
  <si>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</si>
  <si>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</si>
  <si>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</si>
  <si>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</si>
  <si>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</si>
  <si>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</si>
  <si>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</si>
  <si>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</si>
  <si>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</si>
  <si>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</si>
  <si>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</si>
  <si>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</si>
  <si>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</si>
  <si>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</si>
  <si>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</si>
  <si>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</si>
  <si>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</si>
  <si>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</si>
  <si>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</si>
  <si>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</si>
  <si>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</si>
  <si>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</si>
  <si>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</si>
  <si>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</si>
  <si>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</si>
  <si>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</si>
  <si>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</si>
  <si>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</si>
  <si>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</si>
  <si>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</si>
  <si>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</si>
  <si>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</si>
  <si>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</si>
  <si>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</si>
  <si>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</si>
  <si>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</si>
  <si>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</si>
  <si>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</si>
  <si>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</si>
  <si>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</si>
  <si>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</si>
  <si>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</si>
  <si>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</si>
  <si>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</si>
  <si>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</si>
  <si>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</si>
  <si>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</si>
  <si>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</si>
  <si>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</si>
  <si>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</si>
  <si>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</si>
  <si>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</si>
  <si>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</si>
  <si>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</si>
  <si>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</si>
  <si>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</si>
  <si>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</si>
  <si>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</si>
  <si>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</si>
  <si>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</si>
  <si>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</si>
  <si>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</si>
  <si>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</si>
  <si>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</si>
  <si>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</si>
  <si>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</si>
  <si>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</si>
  <si>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</si>
  <si>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</si>
  <si>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</si>
  <si>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</si>
  <si>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</si>
  <si>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</si>
  <si>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</si>
  <si>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</si>
  <si>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</si>
  <si>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</si>
  <si>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</si>
  <si>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</si>
  <si>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</si>
  <si>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</si>
  <si>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</si>
  <si>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</si>
  <si>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</si>
  <si>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</si>
  <si>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</si>
  <si>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</si>
  <si>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</si>
  <si>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</si>
  <si>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</si>
  <si>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</si>
  <si>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</si>
  <si>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</si>
  <si>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</si>
  <si>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</si>
  <si>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</si>
  <si>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</si>
  <si>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</si>
  <si>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</si>
  <si>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</si>
  <si>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</si>
  <si>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</si>
  <si>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</si>
  <si>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</si>
  <si>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</si>
  <si>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</si>
  <si>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</si>
  <si>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</si>
  <si>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</si>
  <si>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</si>
  <si>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</si>
  <si>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</si>
  <si>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</si>
  <si>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</si>
  <si>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</si>
  <si>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</si>
  <si>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</si>
  <si>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</si>
  <si>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</si>
  <si>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</si>
  <si>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</si>
  <si>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</si>
  <si>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</si>
  <si>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</si>
  <si>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</si>
  <si>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</si>
  <si>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</si>
  <si>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</si>
  <si>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</si>
  <si>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</si>
  <si>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</si>
  <si>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</si>
  <si>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</si>
  <si>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</si>
  <si>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</si>
  <si>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</si>
  <si>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</si>
  <si>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</si>
  <si>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</si>
  <si>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</si>
  <si>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</si>
  <si>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</si>
  <si>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</si>
  <si>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</si>
  <si>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</si>
  <si>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</si>
  <si>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</si>
  <si>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</si>
  <si>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</si>
  <si>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</si>
  <si>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</si>
  <si>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</si>
  <si>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</si>
  <si>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</si>
  <si>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</si>
  <si>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</si>
  <si>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</si>
  <si>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</si>
  <si>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</si>
  <si>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</si>
  <si>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</si>
  <si>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</si>
  <si>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</si>
  <si>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</si>
  <si>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</si>
  <si>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</si>
  <si>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</si>
  <si>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</si>
  <si>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</si>
  <si>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</si>
  <si>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</si>
  <si>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</si>
  <si>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</si>
  <si>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</si>
  <si>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</si>
  <si>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</si>
  <si>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</si>
  <si>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</si>
  <si>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</si>
  <si>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</si>
  <si>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</si>
  <si>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</si>
  <si>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</si>
  <si>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</si>
  <si>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</si>
  <si>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</si>
  <si>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</si>
  <si>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</si>
  <si>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</si>
  <si>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</si>
  <si>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</si>
  <si>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</si>
  <si>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</si>
  <si>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</si>
  <si>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</si>
  <si>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</si>
  <si>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</si>
  <si>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</si>
  <si>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</si>
  <si>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</si>
  <si>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</si>
  <si>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</si>
  <si>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</si>
  <si>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</si>
  <si>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</si>
  <si>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</si>
  <si>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</si>
  <si>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</si>
  <si>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</si>
  <si>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</si>
  <si>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</si>
  <si>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</si>
  <si>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</si>
  <si>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</si>
  <si>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</si>
  <si>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</si>
  <si>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</si>
  <si>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</si>
  <si>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</si>
  <si>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</si>
  <si>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</si>
  <si>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</si>
  <si>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</si>
  <si>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</si>
  <si>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</si>
  <si>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</si>
  <si>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</si>
  <si>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</si>
  <si>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</si>
  <si>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</si>
  <si>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</si>
  <si>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</si>
  <si>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</si>
  <si>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</si>
  <si>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</si>
  <si>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</si>
  <si>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</si>
  <si>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</si>
  <si>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</si>
  <si>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</si>
  <si>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</si>
  <si>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</si>
  <si>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</si>
  <si>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</si>
  <si>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</si>
  <si>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</si>
  <si>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</si>
  <si>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</si>
  <si>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</si>
  <si>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</si>
  <si>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</si>
  <si>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</si>
  <si>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</si>
  <si>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</si>
  <si>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</si>
  <si>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</si>
  <si>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</si>
  <si>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</si>
  <si>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</si>
  <si>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</si>
  <si>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</si>
  <si>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</si>
  <si>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</si>
  <si>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</si>
  <si>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</si>
  <si>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</si>
  <si>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</si>
  <si>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</si>
  <si>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</si>
  <si>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</si>
  <si>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</si>
  <si>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</si>
  <si>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</si>
  <si>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</si>
  <si>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</si>
  <si>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</si>
  <si>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</si>
  <si>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</si>
  <si>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</si>
  <si>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</si>
  <si>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</si>
  <si>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</si>
  <si>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</si>
  <si>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</si>
  <si>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</si>
  <si>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</si>
  <si>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</si>
  <si>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</si>
  <si>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</si>
  <si>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</si>
  <si>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</si>
  <si>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</si>
  <si>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</si>
  <si>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</si>
  <si>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</si>
  <si>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</si>
  <si>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</si>
  <si>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</si>
  <si>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</si>
  <si>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</si>
  <si>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</si>
  <si>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</si>
  <si>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</si>
  <si>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</si>
  <si>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</si>
  <si>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</si>
  <si>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</si>
  <si>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</si>
  <si>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</si>
  <si>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</si>
  <si>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</si>
  <si>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</si>
  <si>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</si>
  <si>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</si>
  <si>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</si>
  <si>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</si>
  <si>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</si>
  <si>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</si>
  <si>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</si>
  <si>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</si>
  <si>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</si>
  <si>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</si>
  <si>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</si>
  <si>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</si>
  <si>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</si>
  <si>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</si>
  <si>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</si>
  <si>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</si>
  <si>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</si>
  <si>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</si>
  <si>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</si>
  <si>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</si>
  <si>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</si>
  <si>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</si>
  <si>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</si>
  <si>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</si>
  <si>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</si>
  <si>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</si>
  <si>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</si>
  <si>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</si>
  <si>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</si>
  <si>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</si>
  <si>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</si>
  <si>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</si>
  <si>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</si>
  <si>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</si>
  <si>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</si>
  <si>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</si>
  <si>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</si>
  <si>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</si>
  <si>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</si>
  <si>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</si>
  <si>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</si>
  <si>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</si>
  <si>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</si>
  <si>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</si>
  <si>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</si>
  <si>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</si>
  <si>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</si>
  <si>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</si>
  <si>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</si>
  <si>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</si>
  <si>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</si>
  <si>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</si>
  <si>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</si>
  <si>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</si>
  <si>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</si>
  <si>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</si>
  <si>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</si>
  <si>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</si>
  <si>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</si>
  <si>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</si>
  <si>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</si>
  <si>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</si>
  <si>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</si>
  <si>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</si>
  <si>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</si>
  <si>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</si>
  <si>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</si>
  <si>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</si>
  <si>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</si>
  <si>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</si>
  <si>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</si>
  <si>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</si>
  <si>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</si>
  <si>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</si>
  <si>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</si>
  <si>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</si>
  <si>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</si>
  <si>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</si>
  <si>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</si>
  <si>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</si>
  <si>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</si>
  <si>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</si>
  <si>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</si>
  <si>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</si>
  <si>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</si>
  <si>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</si>
  <si>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</si>
  <si>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</si>
  <si>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</si>
  <si>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</si>
  <si>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</si>
  <si>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</si>
  <si>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</si>
  <si>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</si>
  <si>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</si>
  <si>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</si>
  <si>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</si>
  <si>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</si>
  <si>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</si>
  <si>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</si>
  <si>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</si>
  <si>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</si>
  <si>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</si>
  <si>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</si>
  <si>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</si>
  <si>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</si>
  <si>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</si>
  <si>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</si>
  <si>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</si>
  <si>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</si>
  <si>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</si>
  <si>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</si>
  <si>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</si>
  <si>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</si>
  <si>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</si>
  <si>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</si>
  <si>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</si>
  <si>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</si>
  <si>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</si>
  <si>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</si>
  <si>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</si>
  <si>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</si>
  <si>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</si>
  <si>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</si>
  <si>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</si>
  <si>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</si>
  <si>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</si>
  <si>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</si>
  <si>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</si>
  <si>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</si>
  <si>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</si>
  <si>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</si>
  <si>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</si>
  <si>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</si>
  <si>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</si>
  <si>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</si>
  <si>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</si>
  <si>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</si>
  <si>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</si>
  <si>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</si>
  <si>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</si>
  <si>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</si>
  <si>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</si>
  <si>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</si>
  <si>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</si>
  <si>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</si>
  <si>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</si>
  <si>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</si>
  <si>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</si>
  <si>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</si>
  <si>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</si>
  <si>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</si>
  <si>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</si>
  <si>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</si>
  <si>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</si>
  <si>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</si>
  <si>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</si>
  <si>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</si>
  <si>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</si>
  <si>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</si>
  <si>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</si>
  <si>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</si>
  <si>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</si>
  <si>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</si>
  <si>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</si>
  <si>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</si>
  <si>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</si>
  <si>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</si>
  <si>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</si>
  <si>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</si>
  <si>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</si>
  <si>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</si>
  <si>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</si>
  <si>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</si>
  <si>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</si>
  <si>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</si>
  <si>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</si>
  <si>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</si>
  <si>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</si>
  <si>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</si>
  <si>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</si>
  <si>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</si>
  <si>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</si>
  <si>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</si>
  <si>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</si>
  <si>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</si>
  <si>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</si>
  <si>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</si>
  <si>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</si>
  <si>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</si>
  <si>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</si>
  <si>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</si>
  <si>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</si>
  <si>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</si>
  <si>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</si>
  <si>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</si>
  <si>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</si>
  <si>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</si>
  <si>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</si>
  <si>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</si>
  <si>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</si>
  <si>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</si>
  <si>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</si>
  <si>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</si>
  <si>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</si>
  <si>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</si>
  <si>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</si>
  <si>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</si>
  <si>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</si>
  <si>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</si>
  <si>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</si>
  <si>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</si>
  <si>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</si>
  <si>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</si>
  <si>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</si>
  <si>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</si>
  <si>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</si>
  <si>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</si>
  <si>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</si>
  <si>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</si>
  <si>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</si>
  <si>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</si>
  <si>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</si>
  <si>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</si>
  <si>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</si>
  <si>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</si>
  <si>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</si>
  <si>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</si>
  <si>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</si>
  <si>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</si>
  <si>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</si>
  <si>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</si>
  <si>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</si>
  <si>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</si>
  <si>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</si>
  <si>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</si>
  <si>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</si>
  <si>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</si>
  <si>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</si>
  <si>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</si>
  <si>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</si>
  <si>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</si>
  <si>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</si>
  <si>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</si>
  <si>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</si>
  <si>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</si>
  <si>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</si>
  <si>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</si>
  <si>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</si>
  <si>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</si>
  <si>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</si>
  <si>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</si>
  <si>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</si>
  <si>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</si>
  <si>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</si>
  <si>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</si>
  <si>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</si>
  <si>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</si>
  <si>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</si>
  <si>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</si>
  <si>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</si>
  <si>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</si>
  <si>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</si>
  <si>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</si>
  <si>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</si>
  <si>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</si>
  <si>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</si>
  <si>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</si>
  <si>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</si>
  <si>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</si>
  <si>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</si>
  <si>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</si>
  <si>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</si>
  <si>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</si>
  <si>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</si>
  <si>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</si>
  <si>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</si>
  <si>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</si>
  <si>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</si>
  <si>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</si>
  <si>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</si>
  <si>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</si>
  <si>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</si>
  <si>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</si>
  <si>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</si>
  <si>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</si>
  <si>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</si>
  <si>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</si>
  <si>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</si>
  <si>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</si>
  <si>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</si>
  <si>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</si>
  <si>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</si>
  <si>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</si>
  <si>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</si>
  <si>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</si>
  <si>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</si>
  <si>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1/9/2019 PM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</si>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</sst>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6"/>
      <tableStyleElement type="headerRow" dxfId="3895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45016"/>
        <c:axId val="374840024"/>
      </c:scatterChart>
      <c:valAx>
        <c:axId val="37484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40024"/>
        <c:crosses val="autoZero"/>
        <c:crossBetween val="midCat"/>
      </c:valAx>
      <c:valAx>
        <c:axId val="3748400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4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793056"/>
        <c:axId val="372793448"/>
      </c:scatterChart>
      <c:valAx>
        <c:axId val="37279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793448"/>
        <c:crosses val="autoZero"/>
        <c:crossBetween val="midCat"/>
      </c:valAx>
      <c:valAx>
        <c:axId val="37279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7930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796584"/>
        <c:axId val="372799328"/>
      </c:scatterChart>
      <c:valAx>
        <c:axId val="37279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799328"/>
        <c:crosses val="autoZero"/>
        <c:crossBetween val="midCat"/>
      </c:valAx>
      <c:valAx>
        <c:axId val="3727993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79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05512"/>
        <c:axId val="482412960"/>
      </c:scatterChart>
      <c:valAx>
        <c:axId val="482405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12960"/>
        <c:crosses val="autoZero"/>
        <c:crossBetween val="midCat"/>
      </c:valAx>
      <c:valAx>
        <c:axId val="4824129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5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05904"/>
        <c:axId val="482406296"/>
      </c:scatterChart>
      <c:valAx>
        <c:axId val="48240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6296"/>
        <c:crosses val="autoZero"/>
        <c:crossBetween val="midCat"/>
      </c:valAx>
      <c:valAx>
        <c:axId val="48240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08256"/>
        <c:axId val="482411784"/>
      </c:scatterChart>
      <c:valAx>
        <c:axId val="4824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11784"/>
        <c:crosses val="autoZero"/>
        <c:crossBetween val="midCat"/>
      </c:valAx>
      <c:valAx>
        <c:axId val="48241178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09040"/>
        <c:axId val="482407080"/>
      </c:scatterChart>
      <c:valAx>
        <c:axId val="48240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7080"/>
        <c:crosses val="autoZero"/>
        <c:crossBetween val="midCat"/>
      </c:valAx>
      <c:valAx>
        <c:axId val="482407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90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09432"/>
        <c:axId val="482407472"/>
      </c:scatterChart>
      <c:valAx>
        <c:axId val="48240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7472"/>
        <c:crosses val="autoZero"/>
        <c:crossBetween val="midCat"/>
      </c:valAx>
      <c:valAx>
        <c:axId val="48240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0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00704"/>
        <c:axId val="471601488"/>
      </c:lineChart>
      <c:dateAx>
        <c:axId val="47160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01488"/>
        <c:crosses val="autoZero"/>
        <c:auto val="1"/>
        <c:lblOffset val="100"/>
        <c:baseTimeUnit val="days"/>
      </c:dateAx>
      <c:valAx>
        <c:axId val="47160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0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01880"/>
        <c:axId val="471602272"/>
      </c:lineChart>
      <c:dateAx>
        <c:axId val="47160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02272"/>
        <c:crosses val="autoZero"/>
        <c:auto val="1"/>
        <c:lblOffset val="100"/>
        <c:baseTimeUnit val="days"/>
      </c:dateAx>
      <c:valAx>
        <c:axId val="471602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0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596392"/>
        <c:axId val="485100088"/>
      </c:lineChart>
      <c:dateAx>
        <c:axId val="47159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088"/>
        <c:crosses val="autoZero"/>
        <c:auto val="1"/>
        <c:lblOffset val="100"/>
        <c:baseTimeUnit val="days"/>
      </c:dateAx>
      <c:valAx>
        <c:axId val="48510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9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096952"/>
        <c:axId val="485099304"/>
      </c:lineChart>
      <c:dateAx>
        <c:axId val="485096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9304"/>
        <c:crosses val="autoZero"/>
        <c:auto val="1"/>
        <c:lblOffset val="100"/>
        <c:baseTimeUnit val="days"/>
      </c:dateAx>
      <c:valAx>
        <c:axId val="48509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98520"/>
        <c:axId val="485097736"/>
      </c:lineChart>
      <c:dateAx>
        <c:axId val="485098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7736"/>
        <c:crosses val="autoZero"/>
        <c:auto val="1"/>
        <c:lblOffset val="100"/>
        <c:baseTimeUnit val="days"/>
      </c:dateAx>
      <c:valAx>
        <c:axId val="48509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00480"/>
        <c:axId val="485100872"/>
      </c:lineChart>
      <c:dateAx>
        <c:axId val="48510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872"/>
        <c:crosses val="autoZero"/>
        <c:auto val="1"/>
        <c:lblOffset val="100"/>
        <c:baseTimeUnit val="days"/>
      </c:dateAx>
      <c:valAx>
        <c:axId val="48510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093816"/>
        <c:axId val="485094208"/>
      </c:lineChart>
      <c:dateAx>
        <c:axId val="485093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4208"/>
        <c:crosses val="autoZero"/>
        <c:auto val="1"/>
        <c:lblOffset val="100"/>
        <c:baseTimeUnit val="days"/>
      </c:dateAx>
      <c:valAx>
        <c:axId val="485094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094600"/>
        <c:axId val="485095384"/>
      </c:lineChart>
      <c:dateAx>
        <c:axId val="485094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5384"/>
        <c:crosses val="autoZero"/>
        <c:auto val="1"/>
        <c:lblOffset val="100"/>
        <c:baseTimeUnit val="days"/>
      </c:dateAx>
      <c:valAx>
        <c:axId val="48509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4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9144"/>
        <c:axId val="488727576"/>
      </c:lineChart>
      <c:dateAx>
        <c:axId val="488729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7576"/>
        <c:crosses val="autoZero"/>
        <c:auto val="1"/>
        <c:lblOffset val="100"/>
        <c:baseTimeUnit val="days"/>
      </c:dateAx>
      <c:valAx>
        <c:axId val="48872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3656"/>
        <c:axId val="488724832"/>
      </c:lineChart>
      <c:dateAx>
        <c:axId val="488723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4832"/>
        <c:crosses val="autoZero"/>
        <c:auto val="1"/>
        <c:lblOffset val="100"/>
        <c:baseTimeUnit val="days"/>
      </c:dateAx>
      <c:valAx>
        <c:axId val="48872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5224"/>
        <c:axId val="488729536"/>
      </c:lineChart>
      <c:dateAx>
        <c:axId val="488725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9536"/>
        <c:crosses val="autoZero"/>
        <c:auto val="1"/>
        <c:lblOffset val="100"/>
        <c:baseTimeUnit val="days"/>
      </c:dateAx>
      <c:valAx>
        <c:axId val="48872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8360"/>
        <c:axId val="488729928"/>
      </c:lineChart>
      <c:dateAx>
        <c:axId val="488728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9928"/>
        <c:crosses val="autoZero"/>
        <c:auto val="1"/>
        <c:lblOffset val="100"/>
        <c:baseTimeUnit val="days"/>
      </c:dateAx>
      <c:valAx>
        <c:axId val="48872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4440"/>
        <c:axId val="488726008"/>
      </c:lineChart>
      <c:dateAx>
        <c:axId val="488724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6008"/>
        <c:crosses val="autoZero"/>
        <c:auto val="1"/>
        <c:lblOffset val="100"/>
        <c:baseTimeUnit val="days"/>
      </c:dateAx>
      <c:valAx>
        <c:axId val="488726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22872"/>
        <c:axId val="488726400"/>
      </c:lineChart>
      <c:dateAx>
        <c:axId val="488722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6400"/>
        <c:crosses val="autoZero"/>
        <c:auto val="1"/>
        <c:lblOffset val="100"/>
        <c:baseTimeUnit val="days"/>
      </c:dateAx>
      <c:valAx>
        <c:axId val="48872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2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1776"/>
        <c:axId val="501398248"/>
      </c:lineChart>
      <c:dateAx>
        <c:axId val="501401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8248"/>
        <c:crosses val="autoZero"/>
        <c:auto val="1"/>
        <c:lblOffset val="100"/>
        <c:baseTimeUnit val="days"/>
      </c:dateAx>
      <c:valAx>
        <c:axId val="50139824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017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95896"/>
        <c:axId val="501400992"/>
      </c:lineChart>
      <c:dateAx>
        <c:axId val="501395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00992"/>
        <c:crosses val="autoZero"/>
        <c:auto val="1"/>
        <c:lblOffset val="100"/>
        <c:baseTimeUnit val="days"/>
      </c:dateAx>
      <c:valAx>
        <c:axId val="50140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58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399816"/>
        <c:axId val="501395504"/>
      </c:lineChart>
      <c:dateAx>
        <c:axId val="501399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5504"/>
        <c:crosses val="autoZero"/>
        <c:auto val="1"/>
        <c:lblOffset val="100"/>
        <c:baseTimeUnit val="days"/>
      </c:dateAx>
      <c:valAx>
        <c:axId val="501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401384"/>
        <c:axId val="501397072"/>
      </c:lineChart>
      <c:dateAx>
        <c:axId val="501401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7072"/>
        <c:crosses val="autoZero"/>
        <c:auto val="1"/>
        <c:lblOffset val="100"/>
        <c:baseTimeUnit val="days"/>
      </c:dateAx>
      <c:valAx>
        <c:axId val="50139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01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600"/>
        <c:axId val="501398640"/>
      </c:lineChart>
      <c:dateAx>
        <c:axId val="501400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8640"/>
        <c:crosses val="autoZero"/>
        <c:auto val="1"/>
        <c:lblOffset val="100"/>
        <c:baseTimeUnit val="days"/>
      </c:dateAx>
      <c:valAx>
        <c:axId val="50139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00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99032"/>
        <c:axId val="501399424"/>
      </c:lineChart>
      <c:dateAx>
        <c:axId val="501399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9424"/>
        <c:crosses val="autoZero"/>
        <c:auto val="1"/>
        <c:lblOffset val="100"/>
        <c:baseTimeUnit val="days"/>
      </c:dateAx>
      <c:valAx>
        <c:axId val="5013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5712"/>
        <c:axId val="502432184"/>
      </c:lineChart>
      <c:dateAx>
        <c:axId val="50243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2184"/>
        <c:crosses val="autoZero"/>
        <c:auto val="1"/>
        <c:lblOffset val="100"/>
        <c:baseTimeUnit val="days"/>
      </c:dateAx>
      <c:valAx>
        <c:axId val="50243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6888"/>
        <c:axId val="502433360"/>
      </c:lineChart>
      <c:dateAx>
        <c:axId val="502436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3360"/>
        <c:crosses val="autoZero"/>
        <c:auto val="1"/>
        <c:lblOffset val="100"/>
        <c:baseTimeUnit val="days"/>
      </c:dateAx>
      <c:valAx>
        <c:axId val="5024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3752"/>
        <c:axId val="502434928"/>
      </c:lineChart>
      <c:dateAx>
        <c:axId val="50243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4928"/>
        <c:crosses val="autoZero"/>
        <c:auto val="1"/>
        <c:lblOffset val="100"/>
        <c:baseTimeUnit val="days"/>
      </c:dateAx>
      <c:valAx>
        <c:axId val="5024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9240"/>
        <c:axId val="502432968"/>
      </c:lineChart>
      <c:dateAx>
        <c:axId val="50243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2968"/>
        <c:crosses val="autoZero"/>
        <c:auto val="1"/>
        <c:lblOffset val="100"/>
        <c:baseTimeUnit val="days"/>
      </c:dateAx>
      <c:valAx>
        <c:axId val="50243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4536"/>
        <c:axId val="502434144"/>
      </c:lineChart>
      <c:dateAx>
        <c:axId val="502434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4144"/>
        <c:crosses val="autoZero"/>
        <c:auto val="1"/>
        <c:lblOffset val="100"/>
        <c:baseTimeUnit val="days"/>
      </c:dateAx>
      <c:valAx>
        <c:axId val="50243414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6104"/>
        <c:axId val="502437672"/>
      </c:lineChart>
      <c:dateAx>
        <c:axId val="502436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672"/>
        <c:crosses val="autoZero"/>
        <c:auto val="1"/>
        <c:lblOffset val="100"/>
        <c:baseTimeUnit val="days"/>
      </c:dateAx>
      <c:valAx>
        <c:axId val="50243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6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1632"/>
        <c:axId val="501096928"/>
      </c:lineChart>
      <c:dateAx>
        <c:axId val="50110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6928"/>
        <c:crosses val="autoZero"/>
        <c:auto val="1"/>
        <c:lblOffset val="100"/>
        <c:baseTimeUnit val="days"/>
      </c:dateAx>
      <c:valAx>
        <c:axId val="501096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97320"/>
        <c:axId val="501103200"/>
      </c:lineChart>
      <c:dateAx>
        <c:axId val="501097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03200"/>
        <c:crosses val="autoZero"/>
        <c:auto val="1"/>
        <c:lblOffset val="100"/>
        <c:baseTimeUnit val="days"/>
      </c:dateAx>
      <c:valAx>
        <c:axId val="5011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7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98496"/>
        <c:axId val="501100848"/>
      </c:lineChart>
      <c:dateAx>
        <c:axId val="501098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00848"/>
        <c:crosses val="autoZero"/>
        <c:auto val="1"/>
        <c:lblOffset val="100"/>
        <c:baseTimeUnit val="days"/>
      </c:dateAx>
      <c:valAx>
        <c:axId val="50110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3592"/>
        <c:axId val="501099280"/>
      </c:lineChart>
      <c:dateAx>
        <c:axId val="50110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9280"/>
        <c:crosses val="autoZero"/>
        <c:auto val="1"/>
        <c:lblOffset val="100"/>
        <c:baseTimeUnit val="days"/>
      </c:dateAx>
      <c:valAx>
        <c:axId val="501099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0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97712"/>
        <c:axId val="501100456"/>
      </c:lineChart>
      <c:dateAx>
        <c:axId val="501097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00456"/>
        <c:crosses val="autoZero"/>
        <c:auto val="1"/>
        <c:lblOffset val="100"/>
        <c:baseTimeUnit val="days"/>
      </c:dateAx>
      <c:valAx>
        <c:axId val="50110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692808"/>
        <c:axId val="503690848"/>
      </c:lineChart>
      <c:dateAx>
        <c:axId val="503692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0848"/>
        <c:crosses val="autoZero"/>
        <c:auto val="1"/>
        <c:lblOffset val="100"/>
        <c:baseTimeUnit val="days"/>
      </c:dateAx>
      <c:valAx>
        <c:axId val="50369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693984"/>
        <c:axId val="503700256"/>
      </c:lineChart>
      <c:dateAx>
        <c:axId val="503693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0256"/>
        <c:crosses val="autoZero"/>
        <c:auto val="1"/>
        <c:lblOffset val="100"/>
        <c:baseTimeUnit val="days"/>
      </c:dateAx>
      <c:valAx>
        <c:axId val="50370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94768"/>
        <c:axId val="503695160"/>
      </c:lineChart>
      <c:dateAx>
        <c:axId val="503694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5160"/>
        <c:crosses val="autoZero"/>
        <c:auto val="1"/>
        <c:lblOffset val="100"/>
        <c:baseTimeUnit val="days"/>
      </c:dateAx>
      <c:valAx>
        <c:axId val="5036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99080"/>
        <c:axId val="503695552"/>
      </c:lineChart>
      <c:dateAx>
        <c:axId val="503699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5552"/>
        <c:crosses val="autoZero"/>
        <c:auto val="1"/>
        <c:lblOffset val="100"/>
        <c:baseTimeUnit val="days"/>
      </c:dateAx>
      <c:valAx>
        <c:axId val="50369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9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97904"/>
        <c:axId val="503701432"/>
      </c:scatterChart>
      <c:valAx>
        <c:axId val="5036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1432"/>
        <c:crosses val="autoZero"/>
        <c:crossBetween val="midCat"/>
      </c:valAx>
      <c:valAx>
        <c:axId val="503701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97512"/>
        <c:axId val="503698688"/>
      </c:scatterChart>
      <c:valAx>
        <c:axId val="50369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8688"/>
        <c:crosses val="autoZero"/>
        <c:crossBetween val="midCat"/>
      </c:valAx>
      <c:valAx>
        <c:axId val="5036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7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2608"/>
        <c:axId val="503704176"/>
      </c:lineChart>
      <c:catAx>
        <c:axId val="503702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4176"/>
        <c:crosses val="autoZero"/>
        <c:auto val="1"/>
        <c:lblAlgn val="ctr"/>
        <c:lblOffset val="100"/>
        <c:noMultiLvlLbl val="0"/>
      </c:catAx>
      <c:valAx>
        <c:axId val="503704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3392"/>
        <c:axId val="503702216"/>
      </c:lineChart>
      <c:dateAx>
        <c:axId val="50370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2216"/>
        <c:crosses val="autoZero"/>
        <c:auto val="1"/>
        <c:lblOffset val="100"/>
        <c:baseTimeUnit val="days"/>
      </c:dateAx>
      <c:valAx>
        <c:axId val="503702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54176"/>
        <c:axId val="536154960"/>
      </c:lineChart>
      <c:dateAx>
        <c:axId val="53615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54960"/>
        <c:crosses val="autoZero"/>
        <c:auto val="1"/>
        <c:lblOffset val="100"/>
        <c:baseTimeUnit val="days"/>
      </c:dateAx>
      <c:valAx>
        <c:axId val="5361549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5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60056"/>
        <c:axId val="536156136"/>
      </c:lineChart>
      <c:dateAx>
        <c:axId val="53616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56136"/>
        <c:crosses val="autoZero"/>
        <c:auto val="1"/>
        <c:lblOffset val="100"/>
        <c:baseTimeUnit val="days"/>
      </c:dateAx>
      <c:valAx>
        <c:axId val="536156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6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57312"/>
        <c:axId val="536157704"/>
      </c:lineChart>
      <c:dateAx>
        <c:axId val="536157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57704"/>
        <c:crosses val="autoZero"/>
        <c:auto val="1"/>
        <c:lblOffset val="100"/>
        <c:baseTimeUnit val="days"/>
      </c:dateAx>
      <c:valAx>
        <c:axId val="53615770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5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62016"/>
        <c:axId val="536158488"/>
      </c:lineChart>
      <c:dateAx>
        <c:axId val="53616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58488"/>
        <c:crosses val="autoZero"/>
        <c:auto val="1"/>
        <c:lblOffset val="100"/>
        <c:baseTimeUnit val="days"/>
      </c:dateAx>
      <c:valAx>
        <c:axId val="53615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6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62408"/>
        <c:axId val="536163584"/>
      </c:lineChart>
      <c:dateAx>
        <c:axId val="536162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63584"/>
        <c:crosses val="autoZero"/>
        <c:auto val="1"/>
        <c:lblOffset val="100"/>
        <c:baseTimeUnit val="days"/>
      </c:dateAx>
      <c:valAx>
        <c:axId val="536163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6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69856"/>
        <c:axId val="536167504"/>
      </c:lineChart>
      <c:catAx>
        <c:axId val="53616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67504"/>
        <c:crosses val="autoZero"/>
        <c:auto val="1"/>
        <c:lblAlgn val="ctr"/>
        <c:lblOffset val="100"/>
        <c:noMultiLvlLbl val="0"/>
      </c:catAx>
      <c:valAx>
        <c:axId val="536167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6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61184"/>
        <c:axId val="526557264"/>
      </c:lineChart>
      <c:catAx>
        <c:axId val="52656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57264"/>
        <c:crosses val="autoZero"/>
        <c:auto val="1"/>
        <c:lblAlgn val="ctr"/>
        <c:lblOffset val="100"/>
        <c:noMultiLvlLbl val="0"/>
      </c:catAx>
      <c:valAx>
        <c:axId val="5265572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562360"/>
        <c:axId val="526559616"/>
      </c:lineChart>
      <c:dateAx>
        <c:axId val="526562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59616"/>
        <c:crosses val="autoZero"/>
        <c:auto val="1"/>
        <c:lblOffset val="100"/>
        <c:baseTimeUnit val="days"/>
      </c:dateAx>
      <c:valAx>
        <c:axId val="52655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565496"/>
        <c:axId val="526568632"/>
      </c:lineChart>
      <c:dateAx>
        <c:axId val="526565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8632"/>
        <c:crosses val="autoZero"/>
        <c:auto val="1"/>
        <c:lblOffset val="100"/>
        <c:baseTimeUnit val="days"/>
      </c:dateAx>
      <c:valAx>
        <c:axId val="52656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567456"/>
        <c:axId val="526563144"/>
      </c:lineChart>
      <c:dateAx>
        <c:axId val="526567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3144"/>
        <c:crosses val="autoZero"/>
        <c:auto val="1"/>
        <c:lblOffset val="100"/>
        <c:baseTimeUnit val="days"/>
      </c:dateAx>
      <c:valAx>
        <c:axId val="52656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65888"/>
        <c:axId val="526565104"/>
      </c:lineChart>
      <c:dateAx>
        <c:axId val="526565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5104"/>
        <c:crosses val="autoZero"/>
        <c:auto val="1"/>
        <c:lblOffset val="100"/>
        <c:baseTimeUnit val="days"/>
      </c:dateAx>
      <c:valAx>
        <c:axId val="52656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61576"/>
        <c:axId val="526567848"/>
      </c:lineChart>
      <c:dateAx>
        <c:axId val="52656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7848"/>
        <c:crosses val="autoZero"/>
        <c:auto val="1"/>
        <c:lblOffset val="100"/>
        <c:baseTimeUnit val="days"/>
      </c:dateAx>
      <c:valAx>
        <c:axId val="526567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60792"/>
        <c:axId val="526561968"/>
      </c:lineChart>
      <c:dateAx>
        <c:axId val="52656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1968"/>
        <c:crosses val="autoZero"/>
        <c:auto val="1"/>
        <c:lblOffset val="100"/>
        <c:baseTimeUnit val="days"/>
      </c:dateAx>
      <c:valAx>
        <c:axId val="5265619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6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71768"/>
        <c:axId val="526570200"/>
      </c:lineChart>
      <c:dateAx>
        <c:axId val="52657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70200"/>
        <c:crosses val="autoZero"/>
        <c:auto val="1"/>
        <c:lblOffset val="100"/>
        <c:baseTimeUnit val="days"/>
      </c:dateAx>
      <c:valAx>
        <c:axId val="5265702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7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570984"/>
        <c:axId val="526572552"/>
      </c:lineChart>
      <c:dateAx>
        <c:axId val="52657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72552"/>
        <c:crosses val="autoZero"/>
        <c:auto val="1"/>
        <c:lblOffset val="100"/>
        <c:baseTimeUnit val="days"/>
      </c:dateAx>
      <c:valAx>
        <c:axId val="52657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7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41240"/>
        <c:axId val="584131048"/>
      </c:lineChart>
      <c:catAx>
        <c:axId val="584141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31048"/>
        <c:crosses val="autoZero"/>
        <c:auto val="1"/>
        <c:lblAlgn val="ctr"/>
        <c:lblOffset val="100"/>
        <c:noMultiLvlLbl val="0"/>
      </c:catAx>
      <c:valAx>
        <c:axId val="584131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4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34184"/>
        <c:axId val="584140456"/>
      </c:lineChart>
      <c:dateAx>
        <c:axId val="584134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40456"/>
        <c:crosses val="autoZero"/>
        <c:auto val="1"/>
        <c:lblOffset val="100"/>
        <c:baseTimeUnit val="days"/>
      </c:dateAx>
      <c:valAx>
        <c:axId val="584140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3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94" dataDxfId="3893">
  <autoFilter ref="O15:W26"/>
  <tableColumns count="9">
    <tableColumn id="1" name="Date" dataDxfId="3892"/>
    <tableColumn id="2" name="Quarter" dataDxfId="3891"/>
    <tableColumn id="3" name="Time" dataDxfId="3890"/>
    <tableColumn id="4" name="EPS estimate" dataDxfId="3889"/>
    <tableColumn id="5" name="EPS Actual" dataDxfId="3888"/>
    <tableColumn id="6" name="Sales Estiamte (B)" dataDxfId="3887"/>
    <tableColumn id="7" name="Sales Actual (B)" dataDxfId="3886"/>
    <tableColumn id="8" name="Guidance" dataDxfId="3885"/>
    <tableColumn id="9" name="Reaction" dataDxfId="388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" activePane="bottomLeft" state="frozen"/>
      <selection pane="bottomLeft" activeCell="E6" sqref="E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8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895</v>
      </c>
      <c r="F2" s="2">
        <v>30.399899999999999</v>
      </c>
      <c r="G2" s="78">
        <v>28.293800000000012</v>
      </c>
      <c r="H2">
        <v>1000</v>
      </c>
      <c r="I2" s="2">
        <v>30399.899999999998</v>
      </c>
      <c r="J2" s="2">
        <v>28293.80000000001</v>
      </c>
      <c r="K2" s="2">
        <v>2106.0999999999876</v>
      </c>
      <c r="L2" s="660">
        <v>7.4436802409007852E-2</v>
      </c>
      <c r="M2" s="2">
        <v>2106.0999999999876</v>
      </c>
      <c r="N2">
        <v>800</v>
      </c>
      <c r="O2" t="s">
        <v>1339</v>
      </c>
      <c r="P2" s="660">
        <v>6.5789690097664791E-2</v>
      </c>
      <c r="Q2" s="879">
        <v>0.01</v>
      </c>
      <c r="R2" s="2">
        <v>8.6856857142857145</v>
      </c>
      <c r="S2" s="782">
        <v>43429</v>
      </c>
      <c r="T2" s="48"/>
      <c r="V2" s="790"/>
      <c r="W2" s="790"/>
      <c r="X2" s="790"/>
      <c r="Y2" s="762"/>
      <c r="Z2" s="762"/>
      <c r="AA2" s="2"/>
      <c r="AB2"/>
      <c r="AC2"/>
      <c r="AD2"/>
      <c r="AE2"/>
      <c r="AF2"/>
      <c r="AG2"/>
    </row>
    <row r="3" spans="1:33" ht="21.95" customHeight="1" x14ac:dyDescent="0.25">
      <c r="A3" s="50"/>
      <c r="B3" s="50"/>
      <c r="C3" s="51"/>
      <c r="D3" s="709"/>
      <c r="E3" s="22" t="s">
        <v>50</v>
      </c>
      <c r="F3" s="2">
        <v>16.350000000000001</v>
      </c>
      <c r="G3" s="78">
        <v>4.1368388888889198</v>
      </c>
      <c r="H3">
        <v>1800</v>
      </c>
      <c r="I3" s="2">
        <v>29430.000000000004</v>
      </c>
      <c r="J3" s="2">
        <v>7446.3100000000559</v>
      </c>
      <c r="K3" s="2">
        <v>21983.689999999948</v>
      </c>
      <c r="L3" s="660">
        <v>2.952293149224217</v>
      </c>
      <c r="M3" s="2">
        <v>36599.26100000157</v>
      </c>
      <c r="N3">
        <v>800</v>
      </c>
      <c r="O3" t="s">
        <v>1344</v>
      </c>
      <c r="P3" s="660">
        <v>1.2232415902140673E-2</v>
      </c>
      <c r="Q3" s="879">
        <v>1.7399999999999999E-2</v>
      </c>
      <c r="R3" s="2">
        <v>25.952380952380956</v>
      </c>
      <c r="S3" s="782">
        <v>43471</v>
      </c>
      <c r="V3" s="762"/>
      <c r="W3" s="790"/>
      <c r="X3" s="790"/>
      <c r="Y3" s="790"/>
      <c r="Z3" s="660"/>
    </row>
    <row r="4" spans="1:33" ht="21.95" customHeight="1" x14ac:dyDescent="0.25">
      <c r="A4" s="50"/>
      <c r="B4" s="50"/>
      <c r="C4" s="51"/>
      <c r="D4" s="709"/>
      <c r="E4" s="22" t="s">
        <v>916</v>
      </c>
      <c r="F4" s="2">
        <v>45.6</v>
      </c>
      <c r="G4" s="78">
        <v>55.814819999999997</v>
      </c>
      <c r="H4">
        <v>500</v>
      </c>
      <c r="I4" s="2">
        <v>22800</v>
      </c>
      <c r="J4" s="2">
        <v>27907.41</v>
      </c>
      <c r="K4" s="2">
        <v>-5107.41</v>
      </c>
      <c r="L4" s="660">
        <v>-0.18301268372808505</v>
      </c>
      <c r="M4" s="2">
        <v>-5107.41</v>
      </c>
      <c r="N4">
        <v>500</v>
      </c>
      <c r="O4" t="s">
        <v>1347</v>
      </c>
      <c r="P4" s="660">
        <v>5.4824561403508769E-2</v>
      </c>
      <c r="Q4" s="880">
        <v>1.04E-2</v>
      </c>
      <c r="R4" s="2">
        <v>12.493150684931507</v>
      </c>
      <c r="S4" s="782">
        <v>43471</v>
      </c>
      <c r="W4" s="790"/>
      <c r="X4" s="790"/>
      <c r="Y4" s="762"/>
      <c r="Z4" s="762"/>
    </row>
    <row r="5" spans="1:33" ht="21.95" customHeight="1" x14ac:dyDescent="0.25">
      <c r="A5" s="50"/>
      <c r="B5" s="50"/>
      <c r="C5" s="51"/>
      <c r="D5" s="709"/>
      <c r="E5" s="22" t="s">
        <v>1115</v>
      </c>
      <c r="F5" s="2">
        <v>49.2699</v>
      </c>
      <c r="G5" s="78">
        <v>48.441724999999998</v>
      </c>
      <c r="H5">
        <v>400</v>
      </c>
      <c r="I5" s="2">
        <v>19707.96</v>
      </c>
      <c r="J5" s="2">
        <v>19376.689999999999</v>
      </c>
      <c r="K5" s="2">
        <v>331.27000000000044</v>
      </c>
      <c r="L5" s="660">
        <v>1.7096315211731244E-2</v>
      </c>
      <c r="M5" s="2">
        <v>331.27000000000044</v>
      </c>
      <c r="N5">
        <v>400</v>
      </c>
      <c r="O5"/>
      <c r="P5" s="660">
        <v>2.6385277826827334E-2</v>
      </c>
      <c r="Q5" s="880">
        <v>6.7000000000000002E-3</v>
      </c>
      <c r="R5" s="2"/>
      <c r="S5" s="782">
        <v>43421</v>
      </c>
      <c r="T5" s="48"/>
      <c r="U5" s="789"/>
      <c r="W5" s="790"/>
      <c r="X5" s="790"/>
      <c r="Y5" s="790"/>
      <c r="Z5" s="762"/>
    </row>
    <row r="6" spans="1:33" ht="21.95" customHeight="1" x14ac:dyDescent="0.25">
      <c r="A6" s="51"/>
      <c r="B6" s="51"/>
      <c r="C6" s="51"/>
      <c r="D6" s="709"/>
      <c r="E6" s="22" t="s">
        <v>221</v>
      </c>
      <c r="F6" s="2">
        <v>31.57</v>
      </c>
      <c r="G6" s="78">
        <v>16.773979999999924</v>
      </c>
      <c r="H6">
        <v>500</v>
      </c>
      <c r="I6" s="2">
        <v>15785</v>
      </c>
      <c r="J6" s="2">
        <v>8386.9899999999616</v>
      </c>
      <c r="K6" s="2">
        <v>7398.0100000000384</v>
      </c>
      <c r="L6" s="660">
        <v>0.88208165265489435</v>
      </c>
      <c r="M6" s="2">
        <v>8850.2700000000368</v>
      </c>
      <c r="N6">
        <v>400</v>
      </c>
      <c r="O6" t="s">
        <v>1351</v>
      </c>
      <c r="P6" s="660">
        <v>3.1675641431738993E-3</v>
      </c>
      <c r="Q6" s="879">
        <v>7.0000000000000001E-3</v>
      </c>
      <c r="R6" s="2">
        <v>16.615789473684213</v>
      </c>
      <c r="S6" s="782">
        <v>43421</v>
      </c>
      <c r="T6" s="281"/>
      <c r="U6" s="789"/>
      <c r="V6" s="790"/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1185</v>
      </c>
      <c r="F7" s="2">
        <v>2563.3710000000001</v>
      </c>
      <c r="G7" s="78">
        <v>2552.3116666666665</v>
      </c>
      <c r="H7">
        <v>6</v>
      </c>
      <c r="I7" s="2">
        <v>15380.226000000001</v>
      </c>
      <c r="J7" s="2">
        <v>15313.869999999999</v>
      </c>
      <c r="K7" s="2">
        <v>66.356000000001586</v>
      </c>
      <c r="L7" s="660">
        <v>4.3330653845175381E-3</v>
      </c>
      <c r="M7" s="2">
        <v>66.356000000001586</v>
      </c>
      <c r="N7">
        <v>6</v>
      </c>
      <c r="O7" t="s">
        <v>1350</v>
      </c>
      <c r="P7" s="660">
        <v>0</v>
      </c>
      <c r="Q7" s="879">
        <v>1.26E-2</v>
      </c>
      <c r="R7" s="2">
        <v>13.213252577319588</v>
      </c>
      <c r="S7" s="782">
        <v>43422</v>
      </c>
      <c r="T7" s="48"/>
      <c r="U7" s="790"/>
      <c r="V7" s="790"/>
      <c r="W7" s="790"/>
      <c r="X7" s="790"/>
      <c r="Y7" s="790"/>
      <c r="Z7" s="762"/>
      <c r="AA7" s="2"/>
      <c r="AB7"/>
      <c r="AC7"/>
      <c r="AD7"/>
      <c r="AE7"/>
      <c r="AF7"/>
      <c r="AG7"/>
    </row>
    <row r="8" spans="1:33" ht="21.95" customHeight="1" x14ac:dyDescent="0.25">
      <c r="A8" s="51"/>
      <c r="B8" s="51"/>
      <c r="C8" s="51"/>
      <c r="D8" s="709"/>
      <c r="E8" s="22" t="s">
        <v>934</v>
      </c>
      <c r="F8" s="2">
        <v>161.28</v>
      </c>
      <c r="G8" s="78">
        <v>153.1617500000001</v>
      </c>
      <c r="H8">
        <v>80</v>
      </c>
      <c r="I8" s="2">
        <v>12902.4</v>
      </c>
      <c r="J8" s="2">
        <v>12252.940000000008</v>
      </c>
      <c r="K8" s="2">
        <v>649.45999999999003</v>
      </c>
      <c r="L8" s="660">
        <v>5.3004421795911173E-2</v>
      </c>
      <c r="M8" s="2">
        <v>649.45999999999003</v>
      </c>
      <c r="N8">
        <v>80</v>
      </c>
      <c r="O8"/>
      <c r="P8" s="660">
        <v>7.9365079365079361E-3</v>
      </c>
      <c r="Q8" s="879">
        <v>2.8999999999999998E-3</v>
      </c>
      <c r="R8" s="2">
        <v>19.68</v>
      </c>
      <c r="T8" s="48"/>
      <c r="W8" s="790"/>
      <c r="X8" s="790"/>
      <c r="Y8" s="762"/>
    </row>
    <row r="9" spans="1:33" ht="21.95" customHeight="1" x14ac:dyDescent="0.25">
      <c r="A9" s="50"/>
      <c r="B9" s="50"/>
      <c r="C9" s="50"/>
      <c r="D9" s="709"/>
      <c r="E9" s="22" t="s">
        <v>170</v>
      </c>
      <c r="F9" s="2">
        <v>41.42</v>
      </c>
      <c r="G9" s="78">
        <v>44.783900000000003</v>
      </c>
      <c r="H9">
        <v>300</v>
      </c>
      <c r="I9" s="2">
        <v>12426</v>
      </c>
      <c r="J9" s="2">
        <v>13435.17</v>
      </c>
      <c r="K9" s="2">
        <v>-1009.1699999999983</v>
      </c>
      <c r="L9" s="660">
        <v>-7.5114047682314417E-2</v>
      </c>
      <c r="M9" s="2">
        <v>-959.21999999999844</v>
      </c>
      <c r="N9">
        <v>300</v>
      </c>
      <c r="O9"/>
      <c r="P9" s="660">
        <v>4.7320135200386283E-2</v>
      </c>
      <c r="Q9" s="879">
        <v>2.47E-2</v>
      </c>
      <c r="R9" s="2">
        <v>13.715231788079471</v>
      </c>
      <c r="S9" s="782">
        <v>43320</v>
      </c>
      <c r="T9" s="48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1"/>
      <c r="C10" s="51"/>
      <c r="D10" s="709"/>
      <c r="E10" s="22" t="s">
        <v>1238</v>
      </c>
      <c r="F10" s="2">
        <v>40.29</v>
      </c>
      <c r="G10" s="78">
        <v>51.623533333333334</v>
      </c>
      <c r="H10">
        <v>300</v>
      </c>
      <c r="I10" s="2">
        <v>12087</v>
      </c>
      <c r="J10" s="2">
        <v>15487.06</v>
      </c>
      <c r="K10" s="2">
        <v>-3400.0600000000013</v>
      </c>
      <c r="L10" s="660">
        <v>-0.21954199183059925</v>
      </c>
      <c r="M10" s="2">
        <v>-3400.0600000000013</v>
      </c>
      <c r="N10">
        <v>300</v>
      </c>
      <c r="O10" t="s">
        <v>1348</v>
      </c>
      <c r="P10" s="660">
        <v>4.5172499379498639E-2</v>
      </c>
      <c r="Q10" s="879">
        <v>3.3099999999999997E-2</v>
      </c>
      <c r="R10" s="2">
        <v>8.7586956521739143</v>
      </c>
      <c r="S10" s="782">
        <v>43423</v>
      </c>
      <c r="U10"/>
      <c r="W10" s="790"/>
      <c r="X10" s="790"/>
      <c r="Y10" s="762"/>
      <c r="Z10" s="660"/>
    </row>
    <row r="11" spans="1:33" ht="21.95" customHeight="1" x14ac:dyDescent="0.25">
      <c r="A11" s="50"/>
      <c r="B11" s="50"/>
      <c r="C11" s="51"/>
      <c r="D11" s="709"/>
      <c r="E11" s="22" t="s">
        <v>1275</v>
      </c>
      <c r="F11" s="2">
        <v>55.679900000000004</v>
      </c>
      <c r="G11" s="78">
        <v>58.46</v>
      </c>
      <c r="H11">
        <v>200</v>
      </c>
      <c r="I11" s="2">
        <v>11135.980000000001</v>
      </c>
      <c r="J11" s="2">
        <v>11692</v>
      </c>
      <c r="K11" s="2">
        <v>-556.01999999999862</v>
      </c>
      <c r="L11" s="660">
        <v>-4.7555593568251751E-2</v>
      </c>
      <c r="M11" s="2">
        <v>-556.01999999999862</v>
      </c>
      <c r="N11">
        <v>200</v>
      </c>
      <c r="O11" t="s">
        <v>1348</v>
      </c>
      <c r="P11" s="660">
        <v>2.8735683792535546E-2</v>
      </c>
      <c r="Q11" s="879">
        <v>1.1000000000000001E-3</v>
      </c>
      <c r="R11" s="2">
        <v>13.384591346153847</v>
      </c>
      <c r="S11" s="782">
        <v>43436</v>
      </c>
      <c r="T11" s="48"/>
      <c r="W11" s="790"/>
      <c r="X11" s="790"/>
      <c r="Y11" s="790"/>
      <c r="Z11" s="762"/>
    </row>
    <row r="12" spans="1:33" ht="21.95" customHeight="1" x14ac:dyDescent="0.25">
      <c r="A12" s="50"/>
      <c r="B12" s="50"/>
      <c r="C12" s="51"/>
      <c r="D12" s="709"/>
      <c r="E12" s="22" t="s">
        <v>919</v>
      </c>
      <c r="F12" s="78">
        <v>179.53</v>
      </c>
      <c r="G12" s="78">
        <v>184.43700000000004</v>
      </c>
      <c r="H12">
        <v>60</v>
      </c>
      <c r="I12" s="2">
        <v>10771.8</v>
      </c>
      <c r="J12" s="2">
        <v>11066.220000000003</v>
      </c>
      <c r="K12" s="2">
        <v>-294.42000000000189</v>
      </c>
      <c r="L12" s="660">
        <v>-2.6605290695468034E-2</v>
      </c>
      <c r="M12" s="2">
        <v>-294.42000000000189</v>
      </c>
      <c r="N12">
        <v>60</v>
      </c>
      <c r="O12"/>
      <c r="P12" s="660">
        <v>1.0694591433186653E-2</v>
      </c>
      <c r="Q12" s="879">
        <v>1.1999999999999999E-3</v>
      </c>
      <c r="R12" s="2">
        <v>20.827146171693737</v>
      </c>
      <c r="S12" s="782">
        <v>43426</v>
      </c>
      <c r="V12" s="790"/>
      <c r="W12" s="790"/>
      <c r="X12" s="790"/>
      <c r="Y12" s="762"/>
      <c r="Z12" s="762"/>
    </row>
    <row r="13" spans="1:33" ht="21.95" customHeight="1" x14ac:dyDescent="0.25">
      <c r="A13" s="50"/>
      <c r="B13" s="50"/>
      <c r="C13" s="51"/>
      <c r="D13" s="709"/>
      <c r="E13" s="22" t="s">
        <v>1319</v>
      </c>
      <c r="F13" s="2">
        <v>99.119900000000001</v>
      </c>
      <c r="G13" s="78">
        <v>99.45</v>
      </c>
      <c r="H13">
        <v>100</v>
      </c>
      <c r="I13" s="2">
        <v>9911.99</v>
      </c>
      <c r="J13" s="2">
        <v>9945</v>
      </c>
      <c r="K13" s="2">
        <v>-33.010000000000218</v>
      </c>
      <c r="L13" s="660">
        <v>-3.3192559074912177E-3</v>
      </c>
      <c r="M13" s="2">
        <v>-33.010000000000218</v>
      </c>
      <c r="N13">
        <v>100</v>
      </c>
      <c r="O13"/>
      <c r="P13" s="660">
        <v>8.8781364791530263E-3</v>
      </c>
      <c r="Q13" s="879">
        <v>-6.9999999999999999E-4</v>
      </c>
      <c r="R13" s="2">
        <v>22.527249999999999</v>
      </c>
      <c r="S13" s="782">
        <v>43436</v>
      </c>
      <c r="T13" s="48"/>
      <c r="U13" s="789"/>
      <c r="W13" s="790"/>
      <c r="X13" s="790"/>
      <c r="Y13" s="790"/>
      <c r="Z13" s="762"/>
    </row>
    <row r="14" spans="1:33" ht="21.95" customHeight="1" x14ac:dyDescent="0.25">
      <c r="A14" s="50"/>
      <c r="B14" s="50"/>
      <c r="C14" s="51"/>
      <c r="D14" s="709"/>
      <c r="E14" s="22" t="s">
        <v>14</v>
      </c>
      <c r="F14" s="2">
        <v>48.86</v>
      </c>
      <c r="G14" s="78">
        <v>48.907000000000011</v>
      </c>
      <c r="H14">
        <v>200</v>
      </c>
      <c r="I14" s="2">
        <v>9772</v>
      </c>
      <c r="J14" s="2">
        <v>9781.4000000000015</v>
      </c>
      <c r="K14" s="2">
        <v>-9.4000000000014552</v>
      </c>
      <c r="L14" s="660">
        <v>-9.6100762672033139E-4</v>
      </c>
      <c r="M14" s="2">
        <v>-9.4000000000014552</v>
      </c>
      <c r="N14">
        <v>200</v>
      </c>
      <c r="O14"/>
      <c r="P14" s="660">
        <v>5.7306590257879653E-2</v>
      </c>
      <c r="Q14" s="879">
        <v>-1.61E-2</v>
      </c>
      <c r="R14" s="2">
        <v>12.260978670012546</v>
      </c>
      <c r="S14" s="782">
        <v>43426</v>
      </c>
      <c r="T14" s="48"/>
      <c r="W14" s="790"/>
      <c r="X14" s="790"/>
      <c r="Y14" s="762"/>
      <c r="Z14" s="660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0"/>
      <c r="C15" s="51"/>
      <c r="D15" s="709"/>
      <c r="E15" s="22" t="s">
        <v>893</v>
      </c>
      <c r="F15" s="2">
        <v>122.04989999999999</v>
      </c>
      <c r="G15" s="78">
        <v>107.38750000000012</v>
      </c>
      <c r="H15">
        <v>80</v>
      </c>
      <c r="I15" s="2">
        <v>9763.9920000000002</v>
      </c>
      <c r="J15" s="2">
        <v>8591.0000000000091</v>
      </c>
      <c r="K15" s="2">
        <v>1172.9919999999929</v>
      </c>
      <c r="L15" s="660">
        <v>0.13653730648352799</v>
      </c>
      <c r="M15" s="2">
        <v>1172.9919999999929</v>
      </c>
      <c r="N15">
        <v>60</v>
      </c>
      <c r="O15" t="s">
        <v>1352</v>
      </c>
      <c r="P15" s="660">
        <v>4.2605524461716074E-3</v>
      </c>
      <c r="Q15" s="879">
        <v>4.19E-2</v>
      </c>
      <c r="R15" s="2">
        <v>14.158921113689095</v>
      </c>
      <c r="S15" s="782">
        <v>43324</v>
      </c>
      <c r="V15" s="2"/>
      <c r="W15" s="789"/>
      <c r="X15" s="789"/>
      <c r="Y15" s="2"/>
      <c r="Z15" s="790"/>
    </row>
    <row r="16" spans="1:33" ht="21.95" customHeight="1" x14ac:dyDescent="0.25">
      <c r="A16" s="50"/>
      <c r="B16" s="50"/>
      <c r="C16" s="51"/>
      <c r="D16" s="709"/>
      <c r="E16" s="22" t="s">
        <v>803</v>
      </c>
      <c r="F16" s="2">
        <v>86.049899999999994</v>
      </c>
      <c r="G16" s="78">
        <v>92.057000000000002</v>
      </c>
      <c r="H16">
        <v>100</v>
      </c>
      <c r="I16" s="2">
        <v>8604.99</v>
      </c>
      <c r="J16" s="2">
        <v>9205.7000000000007</v>
      </c>
      <c r="K16" s="2">
        <v>-600.71000000000095</v>
      </c>
      <c r="L16" s="660">
        <v>-6.5254136024419748E-2</v>
      </c>
      <c r="M16" s="2">
        <v>-600.71000000000095</v>
      </c>
      <c r="N16">
        <v>100</v>
      </c>
      <c r="O16" t="s">
        <v>1353</v>
      </c>
      <c r="P16" s="660">
        <v>7.9023915193393614E-3</v>
      </c>
      <c r="Q16" s="879">
        <v>-1.38E-2</v>
      </c>
      <c r="R16" s="2">
        <v>18.115768421052632</v>
      </c>
      <c r="W16" s="790"/>
      <c r="X16" s="790"/>
      <c r="Y16" s="762"/>
      <c r="Z16" s="762"/>
    </row>
    <row r="17" spans="1:33" ht="21.95" customHeight="1" x14ac:dyDescent="0.25">
      <c r="A17" s="51"/>
      <c r="B17" s="51"/>
      <c r="C17" s="51"/>
      <c r="D17" s="709"/>
      <c r="E17" s="22" t="s">
        <v>1323</v>
      </c>
      <c r="F17" s="2">
        <v>84.96</v>
      </c>
      <c r="G17" s="78">
        <v>89.33</v>
      </c>
      <c r="H17">
        <v>100</v>
      </c>
      <c r="I17" s="2">
        <v>8496</v>
      </c>
      <c r="J17" s="2">
        <v>8933</v>
      </c>
      <c r="K17" s="2">
        <v>-437</v>
      </c>
      <c r="L17" s="660">
        <v>-4.8919735811037778E-2</v>
      </c>
      <c r="M17" s="2">
        <v>-437</v>
      </c>
      <c r="N17">
        <v>100</v>
      </c>
      <c r="O17"/>
      <c r="P17" s="660">
        <v>1.3596986817325801E-2</v>
      </c>
      <c r="Q17" s="879">
        <v>-1.7600000000000001E-2</v>
      </c>
      <c r="R17" s="2"/>
      <c r="T17" s="48"/>
      <c r="U17" s="790"/>
      <c r="V17" s="790"/>
      <c r="W17" s="790"/>
      <c r="X17" s="790"/>
      <c r="Y17" s="790"/>
      <c r="Z17" s="762"/>
    </row>
    <row r="18" spans="1:33" ht="21.95" customHeight="1" x14ac:dyDescent="0.25">
      <c r="A18" s="50"/>
      <c r="B18" s="50"/>
      <c r="C18" s="51"/>
      <c r="D18" s="709"/>
      <c r="E18" s="22" t="s">
        <v>938</v>
      </c>
      <c r="F18" s="2">
        <v>40.04</v>
      </c>
      <c r="G18" s="78">
        <v>45.271300000000004</v>
      </c>
      <c r="H18">
        <v>200</v>
      </c>
      <c r="I18" s="2">
        <v>8008</v>
      </c>
      <c r="J18" s="2">
        <v>9054.26</v>
      </c>
      <c r="K18" s="2">
        <v>-1046.2600000000002</v>
      </c>
      <c r="L18" s="660">
        <v>-0.11555444619438815</v>
      </c>
      <c r="M18" s="2">
        <v>-1046.2600000000002</v>
      </c>
      <c r="N18">
        <v>200</v>
      </c>
      <c r="O18"/>
      <c r="P18" s="660">
        <v>8.7412587412587402E-3</v>
      </c>
      <c r="Q18" s="879">
        <v>9.7999999999999997E-3</v>
      </c>
      <c r="R18" s="2">
        <v>19.296385542168672</v>
      </c>
      <c r="S18" s="782">
        <v>43425</v>
      </c>
      <c r="T18" s="48"/>
      <c r="V18" s="790"/>
      <c r="W18" s="790"/>
      <c r="X18" s="790"/>
      <c r="Y18" s="790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9"/>
      <c r="E19" s="22" t="s">
        <v>1197</v>
      </c>
      <c r="F19" s="2">
        <v>76</v>
      </c>
      <c r="G19" s="78">
        <v>76.951800000000006</v>
      </c>
      <c r="H19">
        <v>100</v>
      </c>
      <c r="I19" s="2">
        <v>7600</v>
      </c>
      <c r="J19" s="2">
        <v>7695.18</v>
      </c>
      <c r="K19" s="2">
        <v>-95.180000000000291</v>
      </c>
      <c r="L19" s="660">
        <v>-1.2368781496989098E-2</v>
      </c>
      <c r="M19" s="2">
        <v>-95.180000000000291</v>
      </c>
      <c r="N19">
        <v>100</v>
      </c>
      <c r="O19" t="s">
        <v>1348</v>
      </c>
      <c r="P19" s="660">
        <v>0.02</v>
      </c>
      <c r="Q19" s="879">
        <v>-4.1999999999999997E-3</v>
      </c>
      <c r="R19" s="2">
        <v>11.710323574730355</v>
      </c>
      <c r="S19" s="782">
        <v>43359</v>
      </c>
      <c r="T19" s="48"/>
      <c r="V19" s="790"/>
      <c r="W19" s="790"/>
      <c r="X19" s="790"/>
      <c r="Y19" s="790"/>
      <c r="Z19" s="660"/>
    </row>
    <row r="20" spans="1:33" ht="21.95" customHeight="1" x14ac:dyDescent="0.25">
      <c r="A20" s="50"/>
      <c r="B20" s="50"/>
      <c r="C20" s="51"/>
      <c r="D20" s="709"/>
      <c r="E20" s="22" t="s">
        <v>321</v>
      </c>
      <c r="F20" s="2">
        <v>18.169899999999998</v>
      </c>
      <c r="G20" s="78">
        <v>16.808475000000016</v>
      </c>
      <c r="H20">
        <v>400</v>
      </c>
      <c r="I20" s="2">
        <v>7267.9599999999991</v>
      </c>
      <c r="J20" s="2">
        <v>6723.3900000000067</v>
      </c>
      <c r="K20" s="2">
        <v>544.56999999999243</v>
      </c>
      <c r="L20" s="660">
        <v>8.09963426188266E-2</v>
      </c>
      <c r="M20" s="2">
        <v>829.53999999999724</v>
      </c>
      <c r="N20">
        <v>200</v>
      </c>
      <c r="O20"/>
      <c r="P20" s="660">
        <v>0</v>
      </c>
      <c r="Q20" s="879">
        <v>1.17E-2</v>
      </c>
      <c r="R20" s="2">
        <v>7.4162857142857135</v>
      </c>
      <c r="S20" s="782">
        <v>43345</v>
      </c>
      <c r="T20" s="48"/>
      <c r="V20" s="2"/>
      <c r="W20" s="789"/>
      <c r="X20" s="789"/>
      <c r="Y20" s="2"/>
      <c r="Z20" s="789"/>
    </row>
    <row r="21" spans="1:33" ht="21.95" customHeight="1" x14ac:dyDescent="0.25">
      <c r="A21" s="50"/>
      <c r="B21" s="50"/>
      <c r="C21" s="51"/>
      <c r="D21" s="709"/>
      <c r="E21" s="22" t="s">
        <v>269</v>
      </c>
      <c r="F21" s="2">
        <v>65.549899999999994</v>
      </c>
      <c r="G21" s="78">
        <v>47.417499999999997</v>
      </c>
      <c r="H21">
        <v>100</v>
      </c>
      <c r="I21" s="2">
        <v>6554.99</v>
      </c>
      <c r="J21" s="2">
        <v>4741.75</v>
      </c>
      <c r="K21" s="2">
        <v>1813.2399999999998</v>
      </c>
      <c r="L21" s="660">
        <v>0.38239890335846466</v>
      </c>
      <c r="M21" s="2">
        <v>2010.4499999999953</v>
      </c>
      <c r="N21">
        <v>100</v>
      </c>
      <c r="O21" t="s">
        <v>1354</v>
      </c>
      <c r="P21" s="660">
        <v>3.0511106805654931E-2</v>
      </c>
      <c r="Q21" s="879">
        <v>-7.4000000000000003E-3</v>
      </c>
      <c r="R21" s="2">
        <v>9.3978351254480277</v>
      </c>
      <c r="S21" s="782">
        <v>43324</v>
      </c>
      <c r="T21" s="48"/>
      <c r="V21" s="790"/>
      <c r="W21" s="790"/>
      <c r="X21" s="790"/>
      <c r="Y21" s="790"/>
      <c r="Z21" s="762"/>
    </row>
    <row r="22" spans="1:33" ht="21.95" customHeight="1" x14ac:dyDescent="0.25">
      <c r="A22" s="51"/>
      <c r="B22" s="50"/>
      <c r="C22" s="51"/>
      <c r="D22" s="709"/>
      <c r="E22" s="22" t="s">
        <v>799</v>
      </c>
      <c r="F22" s="2">
        <v>21.61</v>
      </c>
      <c r="G22" s="78">
        <v>29.672966666666639</v>
      </c>
      <c r="H22">
        <v>300</v>
      </c>
      <c r="I22" s="2">
        <v>6483</v>
      </c>
      <c r="J22" s="2">
        <v>8901.8899999999921</v>
      </c>
      <c r="K22" s="2">
        <v>-2418.8899999999921</v>
      </c>
      <c r="L22" s="660">
        <v>-0.27172768928845381</v>
      </c>
      <c r="M22" s="2">
        <v>-2418.8899999999921</v>
      </c>
      <c r="N22">
        <v>300</v>
      </c>
      <c r="O22"/>
      <c r="P22" s="660">
        <v>4.8125867653863952E-2</v>
      </c>
      <c r="Q22" s="879">
        <v>1.89E-2</v>
      </c>
      <c r="R22" s="2">
        <v>12.711764705882352</v>
      </c>
      <c r="S22" s="782">
        <v>43324</v>
      </c>
      <c r="V22" s="790"/>
      <c r="W22" s="790"/>
      <c r="X22" s="790"/>
      <c r="Y22" s="762"/>
      <c r="Z22" s="762"/>
    </row>
    <row r="23" spans="1:33" ht="21.95" customHeight="1" x14ac:dyDescent="0.25">
      <c r="A23" s="51"/>
      <c r="B23" s="51"/>
      <c r="C23" s="51"/>
      <c r="D23" s="709"/>
      <c r="E23" s="22" t="s">
        <v>1326</v>
      </c>
      <c r="F23" s="78">
        <v>128.52000000000001</v>
      </c>
      <c r="G23" s="78">
        <v>125.92139999999999</v>
      </c>
      <c r="H23">
        <v>50</v>
      </c>
      <c r="I23" s="2">
        <v>6426.0000000000009</v>
      </c>
      <c r="J23" s="2">
        <v>6296.07</v>
      </c>
      <c r="K23" s="2">
        <v>129.9300000000012</v>
      </c>
      <c r="L23" s="660">
        <v>2.0636682883132008E-2</v>
      </c>
      <c r="M23" s="2">
        <v>129.9300000000012</v>
      </c>
      <c r="N23" s="29">
        <v>43500</v>
      </c>
      <c r="O23"/>
      <c r="P23" s="660">
        <v>8.9884842826019294E-3</v>
      </c>
      <c r="Q23" s="879">
        <v>1.78E-2</v>
      </c>
      <c r="R23" s="2"/>
      <c r="T23" s="48"/>
      <c r="U23" s="790"/>
      <c r="W23" s="790"/>
      <c r="X23" s="790"/>
      <c r="Y23" s="790"/>
      <c r="Z23" s="762"/>
      <c r="AA23" s="2"/>
      <c r="AB23"/>
      <c r="AC23"/>
      <c r="AD23"/>
      <c r="AE23"/>
      <c r="AF23"/>
      <c r="AG23"/>
    </row>
    <row r="24" spans="1:33" ht="21.95" customHeight="1" x14ac:dyDescent="0.25">
      <c r="A24" s="50"/>
      <c r="B24" s="50"/>
      <c r="C24" s="51"/>
      <c r="D24" s="709"/>
      <c r="E24" s="22" t="s">
        <v>173</v>
      </c>
      <c r="F24" s="2">
        <v>20.55</v>
      </c>
      <c r="G24" s="78">
        <v>32.094899999999988</v>
      </c>
      <c r="H24">
        <v>300</v>
      </c>
      <c r="I24" s="2">
        <v>6165</v>
      </c>
      <c r="J24" s="2">
        <v>9628.4699999999957</v>
      </c>
      <c r="K24" s="2">
        <v>-3463.4700000000012</v>
      </c>
      <c r="L24" s="660">
        <v>-0.35971135600983306</v>
      </c>
      <c r="M24" s="2">
        <v>-3388.4500000000012</v>
      </c>
      <c r="N24">
        <v>300</v>
      </c>
      <c r="O24"/>
      <c r="P24" s="660">
        <v>4.4768856447688563E-2</v>
      </c>
      <c r="Q24" s="879">
        <v>4.1599999999999998E-2</v>
      </c>
      <c r="R24" s="2">
        <v>10.275</v>
      </c>
      <c r="S24" s="782">
        <v>43417</v>
      </c>
      <c r="T24" s="48"/>
      <c r="V24" s="762"/>
      <c r="W24" s="790"/>
      <c r="X24" s="790"/>
      <c r="Y24" s="762"/>
    </row>
    <row r="25" spans="1:33" ht="21.95" customHeight="1" x14ac:dyDescent="0.25">
      <c r="A25" s="50"/>
      <c r="B25" s="50"/>
      <c r="C25" s="51"/>
      <c r="D25" s="709"/>
      <c r="E25" s="22" t="s">
        <v>172</v>
      </c>
      <c r="F25" s="2">
        <v>47.75</v>
      </c>
      <c r="G25" s="78">
        <v>44.889000000000038</v>
      </c>
      <c r="H25">
        <v>120</v>
      </c>
      <c r="I25" s="2">
        <v>5730</v>
      </c>
      <c r="J25" s="2">
        <v>5386.6800000000048</v>
      </c>
      <c r="K25" s="2">
        <v>343.31999999999607</v>
      </c>
      <c r="L25" s="660">
        <v>6.3734990754972465E-2</v>
      </c>
      <c r="M25" s="2">
        <v>1947.8999999999978</v>
      </c>
      <c r="N25">
        <v>120</v>
      </c>
      <c r="O25" t="s">
        <v>1353</v>
      </c>
      <c r="P25" s="660">
        <v>3.6020942408376964E-2</v>
      </c>
      <c r="Q25" s="879">
        <v>-1.1000000000000001E-3</v>
      </c>
      <c r="R25" s="2">
        <v>10.564159292035399</v>
      </c>
      <c r="T25" s="48"/>
      <c r="V25" s="762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1318</v>
      </c>
      <c r="F26" s="2">
        <v>26.29</v>
      </c>
      <c r="G26" s="78">
        <v>26.140650000000004</v>
      </c>
      <c r="H26">
        <v>200</v>
      </c>
      <c r="I26" s="2">
        <v>5258</v>
      </c>
      <c r="J26" s="2">
        <v>5228.130000000001</v>
      </c>
      <c r="K26" s="2">
        <v>29.869999999998981</v>
      </c>
      <c r="L26" s="660">
        <v>5.7133238844479664E-3</v>
      </c>
      <c r="M26" s="2">
        <v>29.869999999998981</v>
      </c>
      <c r="N26" s="29">
        <v>43479</v>
      </c>
      <c r="O26"/>
      <c r="P26" s="660">
        <v>1.2171928489920122E-2</v>
      </c>
      <c r="Q26" s="879">
        <v>1.78E-2</v>
      </c>
      <c r="R26" s="2"/>
      <c r="V26" s="762"/>
      <c r="W26" s="790"/>
      <c r="X26" s="790"/>
      <c r="Y26" s="790"/>
      <c r="Z26" s="660"/>
    </row>
    <row r="27" spans="1:33" ht="21.95" customHeight="1" x14ac:dyDescent="0.25">
      <c r="A27" s="50"/>
      <c r="B27" s="50"/>
      <c r="C27" s="51"/>
      <c r="D27" s="709"/>
      <c r="E27" s="22" t="s">
        <v>1278</v>
      </c>
      <c r="F27" s="2">
        <v>52.48</v>
      </c>
      <c r="G27" s="78">
        <v>54.281400000000005</v>
      </c>
      <c r="H27">
        <v>100</v>
      </c>
      <c r="I27" s="2">
        <v>5248</v>
      </c>
      <c r="J27" s="2">
        <v>5428.14</v>
      </c>
      <c r="K27" s="2">
        <v>-180.14000000000033</v>
      </c>
      <c r="L27" s="660">
        <v>-3.3186321649773365E-2</v>
      </c>
      <c r="M27" s="2">
        <v>-180.14000000000033</v>
      </c>
      <c r="N27">
        <v>100</v>
      </c>
      <c r="O27"/>
      <c r="P27" s="660">
        <v>2.2012195121951222E-2</v>
      </c>
      <c r="Q27" s="879">
        <v>8.8000000000000005E-3</v>
      </c>
      <c r="R27" s="2"/>
      <c r="V27" s="2"/>
      <c r="W27" s="789"/>
      <c r="X27" s="789"/>
      <c r="Y27" s="2"/>
      <c r="Z27" s="762"/>
    </row>
    <row r="28" spans="1:33" ht="21.95" customHeight="1" x14ac:dyDescent="0.25">
      <c r="A28" s="50"/>
      <c r="B28" s="50"/>
      <c r="C28" s="51"/>
      <c r="E28" s="22" t="s">
        <v>174</v>
      </c>
      <c r="F28" s="2">
        <v>258.88010000000003</v>
      </c>
      <c r="G28" s="78">
        <v>216.70049999999986</v>
      </c>
      <c r="H28">
        <v>20</v>
      </c>
      <c r="I28" s="2">
        <v>5177.6020000000008</v>
      </c>
      <c r="J28" s="2">
        <v>4334.0099999999975</v>
      </c>
      <c r="K28" s="2">
        <v>843.59200000000601</v>
      </c>
      <c r="L28" s="660">
        <v>0.19464468240728652</v>
      </c>
      <c r="M28" s="2">
        <v>1004.4220000000059</v>
      </c>
      <c r="N28">
        <v>20</v>
      </c>
      <c r="O28"/>
      <c r="P28" s="660">
        <v>1.84E-2</v>
      </c>
      <c r="Q28" s="879">
        <v>3.5000000000000001E-3</v>
      </c>
      <c r="R28" s="2">
        <v>19.913853846153849</v>
      </c>
      <c r="V28" s="2"/>
      <c r="W28" s="789"/>
      <c r="X28" s="789"/>
      <c r="Y28" s="2"/>
    </row>
    <row r="29" spans="1:33" ht="21.95" customHeight="1" x14ac:dyDescent="0.25">
      <c r="A29" s="50"/>
      <c r="B29" s="50"/>
      <c r="C29" s="51"/>
      <c r="E29" s="22" t="s">
        <v>824</v>
      </c>
      <c r="F29" s="2">
        <v>85.25</v>
      </c>
      <c r="G29" s="78">
        <v>74.468500000000006</v>
      </c>
      <c r="H29">
        <v>60</v>
      </c>
      <c r="I29" s="2">
        <v>5115</v>
      </c>
      <c r="J29" s="2">
        <v>4468.1100000000006</v>
      </c>
      <c r="K29" s="2">
        <v>646.88999999999942</v>
      </c>
      <c r="L29" s="660">
        <v>0.14477933622941236</v>
      </c>
      <c r="M29" s="2">
        <v>646.88999999999942</v>
      </c>
      <c r="N29">
        <v>40</v>
      </c>
      <c r="O29"/>
      <c r="P29" s="660">
        <v>2.6744868035190612E-2</v>
      </c>
      <c r="Q29" s="879">
        <v>8.9999999999999998E-4</v>
      </c>
      <c r="R29" s="2">
        <v>17.909663865546218</v>
      </c>
      <c r="T29" s="48"/>
      <c r="W29" s="790"/>
      <c r="X29" s="790"/>
      <c r="Y29" s="762"/>
      <c r="Z29" s="762"/>
    </row>
    <row r="30" spans="1:33" ht="21.95" customHeight="1" x14ac:dyDescent="0.25">
      <c r="A30" s="50"/>
      <c r="B30" s="50"/>
      <c r="C30" s="50"/>
      <c r="D30" s="709"/>
      <c r="E30" s="22" t="s">
        <v>1284</v>
      </c>
      <c r="F30" s="78">
        <v>170.1199</v>
      </c>
      <c r="G30" s="78">
        <v>193.31733333333335</v>
      </c>
      <c r="H30">
        <v>30</v>
      </c>
      <c r="I30" s="2">
        <v>5103.5969999999998</v>
      </c>
      <c r="J30" s="2">
        <v>5799.52</v>
      </c>
      <c r="K30" s="2">
        <v>-695.92300000000068</v>
      </c>
      <c r="L30" s="660">
        <v>-0.11999665489557765</v>
      </c>
      <c r="M30" s="2">
        <v>-695.92300000000068</v>
      </c>
      <c r="N30" s="29">
        <v>43479</v>
      </c>
      <c r="O30" t="s">
        <v>1355</v>
      </c>
      <c r="P30" s="660">
        <v>0</v>
      </c>
      <c r="Q30" s="879">
        <v>-2.8E-3</v>
      </c>
      <c r="R30" s="2"/>
      <c r="T30" s="48"/>
      <c r="U30"/>
      <c r="W30" s="790"/>
      <c r="X30" s="790"/>
      <c r="Y30" s="790"/>
      <c r="Z30" s="762"/>
    </row>
    <row r="31" spans="1:33" ht="21.95" customHeight="1" x14ac:dyDescent="0.25">
      <c r="A31" s="51"/>
      <c r="B31" s="51"/>
      <c r="C31" s="51"/>
      <c r="D31" s="709"/>
      <c r="E31" s="22" t="s">
        <v>1313</v>
      </c>
      <c r="F31" s="2">
        <v>24.899899999999999</v>
      </c>
      <c r="G31" s="78">
        <v>24.73</v>
      </c>
      <c r="H31">
        <v>200</v>
      </c>
      <c r="I31" s="2">
        <v>4979.9799999999996</v>
      </c>
      <c r="J31" s="2">
        <v>4946</v>
      </c>
      <c r="K31" s="2">
        <v>33.979999999999563</v>
      </c>
      <c r="L31" s="660">
        <v>6.8701981399109735E-3</v>
      </c>
      <c r="M31" s="2">
        <v>33.979999999999563</v>
      </c>
      <c r="N31">
        <v>100</v>
      </c>
      <c r="O31"/>
      <c r="P31" s="660">
        <v>0</v>
      </c>
      <c r="Q31" s="879">
        <v>-1.1999999999999999E-3</v>
      </c>
      <c r="R31" s="2">
        <v>5.6590681818181814</v>
      </c>
      <c r="T31" s="48"/>
      <c r="W31" s="790"/>
      <c r="X31" s="790"/>
      <c r="Y31" s="790"/>
      <c r="Z31" s="762"/>
    </row>
    <row r="32" spans="1:33" ht="21.95" customHeight="1" x14ac:dyDescent="0.25">
      <c r="A32" s="50"/>
      <c r="B32" s="50"/>
      <c r="C32" s="51"/>
      <c r="D32" s="709"/>
      <c r="E32" s="22" t="s">
        <v>1299</v>
      </c>
      <c r="F32" s="2">
        <v>81.819999999999993</v>
      </c>
      <c r="G32" s="78">
        <v>91.35</v>
      </c>
      <c r="H32">
        <v>60</v>
      </c>
      <c r="I32" s="2">
        <v>4909.2</v>
      </c>
      <c r="J32" s="2">
        <v>5481</v>
      </c>
      <c r="K32" s="2">
        <v>-571.80000000000018</v>
      </c>
      <c r="L32" s="660">
        <v>-0.10432402846195951</v>
      </c>
      <c r="M32" s="2">
        <v>-571.80000000000018</v>
      </c>
      <c r="N32">
        <v>60</v>
      </c>
      <c r="O32"/>
      <c r="P32" s="660">
        <v>2.1999511121975068E-2</v>
      </c>
      <c r="Q32" s="879">
        <v>-2.1899999999999999E-2</v>
      </c>
      <c r="R32" s="2"/>
      <c r="V32" s="790"/>
      <c r="W32" s="790"/>
      <c r="X32" s="790"/>
      <c r="Y32" s="790"/>
      <c r="Z32" s="762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0"/>
      <c r="C33" s="51"/>
      <c r="D33" s="709"/>
      <c r="E33" s="22" t="s">
        <v>52</v>
      </c>
      <c r="F33" s="2">
        <v>47.5899</v>
      </c>
      <c r="G33" s="78">
        <v>38.413299999999992</v>
      </c>
      <c r="H33">
        <v>100</v>
      </c>
      <c r="I33" s="2">
        <v>4758.99</v>
      </c>
      <c r="J33" s="2">
        <v>3841.329999999999</v>
      </c>
      <c r="K33" s="2">
        <v>917.66000000000167</v>
      </c>
      <c r="L33" s="660">
        <v>0.23889121736481919</v>
      </c>
      <c r="M33" s="2">
        <v>1974.3999999999996</v>
      </c>
      <c r="N33">
        <v>100</v>
      </c>
      <c r="O33"/>
      <c r="P33" s="660">
        <v>4.0008489196237014E-2</v>
      </c>
      <c r="Q33" s="879">
        <v>2.1700000000000001E-2</v>
      </c>
      <c r="R33" s="2">
        <v>9.7122244897959185</v>
      </c>
      <c r="S33" s="782">
        <v>43323</v>
      </c>
      <c r="U33" s="790"/>
      <c r="V33" s="790"/>
      <c r="W33" s="790"/>
      <c r="X33" s="790"/>
      <c r="Y33" s="762"/>
      <c r="Z33" s="762"/>
      <c r="AA33" s="2"/>
      <c r="AB33"/>
      <c r="AC33"/>
      <c r="AD33"/>
      <c r="AE33" s="2"/>
      <c r="AF33"/>
      <c r="AG33"/>
    </row>
    <row r="34" spans="1:33" ht="21.95" customHeight="1" x14ac:dyDescent="0.25">
      <c r="A34" s="50"/>
      <c r="B34" s="51"/>
      <c r="C34" s="51"/>
      <c r="D34" s="709"/>
      <c r="E34" s="22" t="s">
        <v>658</v>
      </c>
      <c r="F34" s="2">
        <v>210.64</v>
      </c>
      <c r="G34" s="78">
        <v>139.4129999999999</v>
      </c>
      <c r="H34">
        <v>20</v>
      </c>
      <c r="I34" s="2">
        <v>4212.7999999999993</v>
      </c>
      <c r="J34" s="2">
        <v>2788.2599999999979</v>
      </c>
      <c r="K34" s="2">
        <v>1424.5400000000009</v>
      </c>
      <c r="L34" s="660">
        <v>0.5109064434450169</v>
      </c>
      <c r="M34" s="2">
        <v>1567.5700000000011</v>
      </c>
      <c r="N34" s="29">
        <v>43479</v>
      </c>
      <c r="O34" t="s">
        <v>1357</v>
      </c>
      <c r="P34" s="660">
        <v>2.3737181921762249E-3</v>
      </c>
      <c r="Q34" s="879">
        <v>3.5000000000000001E-3</v>
      </c>
      <c r="R34" s="2">
        <v>30.705539358600578</v>
      </c>
      <c r="V34" s="762"/>
      <c r="W34" s="790"/>
      <c r="X34" s="790"/>
      <c r="Y34" s="762"/>
    </row>
    <row r="35" spans="1:33" ht="21.95" customHeight="1" x14ac:dyDescent="0.25">
      <c r="A35" s="50"/>
      <c r="B35" s="50"/>
      <c r="C35" s="51"/>
      <c r="D35" s="709"/>
      <c r="E35" s="22" t="s">
        <v>1332</v>
      </c>
      <c r="F35" s="2">
        <v>40.89</v>
      </c>
      <c r="G35" s="78">
        <v>38.425200000000004</v>
      </c>
      <c r="H35">
        <v>100</v>
      </c>
      <c r="I35" s="2">
        <v>4089</v>
      </c>
      <c r="J35" s="2">
        <v>3842.5200000000004</v>
      </c>
      <c r="K35" s="2">
        <v>246.47999999999956</v>
      </c>
      <c r="L35" s="660">
        <v>6.4145404578245441E-2</v>
      </c>
      <c r="M35" s="2">
        <v>246.47999999999956</v>
      </c>
      <c r="N35" s="29">
        <v>43483</v>
      </c>
      <c r="O35"/>
      <c r="P35" s="660">
        <v>2.8251406211787723E-2</v>
      </c>
      <c r="Q35" s="879">
        <v>3.8999999999999998E-3</v>
      </c>
      <c r="R35" s="2"/>
      <c r="T35" s="48"/>
      <c r="V35" s="790"/>
      <c r="W35" s="790"/>
      <c r="X35" s="790"/>
      <c r="Y35" s="790"/>
      <c r="Z35" s="762"/>
    </row>
    <row r="36" spans="1:33" ht="21.95" customHeight="1" x14ac:dyDescent="0.25">
      <c r="A36" s="50"/>
      <c r="B36" s="51"/>
      <c r="C36" s="51"/>
      <c r="E36" s="22" t="s">
        <v>1325</v>
      </c>
      <c r="F36" s="2">
        <v>145.23990000000001</v>
      </c>
      <c r="G36" s="78">
        <v>146.65</v>
      </c>
      <c r="H36">
        <v>25</v>
      </c>
      <c r="I36" s="2">
        <v>3630.9974999999999</v>
      </c>
      <c r="J36" s="2">
        <v>3666.25</v>
      </c>
      <c r="K36" s="2">
        <v>-35.252500000000055</v>
      </c>
      <c r="L36" s="660">
        <v>-9.6154108421411515E-3</v>
      </c>
      <c r="M36" s="2">
        <v>-35.252500000000055</v>
      </c>
      <c r="N36">
        <v>25</v>
      </c>
      <c r="O36"/>
      <c r="P36" s="660">
        <v>6.0589411036498925E-3</v>
      </c>
      <c r="Q36" s="879">
        <v>-3.8999999999999998E-3</v>
      </c>
      <c r="R36" s="2">
        <v>33.009068181818179</v>
      </c>
      <c r="T36" s="48"/>
      <c r="U36" s="790"/>
      <c r="V36" s="790"/>
      <c r="W36" s="790"/>
      <c r="X36" s="790"/>
      <c r="Y36" s="790"/>
      <c r="Z36" s="660"/>
    </row>
    <row r="37" spans="1:33" ht="21.95" customHeight="1" x14ac:dyDescent="0.25">
      <c r="A37" s="50"/>
      <c r="B37" s="50"/>
      <c r="C37" s="50"/>
      <c r="D37" s="709"/>
      <c r="E37" s="22" t="s">
        <v>1330</v>
      </c>
      <c r="F37" s="2">
        <v>143.63999999999999</v>
      </c>
      <c r="G37" s="78">
        <v>137</v>
      </c>
      <c r="H37">
        <v>25</v>
      </c>
      <c r="I37" s="2">
        <v>3590.9999999999995</v>
      </c>
      <c r="J37" s="2">
        <v>3425</v>
      </c>
      <c r="K37" s="2">
        <v>165.99999999999955</v>
      </c>
      <c r="L37" s="660">
        <v>4.8467153284671431E-2</v>
      </c>
      <c r="M37" s="2">
        <v>165.99999999999955</v>
      </c>
      <c r="N37" s="29">
        <v>43481</v>
      </c>
      <c r="O37"/>
      <c r="P37" s="660">
        <v>8.0423280423280435E-3</v>
      </c>
      <c r="Q37" s="879">
        <v>5.1999999999999998E-3</v>
      </c>
      <c r="R37" s="2"/>
      <c r="T37" s="48"/>
      <c r="V37" s="762"/>
      <c r="W37" s="790"/>
      <c r="X37" s="790"/>
      <c r="Y37" s="790"/>
      <c r="Z37" s="762"/>
    </row>
    <row r="38" spans="1:33" ht="21.95" customHeight="1" x14ac:dyDescent="0.25">
      <c r="A38" s="50"/>
      <c r="B38" s="51"/>
      <c r="C38" s="51"/>
      <c r="D38" s="709"/>
      <c r="E38" s="22" t="s">
        <v>932</v>
      </c>
      <c r="F38" s="2">
        <v>35.82</v>
      </c>
      <c r="G38" s="78">
        <v>21.403400000000001</v>
      </c>
      <c r="H38">
        <v>100</v>
      </c>
      <c r="I38" s="2">
        <v>3582</v>
      </c>
      <c r="J38" s="2">
        <v>2140.34</v>
      </c>
      <c r="K38" s="2">
        <v>1441.6599999999999</v>
      </c>
      <c r="L38" s="660">
        <v>0.67356588205612189</v>
      </c>
      <c r="M38" s="2">
        <v>1441.6599999999999</v>
      </c>
      <c r="N38">
        <v>100</v>
      </c>
      <c r="O38" t="s">
        <v>1358</v>
      </c>
      <c r="P38" s="660">
        <v>2.121719709659408E-2</v>
      </c>
      <c r="Q38" s="880">
        <v>-6.7000000000000002E-3</v>
      </c>
      <c r="R38" s="2">
        <v>14.327999999999999</v>
      </c>
      <c r="S38" s="782">
        <v>43366</v>
      </c>
      <c r="U38" s="789"/>
      <c r="W38" s="790"/>
      <c r="X38" s="790"/>
      <c r="Y38" s="762"/>
      <c r="Z38" s="762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1"/>
      <c r="C39" s="51"/>
      <c r="E39" s="22" t="s">
        <v>896</v>
      </c>
      <c r="F39" s="2">
        <v>30.5</v>
      </c>
      <c r="G39" s="78">
        <v>21.168200000000002</v>
      </c>
      <c r="H39">
        <v>100</v>
      </c>
      <c r="I39" s="2">
        <v>3050</v>
      </c>
      <c r="J39" s="2">
        <v>2116.8200000000002</v>
      </c>
      <c r="K39" s="2">
        <v>933.18000000000029</v>
      </c>
      <c r="L39" s="660">
        <v>0.4408405060420818</v>
      </c>
      <c r="M39" s="2">
        <v>933.18000000000029</v>
      </c>
      <c r="N39" s="29">
        <v>43481</v>
      </c>
      <c r="O39"/>
      <c r="P39" s="660">
        <v>8.6557377049180331E-2</v>
      </c>
      <c r="Q39" s="879">
        <v>4.0000000000000001E-3</v>
      </c>
      <c r="R39" s="2"/>
      <c r="T39" s="48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1331</v>
      </c>
      <c r="F40" s="2">
        <v>15.0999</v>
      </c>
      <c r="G40" s="78">
        <v>13.68</v>
      </c>
      <c r="H40">
        <v>200</v>
      </c>
      <c r="I40" s="2">
        <v>3019.98</v>
      </c>
      <c r="J40" s="2">
        <v>2736</v>
      </c>
      <c r="K40" s="2">
        <v>283.98</v>
      </c>
      <c r="L40" s="660">
        <v>0.10379385964912283</v>
      </c>
      <c r="M40" s="2">
        <v>283.98</v>
      </c>
      <c r="N40" s="29">
        <v>43481</v>
      </c>
      <c r="O40"/>
      <c r="P40" s="660">
        <v>7.6503817906078853E-2</v>
      </c>
      <c r="Q40" s="879">
        <v>-6.9999999999999999E-4</v>
      </c>
      <c r="R40" s="2"/>
      <c r="U40" s="790"/>
      <c r="V40" s="790"/>
      <c r="W40" s="790"/>
      <c r="X40" s="790"/>
      <c r="Y40" s="790"/>
      <c r="Z40" s="762"/>
      <c r="AA40" s="2"/>
      <c r="AB40"/>
      <c r="AC40"/>
      <c r="AD40"/>
      <c r="AE40"/>
      <c r="AF40"/>
      <c r="AG40"/>
    </row>
    <row r="41" spans="1:33" ht="21.95" customHeight="1" x14ac:dyDescent="0.25">
      <c r="A41" s="50"/>
      <c r="B41" s="51"/>
      <c r="C41" s="51"/>
      <c r="D41" s="709"/>
      <c r="E41" s="22" t="s">
        <v>46</v>
      </c>
      <c r="F41" s="2">
        <v>12.29</v>
      </c>
      <c r="G41" s="78">
        <v>11.927800000000001</v>
      </c>
      <c r="H41">
        <v>200</v>
      </c>
      <c r="I41" s="2">
        <v>2458</v>
      </c>
      <c r="J41" s="2">
        <v>2385.5600000000004</v>
      </c>
      <c r="K41" s="2">
        <v>72.4399999999996</v>
      </c>
      <c r="L41" s="660">
        <v>3.0366035647814166E-2</v>
      </c>
      <c r="M41" s="2">
        <v>72.4399999999996</v>
      </c>
      <c r="N41" s="29">
        <v>43487</v>
      </c>
      <c r="O41"/>
      <c r="P41" s="660">
        <v>2.0341741253051264E-2</v>
      </c>
      <c r="Q41" s="879">
        <v>-2.3999999999999998E-3</v>
      </c>
      <c r="R41" s="2">
        <v>9.1037037037037027</v>
      </c>
      <c r="S41" s="782">
        <v>43461</v>
      </c>
      <c r="V41" s="2"/>
      <c r="W41" s="789"/>
      <c r="X41" s="789"/>
      <c r="Y41" s="762"/>
      <c r="Z41" s="762"/>
    </row>
    <row r="42" spans="1:33" ht="21.95" customHeight="1" x14ac:dyDescent="0.25">
      <c r="A42" s="51"/>
      <c r="B42" s="51"/>
      <c r="C42" s="51"/>
      <c r="D42" s="709"/>
      <c r="E42" s="22" t="s">
        <v>62</v>
      </c>
      <c r="F42" s="2">
        <v>318.33</v>
      </c>
      <c r="G42" s="78">
        <v>318.33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9">
        <v>2.52E-2</v>
      </c>
      <c r="R42" s="2"/>
      <c r="T42" s="48"/>
      <c r="V42" s="790"/>
      <c r="W42" s="790"/>
      <c r="X42" s="790"/>
      <c r="Y42" s="790"/>
      <c r="Z42" s="762"/>
    </row>
    <row r="43" spans="1:33" ht="21.95" customHeight="1" x14ac:dyDescent="0.25">
      <c r="A43" s="51"/>
      <c r="B43" s="51"/>
      <c r="C43" s="51"/>
      <c r="D43" s="709"/>
      <c r="E43" s="22" t="s">
        <v>200</v>
      </c>
      <c r="F43" s="2">
        <v>28.84</v>
      </c>
      <c r="G43" s="78">
        <v>28.84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9">
        <v>4.7999999999999996E-3</v>
      </c>
      <c r="R43" s="2"/>
      <c r="T43" s="48"/>
      <c r="X43" s="790"/>
      <c r="Y43" s="790"/>
      <c r="Z43" s="762"/>
      <c r="AA43" s="2"/>
      <c r="AB43"/>
      <c r="AC43"/>
      <c r="AD43"/>
      <c r="AE43"/>
      <c r="AF43"/>
      <c r="AG43"/>
    </row>
    <row r="44" spans="1:33" ht="21.95" customHeight="1" x14ac:dyDescent="0.25">
      <c r="A44" s="50"/>
      <c r="B44" s="50"/>
      <c r="C44" s="51"/>
      <c r="E44" s="22" t="s">
        <v>209</v>
      </c>
      <c r="F44" s="2">
        <v>34.67</v>
      </c>
      <c r="G44" s="78">
        <v>34.67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4.2688203057398323E-2</v>
      </c>
      <c r="Q44" s="879">
        <v>1.47E-2</v>
      </c>
      <c r="R44" s="2">
        <v>8.6675000000000004</v>
      </c>
      <c r="W44" s="790"/>
      <c r="X44" s="790"/>
      <c r="Y44" s="790"/>
      <c r="Z44" s="762"/>
    </row>
    <row r="45" spans="1:33" ht="21.95" customHeight="1" x14ac:dyDescent="0.25">
      <c r="A45" s="50"/>
      <c r="B45" s="50"/>
      <c r="C45" s="51"/>
      <c r="D45" s="709"/>
      <c r="E45" s="22" t="s">
        <v>199</v>
      </c>
      <c r="F45" s="2">
        <v>148.26</v>
      </c>
      <c r="G45" s="78">
        <v>148.26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9">
        <v>9.7000000000000003E-3</v>
      </c>
      <c r="R45" s="2"/>
      <c r="U45" s="790"/>
      <c r="V45" s="2"/>
      <c r="W45" s="789"/>
      <c r="X45" s="789"/>
      <c r="Y45" s="2"/>
      <c r="Z45" s="660"/>
    </row>
    <row r="46" spans="1:33" ht="21.95" customHeight="1" x14ac:dyDescent="0.25">
      <c r="A46" s="51"/>
      <c r="B46" s="152"/>
      <c r="C46" s="272"/>
      <c r="D46" s="709"/>
      <c r="E46" s="22" t="s">
        <v>220</v>
      </c>
      <c r="F46" s="2">
        <v>97.64</v>
      </c>
      <c r="G46" s="78">
        <v>97.64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9">
        <v>9.4999999999999998E-3</v>
      </c>
      <c r="R46" s="2"/>
      <c r="U46" s="789"/>
      <c r="X46" s="790"/>
      <c r="Y46" s="790"/>
      <c r="Z46" s="762"/>
      <c r="AA46" s="2"/>
      <c r="AB46"/>
      <c r="AC46"/>
      <c r="AD46"/>
      <c r="AE46"/>
      <c r="AF46"/>
      <c r="AG46"/>
    </row>
    <row r="47" spans="1:33" ht="21.95" customHeight="1" x14ac:dyDescent="0.25">
      <c r="A47" s="51"/>
      <c r="B47" s="50"/>
      <c r="C47" s="51"/>
      <c r="D47" s="709"/>
      <c r="E47" s="22" t="s">
        <v>260</v>
      </c>
      <c r="F47" s="2">
        <v>108.77</v>
      </c>
      <c r="G47" s="78">
        <v>108.77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9">
        <v>9.4000000000000004E-3</v>
      </c>
      <c r="R47" s="2"/>
      <c r="V47" s="790"/>
      <c r="W47" s="790"/>
      <c r="X47" s="790"/>
      <c r="Y47" s="790"/>
      <c r="Z47" s="762"/>
    </row>
    <row r="48" spans="1:33" ht="21.95" customHeight="1" x14ac:dyDescent="0.25">
      <c r="A48" s="50"/>
      <c r="B48" s="50"/>
      <c r="C48" s="51"/>
      <c r="D48" s="709"/>
      <c r="E48" s="22" t="s">
        <v>23</v>
      </c>
      <c r="F48" s="2">
        <v>37.64</v>
      </c>
      <c r="G48" s="78">
        <v>37.64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9">
        <v>1.14E-2</v>
      </c>
      <c r="R48" s="2"/>
      <c r="U48" s="790"/>
      <c r="V48" s="790"/>
      <c r="W48" s="790"/>
      <c r="X48" s="790"/>
      <c r="Y48" s="790"/>
      <c r="Z48" s="762"/>
    </row>
    <row r="49" spans="1:33" ht="21.95" customHeight="1" x14ac:dyDescent="0.25">
      <c r="A49" s="50"/>
      <c r="B49" s="51"/>
      <c r="C49" s="51"/>
      <c r="E49" s="22" t="s">
        <v>261</v>
      </c>
      <c r="F49" s="2">
        <v>48.06</v>
      </c>
      <c r="G49" s="78">
        <v>48.06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9">
        <v>3.0999999999999999E-3</v>
      </c>
      <c r="R49" s="2"/>
      <c r="U49" s="790"/>
      <c r="W49" s="790"/>
      <c r="X49" s="48"/>
      <c r="Y49" s="790"/>
      <c r="Z49" s="762"/>
    </row>
    <row r="50" spans="1:33" ht="21.95" customHeight="1" x14ac:dyDescent="0.25">
      <c r="A50" s="50"/>
      <c r="B50" s="51"/>
      <c r="C50" s="51"/>
      <c r="D50" s="709"/>
      <c r="E50" s="22" t="s">
        <v>318</v>
      </c>
      <c r="F50" s="78">
        <v>12.97</v>
      </c>
      <c r="G50" s="78">
        <v>12.97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9">
        <v>2.06E-2</v>
      </c>
      <c r="R50" s="2">
        <v>40.53125</v>
      </c>
      <c r="T50" s="48"/>
      <c r="V50" s="790"/>
      <c r="W50" s="790"/>
      <c r="X50" s="790"/>
      <c r="Y50" s="790"/>
      <c r="Z50" s="762"/>
    </row>
    <row r="51" spans="1:33" ht="21.95" customHeight="1" x14ac:dyDescent="0.25">
      <c r="A51" s="50"/>
      <c r="B51" s="50"/>
      <c r="C51" s="51"/>
      <c r="E51" s="22" t="s">
        <v>36</v>
      </c>
      <c r="F51" s="78">
        <v>47.86</v>
      </c>
      <c r="G51" s="78">
        <v>47.86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9">
        <v>-6.7999999999999996E-3</v>
      </c>
      <c r="R51" s="2"/>
      <c r="T51" s="48"/>
      <c r="V51" s="790"/>
      <c r="W51" s="790"/>
      <c r="X51" s="790"/>
      <c r="Y51" s="790"/>
      <c r="Z51" s="762"/>
    </row>
    <row r="52" spans="1:33" ht="21.95" customHeight="1" x14ac:dyDescent="0.25">
      <c r="A52" s="50"/>
      <c r="B52" s="50"/>
      <c r="C52" s="51"/>
      <c r="D52" s="709"/>
      <c r="E52" s="22" t="s">
        <v>1359</v>
      </c>
      <c r="F52" s="2">
        <v>0.06</v>
      </c>
      <c r="G52" s="78">
        <v>0.06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9">
        <v>0</v>
      </c>
      <c r="R52" s="2"/>
      <c r="V52" s="762"/>
      <c r="W52" s="790"/>
      <c r="X52" s="790"/>
      <c r="Y52" s="790"/>
      <c r="Z52" s="762"/>
    </row>
    <row r="53" spans="1:33" ht="21.95" customHeight="1" x14ac:dyDescent="0.25">
      <c r="A53" s="50"/>
      <c r="B53" s="50"/>
      <c r="C53" s="51"/>
      <c r="D53" s="709"/>
      <c r="E53" s="22" t="s">
        <v>292</v>
      </c>
      <c r="F53" s="2">
        <v>46.89</v>
      </c>
      <c r="G53" s="78">
        <v>46.89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9">
        <v>2.0400000000000001E-2</v>
      </c>
      <c r="R53" s="2"/>
      <c r="U53" s="790"/>
      <c r="V53" s="762"/>
      <c r="W53" s="790"/>
      <c r="X53" s="790"/>
      <c r="Y53" s="790"/>
      <c r="Z53" s="762"/>
    </row>
    <row r="54" spans="1:33" ht="21.95" customHeight="1" x14ac:dyDescent="0.25">
      <c r="A54" s="50"/>
      <c r="B54" s="50"/>
      <c r="C54" s="51"/>
      <c r="E54" s="22" t="s">
        <v>670</v>
      </c>
      <c r="F54" s="2">
        <v>25.4</v>
      </c>
      <c r="G54" s="78">
        <v>25.4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/>
      <c r="P54" s="660">
        <v>4.0599999999999997E-2</v>
      </c>
      <c r="Q54" s="879">
        <v>5.4999999999999997E-3</v>
      </c>
      <c r="R54" s="2"/>
      <c r="W54" s="790"/>
      <c r="X54" s="790"/>
      <c r="Y54" s="790"/>
      <c r="Z54" s="762"/>
    </row>
    <row r="55" spans="1:33" ht="21.95" customHeight="1" x14ac:dyDescent="0.25">
      <c r="A55" s="50"/>
      <c r="B55" s="50"/>
      <c r="C55" s="51"/>
      <c r="D55" s="709"/>
      <c r="E55" s="22" t="s">
        <v>242</v>
      </c>
      <c r="F55" s="2">
        <v>59.38</v>
      </c>
      <c r="G55" s="78">
        <v>59.38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9">
        <v>5.0000000000000001E-4</v>
      </c>
      <c r="R55" s="2"/>
      <c r="T55" s="48"/>
      <c r="W55" s="790"/>
      <c r="X55" s="790"/>
      <c r="Y55" s="790"/>
      <c r="Z55" s="762"/>
    </row>
    <row r="56" spans="1:33" ht="21.95" customHeight="1" x14ac:dyDescent="0.25">
      <c r="A56" s="50"/>
      <c r="B56" s="50"/>
      <c r="C56" s="51"/>
      <c r="D56" s="709"/>
      <c r="E56" s="22" t="s">
        <v>649</v>
      </c>
      <c r="F56" s="2">
        <v>18.96</v>
      </c>
      <c r="G56" s="78">
        <v>18.96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9">
        <v>6.0000000000000001E-3</v>
      </c>
      <c r="R56" s="2"/>
      <c r="V56" s="2"/>
      <c r="W56" s="789"/>
      <c r="X56" s="789"/>
      <c r="Y56" s="2"/>
      <c r="Z56" s="762"/>
    </row>
    <row r="57" spans="1:33" ht="21.95" customHeight="1" x14ac:dyDescent="0.25">
      <c r="A57" s="50"/>
      <c r="B57" s="51"/>
      <c r="C57" s="51"/>
      <c r="E57" s="22" t="s">
        <v>712</v>
      </c>
      <c r="F57" s="2">
        <v>226.19</v>
      </c>
      <c r="G57" s="78">
        <v>226.19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9">
        <v>1.3899999999999999E-2</v>
      </c>
      <c r="R57" s="2"/>
      <c r="U57" s="790"/>
      <c r="V57" s="2"/>
      <c r="W57" s="789"/>
      <c r="X57" s="789"/>
      <c r="Y57" s="2"/>
      <c r="Z57" s="762"/>
    </row>
    <row r="58" spans="1:33" ht="21.95" customHeight="1" x14ac:dyDescent="0.25">
      <c r="A58" s="50"/>
      <c r="B58" s="51"/>
      <c r="C58" s="51"/>
      <c r="D58" s="709"/>
      <c r="E58" s="22" t="s">
        <v>1283</v>
      </c>
      <c r="F58" s="2">
        <v>15.82</v>
      </c>
      <c r="G58" s="78">
        <v>15.82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9">
        <v>-5.1000000000000004E-3</v>
      </c>
      <c r="R58" s="2"/>
      <c r="W58" s="790"/>
      <c r="X58" s="790"/>
      <c r="Y58" s="790"/>
      <c r="Z58" s="762"/>
    </row>
    <row r="59" spans="1:33" ht="21.95" customHeight="1" x14ac:dyDescent="0.25">
      <c r="A59" s="51"/>
      <c r="B59" s="51"/>
      <c r="C59" s="51"/>
      <c r="D59" s="709"/>
      <c r="E59" s="22" t="s">
        <v>1280</v>
      </c>
      <c r="F59" s="2">
        <v>40.619999999999997</v>
      </c>
      <c r="G59" s="78">
        <v>40.619999999999997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1.2186115214180208E-3</v>
      </c>
      <c r="Q59" s="879">
        <v>1.2999999999999999E-3</v>
      </c>
      <c r="R59" s="2"/>
      <c r="T59" s="48"/>
      <c r="V59" s="790"/>
      <c r="W59" s="790"/>
      <c r="X59" s="790"/>
      <c r="Y59" s="790"/>
      <c r="Z59" s="762"/>
    </row>
    <row r="60" spans="1:33" ht="21.95" customHeight="1" x14ac:dyDescent="0.25">
      <c r="A60" s="50"/>
      <c r="B60" s="51"/>
      <c r="C60" s="51"/>
      <c r="D60" s="709"/>
      <c r="E60" s="22" t="s">
        <v>1333</v>
      </c>
      <c r="F60" s="2">
        <v>50.05</v>
      </c>
      <c r="G60" s="78">
        <v>50.05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1.7582417582417582E-2</v>
      </c>
      <c r="Q60" s="879">
        <v>1.2699999999999999E-2</v>
      </c>
      <c r="R60" s="2">
        <v>11.374999999999998</v>
      </c>
      <c r="T60" s="48"/>
      <c r="U60" s="790"/>
      <c r="W60" s="48"/>
      <c r="X60" s="790"/>
      <c r="Y60" s="790"/>
      <c r="Z60" s="762"/>
    </row>
    <row r="61" spans="1:33" ht="21.95" customHeight="1" x14ac:dyDescent="0.25">
      <c r="A61" s="51"/>
      <c r="B61" s="152"/>
      <c r="C61" s="272"/>
      <c r="D61" s="709"/>
      <c r="E61" s="22" t="s">
        <v>757</v>
      </c>
      <c r="F61" s="2">
        <v>8.7399000000000004</v>
      </c>
      <c r="G61" s="78">
        <v>8.7399000000000004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1.8306845616082562E-2</v>
      </c>
      <c r="Q61" s="879">
        <v>6.2E-2</v>
      </c>
      <c r="R61" s="2">
        <v>9.199894736842106</v>
      </c>
      <c r="S61" s="782">
        <v>43337</v>
      </c>
      <c r="U61" s="790"/>
      <c r="W61" s="790"/>
      <c r="X61" s="790"/>
      <c r="Y61" s="790"/>
      <c r="Z61" s="660"/>
      <c r="AA61" s="2"/>
      <c r="AB61"/>
      <c r="AC61"/>
      <c r="AD61"/>
      <c r="AE61" s="2"/>
      <c r="AF61"/>
      <c r="AG61"/>
    </row>
    <row r="62" spans="1:33" ht="21.95" customHeight="1" x14ac:dyDescent="0.25">
      <c r="A62" s="50"/>
      <c r="B62" s="50"/>
      <c r="C62" s="51"/>
      <c r="D62" s="709"/>
      <c r="E62" s="22" t="s">
        <v>1327</v>
      </c>
      <c r="F62" s="2">
        <v>46.01</v>
      </c>
      <c r="G62" s="78">
        <v>46.01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1356</v>
      </c>
      <c r="P62" s="660">
        <v>2.5107585307541841E-2</v>
      </c>
      <c r="Q62" s="879">
        <v>2.4500000000000001E-2</v>
      </c>
      <c r="R62" s="2"/>
      <c r="T62" s="48"/>
      <c r="X62" s="790"/>
      <c r="Y62" s="790"/>
      <c r="Z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78">
        <v>51.26</v>
      </c>
      <c r="G63" s="78">
        <v>51.26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2.9262582910651581E-2</v>
      </c>
      <c r="Q63" s="879">
        <v>4.1999999999999997E-3</v>
      </c>
      <c r="R63" s="2"/>
      <c r="U63"/>
      <c r="V63" s="790"/>
      <c r="W63" s="790"/>
      <c r="X63" s="790"/>
      <c r="Y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27.66</v>
      </c>
      <c r="G64" s="78">
        <v>27.66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2.0245842371655824E-2</v>
      </c>
      <c r="Q64" s="879">
        <v>-3.3E-3</v>
      </c>
      <c r="R64" s="2">
        <v>13.330120481927709</v>
      </c>
      <c r="S64" s="782">
        <v>43358</v>
      </c>
      <c r="V64" s="2"/>
      <c r="W64" s="789"/>
      <c r="X64" s="789"/>
      <c r="Y64" s="2"/>
    </row>
    <row r="65" spans="1:26" ht="21.95" customHeight="1" x14ac:dyDescent="0.25">
      <c r="A65" s="50"/>
      <c r="B65" s="51"/>
      <c r="C65" s="51"/>
      <c r="D65" s="709"/>
      <c r="E65" s="22" t="s">
        <v>194</v>
      </c>
      <c r="F65" s="78">
        <v>8.08</v>
      </c>
      <c r="G65" s="78">
        <v>8.08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U65"/>
      <c r="V65" s="762"/>
      <c r="W65" s="790"/>
      <c r="X65" s="790"/>
      <c r="Y65" s="762"/>
      <c r="Z65" s="762"/>
    </row>
    <row r="66" spans="1:26" ht="21.95" customHeight="1" x14ac:dyDescent="0.25">
      <c r="A66" s="50"/>
      <c r="B66" s="51"/>
      <c r="C66" s="51"/>
      <c r="E66" s="22" t="s">
        <v>264</v>
      </c>
      <c r="F66" s="2">
        <v>127.83</v>
      </c>
      <c r="G66" s="78">
        <v>127.83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1.49E-2</v>
      </c>
      <c r="R66" s="2">
        <v>15.742610837438425</v>
      </c>
      <c r="T66" s="48"/>
      <c r="U66" s="790"/>
      <c r="Z66" s="762"/>
    </row>
    <row r="67" spans="1:26" ht="21.95" customHeight="1" x14ac:dyDescent="0.25">
      <c r="A67" s="50"/>
      <c r="B67" s="50"/>
      <c r="C67" s="51"/>
      <c r="D67" s="709"/>
      <c r="E67" s="22" t="s">
        <v>671</v>
      </c>
      <c r="F67" s="2">
        <v>255.03</v>
      </c>
      <c r="G67" s="78">
        <v>255.03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9">
        <v>2.2499999999999999E-2</v>
      </c>
      <c r="R67" s="2">
        <v>26.044730392156865</v>
      </c>
      <c r="S67" s="782">
        <v>43324</v>
      </c>
      <c r="V67" s="790"/>
      <c r="W67" s="790"/>
      <c r="X67" s="790"/>
      <c r="Y67" s="762"/>
      <c r="Z67" s="762"/>
    </row>
    <row r="68" spans="1:26" ht="21.95" customHeight="1" x14ac:dyDescent="0.25">
      <c r="A68" s="50"/>
      <c r="B68" s="51"/>
      <c r="C68" s="51"/>
      <c r="D68" s="709"/>
      <c r="E68" s="22" t="s">
        <v>656</v>
      </c>
      <c r="F68" s="2">
        <v>158.81</v>
      </c>
      <c r="G68" s="78">
        <v>158.81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1.29E-2</v>
      </c>
      <c r="R68" s="2">
        <v>23.738415545590431</v>
      </c>
      <c r="V68" s="2"/>
      <c r="W68" s="789"/>
      <c r="X68" s="789"/>
      <c r="Y68" s="2"/>
      <c r="Z68"/>
    </row>
    <row r="69" spans="1:26" ht="21.95" customHeight="1" x14ac:dyDescent="0.25">
      <c r="A69" s="152"/>
      <c r="B69" s="50"/>
      <c r="C69" s="51"/>
      <c r="D69" s="709"/>
      <c r="E69" s="22" t="s">
        <v>933</v>
      </c>
      <c r="F69" s="78">
        <v>64.930000000000007</v>
      </c>
      <c r="G69" s="78">
        <v>64.930000000000007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9.856768827968581E-3</v>
      </c>
      <c r="Q69" s="879">
        <v>6.7000000000000002E-3</v>
      </c>
      <c r="R69" s="2">
        <v>8.7981029810298121</v>
      </c>
      <c r="T69" s="48"/>
      <c r="V69" s="2"/>
      <c r="W69" s="789"/>
      <c r="X69" s="789"/>
      <c r="Y69" s="2"/>
      <c r="Z69" s="762"/>
    </row>
    <row r="70" spans="1:26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U70" s="790"/>
      <c r="V70" s="762"/>
      <c r="W70" s="790"/>
      <c r="X70" s="790"/>
      <c r="Y70" s="762"/>
    </row>
    <row r="71" spans="1:26" ht="21.95" customHeight="1" x14ac:dyDescent="0.25">
      <c r="A71" s="50"/>
      <c r="B71" s="50"/>
      <c r="C71" s="51"/>
      <c r="D71" s="709"/>
      <c r="E71" s="22" t="s">
        <v>300</v>
      </c>
      <c r="F71" s="2">
        <v>148.72</v>
      </c>
      <c r="G71" s="78">
        <v>148.72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1.83E-2</v>
      </c>
      <c r="R71" s="2"/>
      <c r="T71" s="48"/>
      <c r="U71" s="790"/>
      <c r="W71" s="790"/>
      <c r="X71" s="790"/>
      <c r="Y71" s="762"/>
      <c r="Z71" s="762"/>
    </row>
    <row r="72" spans="1:26" ht="21.95" customHeight="1" x14ac:dyDescent="0.25">
      <c r="A72" s="50"/>
      <c r="B72" s="50"/>
      <c r="C72" s="51"/>
      <c r="D72" s="709"/>
      <c r="E72" s="22" t="s">
        <v>668</v>
      </c>
      <c r="F72" s="2">
        <v>45.4</v>
      </c>
      <c r="G72" s="78">
        <v>45.4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T72" s="48"/>
      <c r="V72" s="790"/>
      <c r="W72" s="790"/>
      <c r="X72" s="790"/>
      <c r="Y72" s="762"/>
      <c r="Z72" s="762"/>
    </row>
    <row r="73" spans="1:26" ht="21.95" customHeight="1" x14ac:dyDescent="0.25">
      <c r="A73" s="50"/>
      <c r="B73" s="50"/>
      <c r="C73" s="51"/>
      <c r="D73" s="709"/>
      <c r="E73" s="22" t="s">
        <v>711</v>
      </c>
      <c r="F73" s="2">
        <v>69.569999999999993</v>
      </c>
      <c r="G73" s="78">
        <v>69.569999999999993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2.2998418858703469E-2</v>
      </c>
      <c r="Q73" s="879">
        <v>4.1000000000000003E-3</v>
      </c>
      <c r="R73" s="2">
        <v>11.643514644351464</v>
      </c>
      <c r="S73" s="782">
        <v>43317</v>
      </c>
      <c r="T73" s="48"/>
      <c r="W73" s="790"/>
      <c r="X73" s="790"/>
      <c r="Y73" s="762"/>
      <c r="Z73" s="762"/>
    </row>
    <row r="74" spans="1:26" ht="21.95" customHeight="1" x14ac:dyDescent="0.25">
      <c r="A74" s="50"/>
      <c r="B74" s="50"/>
      <c r="C74" s="51"/>
      <c r="D74" s="709"/>
      <c r="E74" s="22" t="s">
        <v>710</v>
      </c>
      <c r="F74" s="2">
        <v>835.63</v>
      </c>
      <c r="G74" s="78">
        <v>835.63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-8.0000000000000004E-4</v>
      </c>
      <c r="R74" s="2"/>
      <c r="V74" s="762"/>
      <c r="W74" s="790"/>
      <c r="X74" s="790"/>
      <c r="Y74" s="762"/>
      <c r="Z74" s="790"/>
    </row>
    <row r="75" spans="1:26" ht="21.95" customHeight="1" x14ac:dyDescent="0.25">
      <c r="A75" s="50"/>
      <c r="B75" s="50"/>
      <c r="C75" s="51"/>
      <c r="D75" s="709"/>
      <c r="E75" s="22" t="s">
        <v>920</v>
      </c>
      <c r="F75" s="2">
        <v>54.88</v>
      </c>
      <c r="G75" s="78">
        <v>54.88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2.5145772594752182E-2</v>
      </c>
      <c r="Q75" s="879">
        <v>1.7600000000000001E-2</v>
      </c>
      <c r="R75" s="2">
        <v>12.472727272727273</v>
      </c>
      <c r="S75" s="782">
        <v>43314</v>
      </c>
      <c r="U75" s="790"/>
      <c r="W75" s="790"/>
      <c r="X75" s="790"/>
      <c r="Y75" s="762"/>
      <c r="Z75" s="762"/>
    </row>
    <row r="76" spans="1:26" ht="21.95" customHeight="1" x14ac:dyDescent="0.25">
      <c r="A76" s="50"/>
      <c r="B76" s="50"/>
      <c r="C76" s="50"/>
      <c r="D76" s="709"/>
      <c r="E76" s="22" t="s">
        <v>892</v>
      </c>
      <c r="F76" s="2">
        <v>234.28</v>
      </c>
      <c r="G76" s="78">
        <v>234.28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1.18E-2</v>
      </c>
      <c r="R76" s="2">
        <v>16.34</v>
      </c>
      <c r="U76"/>
      <c r="W76" s="790"/>
      <c r="X76" s="790"/>
      <c r="Y76" s="762"/>
    </row>
    <row r="77" spans="1:26" ht="21.95" customHeight="1" x14ac:dyDescent="0.25">
      <c r="A77" s="50"/>
      <c r="B77" s="51"/>
      <c r="C77" s="51"/>
      <c r="E77" s="22" t="s">
        <v>897</v>
      </c>
      <c r="F77" s="2">
        <v>75.67</v>
      </c>
      <c r="G77" s="78">
        <v>75.67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1.2686665785648209E-2</v>
      </c>
      <c r="Q77" s="879">
        <v>1.18E-2</v>
      </c>
      <c r="R77" s="2">
        <v>21.315492957746482</v>
      </c>
      <c r="T77" s="48"/>
      <c r="V77" s="762"/>
      <c r="W77" s="790"/>
      <c r="X77" s="790"/>
      <c r="Y77" s="762"/>
      <c r="Z77" s="762"/>
    </row>
    <row r="78" spans="1:26" ht="21.95" customHeight="1" x14ac:dyDescent="0.25">
      <c r="A78" s="50"/>
      <c r="B78" s="50"/>
      <c r="C78" s="51"/>
      <c r="E78" s="22" t="s">
        <v>192</v>
      </c>
      <c r="F78" s="2">
        <v>74.650000000000006</v>
      </c>
      <c r="G78" s="78">
        <v>74.650000000000006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1.12E-2</v>
      </c>
      <c r="R78" s="2"/>
      <c r="U78" s="790"/>
      <c r="V78" s="2"/>
      <c r="W78" s="789"/>
      <c r="X78" s="789"/>
      <c r="Y78" s="2"/>
      <c r="Z78" s="762"/>
    </row>
    <row r="79" spans="1:26" ht="21.95" customHeight="1" x14ac:dyDescent="0.25">
      <c r="A79" s="51"/>
      <c r="B79" s="51"/>
      <c r="C79" s="51"/>
      <c r="D79" s="709"/>
      <c r="E79" s="22" t="s">
        <v>219</v>
      </c>
      <c r="F79" s="2">
        <v>49.43</v>
      </c>
      <c r="G79" s="78">
        <v>49.43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4.4999999999999997E-3</v>
      </c>
      <c r="R79" s="2"/>
      <c r="T79" s="48"/>
      <c r="U79" s="790"/>
      <c r="V79" s="2"/>
      <c r="W79" s="789"/>
      <c r="X79" s="789"/>
      <c r="Y79" s="2"/>
      <c r="Z79" s="762"/>
    </row>
    <row r="80" spans="1:26" ht="21.95" customHeight="1" x14ac:dyDescent="0.25">
      <c r="A80" s="50"/>
      <c r="B80" s="51"/>
      <c r="C80" s="51"/>
      <c r="D80" s="709"/>
      <c r="E80" s="22" t="s">
        <v>798</v>
      </c>
      <c r="F80" s="2">
        <v>455</v>
      </c>
      <c r="G80" s="78">
        <v>455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T80" s="48"/>
      <c r="U80"/>
      <c r="V80" s="790"/>
      <c r="W80" s="790"/>
      <c r="X80" s="790"/>
      <c r="Y80" s="762"/>
    </row>
    <row r="81" spans="1:33" ht="21.95" customHeight="1" x14ac:dyDescent="0.25">
      <c r="A81" s="51"/>
      <c r="B81" s="51"/>
      <c r="C81" s="51"/>
      <c r="D81" s="709"/>
      <c r="E81" s="22" t="s">
        <v>709</v>
      </c>
      <c r="F81" s="2">
        <v>74.5</v>
      </c>
      <c r="G81" s="78">
        <v>74.5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9">
        <v>7.7000000000000002E-3</v>
      </c>
      <c r="R81" s="2">
        <v>18.237454100367199</v>
      </c>
      <c r="W81" s="790"/>
      <c r="X81" s="790"/>
      <c r="Y81" s="762"/>
      <c r="Z81" s="762"/>
    </row>
    <row r="82" spans="1:33" ht="21.95" customHeight="1" x14ac:dyDescent="0.25">
      <c r="A82" s="51"/>
      <c r="B82" s="51"/>
      <c r="C82" s="51"/>
      <c r="D82" s="709"/>
      <c r="E82" s="22" t="s">
        <v>34</v>
      </c>
      <c r="F82" s="2">
        <v>32.700000000000003</v>
      </c>
      <c r="G82" s="78">
        <v>32.700000000000003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5.1000000000000004E-3</v>
      </c>
      <c r="R82" s="2"/>
      <c r="T82" s="48"/>
      <c r="V82" s="762"/>
      <c r="W82" s="790"/>
      <c r="X82" s="790"/>
      <c r="Y82" s="762"/>
    </row>
    <row r="83" spans="1:33" ht="21.95" customHeight="1" x14ac:dyDescent="0.25">
      <c r="A83" s="50"/>
      <c r="B83" s="51"/>
      <c r="C83" s="51"/>
      <c r="E83" s="22" t="s">
        <v>171</v>
      </c>
      <c r="F83" s="2">
        <v>42.26</v>
      </c>
      <c r="G83" s="78">
        <v>42.26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T83" s="48"/>
      <c r="U83" s="790"/>
      <c r="V83" s="762"/>
      <c r="W83" s="790"/>
      <c r="X83" s="790"/>
      <c r="Y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78">
        <v>47.22</v>
      </c>
      <c r="G84" s="78">
        <v>47.22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3.8999999999999998E-3</v>
      </c>
      <c r="R84" s="2"/>
      <c r="U84" s="790"/>
      <c r="W84" s="790"/>
      <c r="X84" s="790"/>
      <c r="Y84" s="762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45.69</v>
      </c>
      <c r="G85" s="78">
        <v>45.69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3.0000000000000001E-3</v>
      </c>
      <c r="R85" s="2"/>
      <c r="W85" s="790"/>
      <c r="X85" s="790"/>
      <c r="Y85" s="762"/>
      <c r="Z85" s="762"/>
    </row>
    <row r="86" spans="1:33" ht="21.95" customHeight="1" x14ac:dyDescent="0.25">
      <c r="A86" s="60"/>
      <c r="B86" s="61"/>
      <c r="C86" s="60"/>
      <c r="D86" s="709"/>
      <c r="E86" s="22" t="s">
        <v>42</v>
      </c>
      <c r="F86" s="2">
        <v>137.79</v>
      </c>
      <c r="G86" s="78">
        <v>137.79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V86" s="2"/>
      <c r="W86" s="789"/>
      <c r="X86" s="789"/>
      <c r="Y86" s="2"/>
      <c r="Z86" s="790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43.03</v>
      </c>
      <c r="G87" s="78">
        <v>43.03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9.2999999999999992E-3</v>
      </c>
      <c r="R87" s="2"/>
      <c r="T87" s="48"/>
      <c r="U87"/>
      <c r="V87" s="790"/>
      <c r="W87" s="790"/>
      <c r="X87" s="790"/>
      <c r="Y87" s="762"/>
    </row>
    <row r="88" spans="1:33" ht="21.95" customHeight="1" x14ac:dyDescent="0.25">
      <c r="A88" s="50"/>
      <c r="B88" s="50"/>
      <c r="C88" s="51"/>
      <c r="E88" s="22" t="s">
        <v>169</v>
      </c>
      <c r="F88" s="2">
        <v>63.63</v>
      </c>
      <c r="G88" s="78">
        <v>63.63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U88"/>
      <c r="V88" s="790"/>
      <c r="W88" s="790"/>
      <c r="X88" s="790"/>
      <c r="Y88" s="762"/>
    </row>
    <row r="89" spans="1:33" ht="21.95" customHeight="1" x14ac:dyDescent="0.25">
      <c r="A89" s="50"/>
      <c r="B89" s="50"/>
      <c r="C89" s="51"/>
      <c r="E89" s="22" t="s">
        <v>8</v>
      </c>
      <c r="F89" s="2">
        <v>75.239999999999995</v>
      </c>
      <c r="G89" s="78">
        <v>75.239999999999995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7.1999999999999998E-3</v>
      </c>
      <c r="R89" s="2"/>
      <c r="W89" s="790"/>
      <c r="X89" s="790"/>
      <c r="Y89" s="762"/>
      <c r="Z89" s="790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28.34</v>
      </c>
      <c r="G90" s="78">
        <v>28.34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U90" s="790"/>
      <c r="V90" s="790"/>
      <c r="W90" s="790"/>
      <c r="X90" s="790"/>
      <c r="Y90" s="790"/>
      <c r="Z90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43.96</v>
      </c>
      <c r="G91" s="78">
        <v>43.96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s="29" t="s">
        <v>1171</v>
      </c>
      <c r="P91" s="660">
        <v>4.0899999999999999E-2</v>
      </c>
      <c r="Q91" s="879">
        <v>2.69E-2</v>
      </c>
      <c r="R91" s="2"/>
      <c r="T91" s="48"/>
      <c r="W91" s="790"/>
      <c r="X91" s="790"/>
      <c r="Y91" s="762"/>
      <c r="Z91" s="762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1"/>
      <c r="C92" s="51"/>
      <c r="D92" s="709"/>
      <c r="E92" s="22" t="s">
        <v>332</v>
      </c>
      <c r="F92" s="2">
        <v>66.430000000000007</v>
      </c>
      <c r="G92" s="78">
        <v>66.430000000000007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1.61E-2</v>
      </c>
      <c r="R92" s="2">
        <v>12.653333333333334</v>
      </c>
      <c r="W92" s="790"/>
      <c r="X92" s="790"/>
      <c r="Y92" s="762"/>
      <c r="Z92" s="76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9">
        <v>1.9099999999999999E-2</v>
      </c>
      <c r="R93" s="2"/>
      <c r="T93" s="48"/>
      <c r="U93" s="790"/>
      <c r="V93" s="790"/>
      <c r="W93" s="790"/>
      <c r="X93" s="790"/>
      <c r="Y93" s="762"/>
      <c r="Z93" s="762"/>
    </row>
    <row r="94" spans="1:33" ht="21.95" customHeight="1" x14ac:dyDescent="0.25">
      <c r="A94" s="50"/>
      <c r="B94" s="51"/>
      <c r="C94" s="51"/>
      <c r="D94" s="709"/>
      <c r="E94" s="22" t="s">
        <v>45</v>
      </c>
      <c r="F94" s="78">
        <v>82.67</v>
      </c>
      <c r="G94" s="78">
        <v>82.67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7.4000000000000003E-3</v>
      </c>
      <c r="R94" s="2"/>
      <c r="V94" s="2"/>
      <c r="W94" s="789"/>
      <c r="X94" s="789"/>
      <c r="Y94" s="2"/>
      <c r="Z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150.53</v>
      </c>
      <c r="G95" s="78">
        <v>150.53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1.04E-2</v>
      </c>
      <c r="R95" s="2"/>
      <c r="U95"/>
      <c r="W95" s="790"/>
      <c r="X95" s="790"/>
      <c r="Y95" s="790"/>
      <c r="Z95" s="790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233.23</v>
      </c>
      <c r="G96" s="78">
        <v>233.23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W96" s="790"/>
      <c r="X96" s="790"/>
      <c r="Y96" s="762"/>
      <c r="Z96" s="762"/>
    </row>
    <row r="97" spans="1:33" ht="21.95" customHeight="1" x14ac:dyDescent="0.25">
      <c r="A97" s="50"/>
      <c r="B97" s="50"/>
      <c r="C97" s="51"/>
      <c r="D97" s="709"/>
      <c r="E97" s="22" t="s">
        <v>13</v>
      </c>
      <c r="F97" s="2">
        <v>82.68</v>
      </c>
      <c r="G97" s="78">
        <v>82.68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6.7000000000000002E-3</v>
      </c>
      <c r="R97" s="2"/>
      <c r="V97" s="762"/>
      <c r="W97" s="790"/>
      <c r="X97" s="790"/>
      <c r="Y97" s="762"/>
      <c r="Z97" s="660"/>
    </row>
    <row r="98" spans="1:33" ht="21.95" customHeight="1" x14ac:dyDescent="0.25">
      <c r="A98" s="50"/>
      <c r="B98" s="51"/>
      <c r="C98" s="51"/>
      <c r="D98" s="709"/>
      <c r="E98" s="22" t="s">
        <v>32</v>
      </c>
      <c r="F98" s="2">
        <v>47.79</v>
      </c>
      <c r="G98" s="78">
        <v>47.79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2.5528353211969033E-2</v>
      </c>
      <c r="Q98" s="879">
        <v>-5.5999999999999999E-3</v>
      </c>
      <c r="R98" s="2">
        <v>8.6497737556561081</v>
      </c>
      <c r="U98" s="790"/>
      <c r="W98" s="790"/>
      <c r="X98" s="790"/>
      <c r="Y98" s="762"/>
    </row>
    <row r="99" spans="1:33" ht="21.95" customHeight="1" x14ac:dyDescent="0.25">
      <c r="A99" s="50"/>
      <c r="B99" s="50"/>
      <c r="C99" s="51"/>
      <c r="D99" s="709"/>
      <c r="E99" s="22" t="s">
        <v>63</v>
      </c>
      <c r="F99" s="2">
        <v>109.61</v>
      </c>
      <c r="G99" s="78">
        <v>109.61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U99"/>
      <c r="V99" s="762"/>
      <c r="W99" s="790"/>
      <c r="X99" s="790"/>
      <c r="Y99" s="762"/>
      <c r="Z99" s="660"/>
      <c r="AA99" s="2"/>
      <c r="AB99"/>
      <c r="AC99"/>
      <c r="AD99"/>
      <c r="AE99"/>
      <c r="AF99"/>
      <c r="AG99"/>
    </row>
    <row r="100" spans="1:33" ht="21.95" customHeight="1" x14ac:dyDescent="0.25">
      <c r="A100" s="152"/>
      <c r="B100" s="50"/>
      <c r="C100" s="51"/>
      <c r="D100" s="709"/>
      <c r="E100" s="22" t="s">
        <v>9</v>
      </c>
      <c r="F100" s="2">
        <v>2.5099999999999998</v>
      </c>
      <c r="G100" s="78">
        <v>2.5099999999999998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2.5899999999999999E-2</v>
      </c>
      <c r="R100" s="2"/>
      <c r="T100" s="48"/>
      <c r="U100" s="790"/>
      <c r="W100" s="790"/>
      <c r="X100" s="790"/>
      <c r="Y100" s="762"/>
      <c r="AA100" s="2"/>
      <c r="AB100"/>
      <c r="AC100"/>
      <c r="AD100"/>
      <c r="AE100"/>
      <c r="AF100"/>
      <c r="AG100"/>
    </row>
    <row r="101" spans="1:33" ht="21.95" customHeight="1" x14ac:dyDescent="0.25">
      <c r="A101" s="50"/>
      <c r="B101" s="50"/>
      <c r="C101" s="51"/>
      <c r="D101" s="709"/>
      <c r="E101" s="22" t="s">
        <v>55</v>
      </c>
      <c r="F101" s="2">
        <v>68.25</v>
      </c>
      <c r="G101" s="78">
        <v>68.25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3.0476190476190476E-2</v>
      </c>
      <c r="Q101" s="879">
        <v>1.0800000000000001E-2</v>
      </c>
      <c r="R101" s="2">
        <v>10.565015479876161</v>
      </c>
      <c r="T101" s="48"/>
      <c r="V101" s="790"/>
      <c r="W101" s="790"/>
      <c r="X101" s="790"/>
      <c r="Y101" s="790"/>
      <c r="Z101" s="762"/>
    </row>
    <row r="102" spans="1:33" ht="21.95" customHeight="1" x14ac:dyDescent="0.25">
      <c r="A102" s="50"/>
      <c r="B102" s="51"/>
      <c r="C102" s="51"/>
      <c r="D102" s="709"/>
      <c r="E102" s="22" t="s">
        <v>53</v>
      </c>
      <c r="F102" s="2">
        <v>72.8</v>
      </c>
      <c r="G102" s="78">
        <v>72.8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2.2599999999999999E-2</v>
      </c>
      <c r="R102" s="2"/>
      <c r="T102" s="48"/>
      <c r="W102" s="790"/>
      <c r="X102" s="790"/>
      <c r="Y102" s="762"/>
      <c r="Z102" s="660"/>
    </row>
    <row r="103" spans="1:33" ht="21.95" customHeight="1" x14ac:dyDescent="0.25">
      <c r="A103" s="50"/>
      <c r="B103" s="51"/>
      <c r="C103" s="51"/>
      <c r="E103" s="22" t="s">
        <v>56</v>
      </c>
      <c r="F103" s="2">
        <v>33.33</v>
      </c>
      <c r="G103" s="78">
        <v>33.33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221.76</v>
      </c>
      <c r="G104" s="78">
        <v>221.76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38.51</v>
      </c>
      <c r="G105" s="78">
        <v>38.51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107.02</v>
      </c>
      <c r="G106" s="78">
        <v>107.02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239.62</v>
      </c>
      <c r="G107" s="78">
        <v>239.62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83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82" priority="760">
      <formula>$H2=0</formula>
    </cfRule>
  </conditionalFormatting>
  <conditionalFormatting sqref="K109:K200">
    <cfRule type="expression" dxfId="3881" priority="761">
      <formula>$J109=0</formula>
    </cfRule>
  </conditionalFormatting>
  <conditionalFormatting sqref="K109:K458">
    <cfRule type="expression" dxfId="3880" priority="802">
      <formula>$J109&lt;0</formula>
    </cfRule>
  </conditionalFormatting>
  <conditionalFormatting sqref="E59">
    <cfRule type="expression" dxfId="3879" priority="731">
      <formula>$H59=0</formula>
    </cfRule>
  </conditionalFormatting>
  <conditionalFormatting sqref="E5">
    <cfRule type="expression" dxfId="3878" priority="709">
      <formula>$H5=0</formula>
    </cfRule>
  </conditionalFormatting>
  <conditionalFormatting sqref="E60">
    <cfRule type="expression" dxfId="3877" priority="687">
      <formula>$H60=0</formula>
    </cfRule>
  </conditionalFormatting>
  <conditionalFormatting sqref="E62">
    <cfRule type="expression" dxfId="3876" priority="676">
      <formula>$H62=0</formula>
    </cfRule>
  </conditionalFormatting>
  <conditionalFormatting sqref="E61">
    <cfRule type="expression" dxfId="3875" priority="665">
      <formula>$H61=0</formula>
    </cfRule>
  </conditionalFormatting>
  <conditionalFormatting sqref="E8">
    <cfRule type="expression" dxfId="3874" priority="650">
      <formula>$H8=0</formula>
    </cfRule>
  </conditionalFormatting>
  <conditionalFormatting sqref="E63">
    <cfRule type="expression" dxfId="3873" priority="640">
      <formula>$H63=0</formula>
    </cfRule>
  </conditionalFormatting>
  <conditionalFormatting sqref="E20">
    <cfRule type="expression" dxfId="3872" priority="630">
      <formula>$H20=0</formula>
    </cfRule>
  </conditionalFormatting>
  <conditionalFormatting sqref="E64">
    <cfRule type="expression" dxfId="3871" priority="621">
      <formula>$H64=0</formula>
    </cfRule>
  </conditionalFormatting>
  <conditionalFormatting sqref="E65">
    <cfRule type="expression" dxfId="3870" priority="614">
      <formula>$H65=0</formula>
    </cfRule>
  </conditionalFormatting>
  <conditionalFormatting sqref="E11">
    <cfRule type="expression" dxfId="3869" priority="605">
      <formula>$H11=0</formula>
    </cfRule>
  </conditionalFormatting>
  <conditionalFormatting sqref="E9">
    <cfRule type="expression" dxfId="3868" priority="598">
      <formula>$H9=0</formula>
    </cfRule>
  </conditionalFormatting>
  <conditionalFormatting sqref="E66">
    <cfRule type="expression" dxfId="3867" priority="589">
      <formula>$H66=0</formula>
    </cfRule>
  </conditionalFormatting>
  <conditionalFormatting sqref="E10">
    <cfRule type="expression" dxfId="3866" priority="580">
      <formula>$H10=0</formula>
    </cfRule>
  </conditionalFormatting>
  <conditionalFormatting sqref="E26:E28 E30 E45:E49 E36:E43">
    <cfRule type="expression" dxfId="3865" priority="576">
      <formula>$H26=0</formula>
    </cfRule>
  </conditionalFormatting>
  <conditionalFormatting sqref="E29">
    <cfRule type="expression" dxfId="3864" priority="575">
      <formula>$H29=0</formula>
    </cfRule>
  </conditionalFormatting>
  <conditionalFormatting sqref="E31">
    <cfRule type="expression" dxfId="3863" priority="574">
      <formula>$H31=0</formula>
    </cfRule>
  </conditionalFormatting>
  <conditionalFormatting sqref="E32">
    <cfRule type="expression" dxfId="3862" priority="573">
      <formula>$H32=0</formula>
    </cfRule>
  </conditionalFormatting>
  <conditionalFormatting sqref="E44">
    <cfRule type="expression" dxfId="3861" priority="572">
      <formula>$H44=0</formula>
    </cfRule>
  </conditionalFormatting>
  <conditionalFormatting sqref="E35">
    <cfRule type="expression" dxfId="3860" priority="571">
      <formula>$H35=0</formula>
    </cfRule>
  </conditionalFormatting>
  <conditionalFormatting sqref="E33">
    <cfRule type="expression" dxfId="3859" priority="570">
      <formula>$H33=0</formula>
    </cfRule>
  </conditionalFormatting>
  <conditionalFormatting sqref="E34">
    <cfRule type="expression" dxfId="3858" priority="569">
      <formula>$H34=0</formula>
    </cfRule>
  </conditionalFormatting>
  <conditionalFormatting sqref="E67">
    <cfRule type="expression" dxfId="3857" priority="565">
      <formula>$H67=0</formula>
    </cfRule>
  </conditionalFormatting>
  <conditionalFormatting sqref="E69:E70">
    <cfRule type="expression" dxfId="3856" priority="558">
      <formula>$H69=0</formula>
    </cfRule>
  </conditionalFormatting>
  <conditionalFormatting sqref="E68">
    <cfRule type="expression" dxfId="3855" priority="551">
      <formula>$H68=0</formula>
    </cfRule>
  </conditionalFormatting>
  <conditionalFormatting sqref="E69:E70">
    <cfRule type="expression" dxfId="3854" priority="543">
      <formula>$H69=0</formula>
    </cfRule>
  </conditionalFormatting>
  <conditionalFormatting sqref="E71">
    <cfRule type="expression" dxfId="3853" priority="536">
      <formula>$H71=0</formula>
    </cfRule>
  </conditionalFormatting>
  <conditionalFormatting sqref="E72">
    <cfRule type="expression" dxfId="3852" priority="513">
      <formula>$H72=0</formula>
    </cfRule>
  </conditionalFormatting>
  <conditionalFormatting sqref="E72">
    <cfRule type="expression" dxfId="3851" priority="505">
      <formula>$H72=0</formula>
    </cfRule>
  </conditionalFormatting>
  <conditionalFormatting sqref="E74">
    <cfRule type="expression" dxfId="3850" priority="498">
      <formula>$H74=0</formula>
    </cfRule>
  </conditionalFormatting>
  <conditionalFormatting sqref="E73">
    <cfRule type="expression" dxfId="3849" priority="491">
      <formula>$H73=0</formula>
    </cfRule>
  </conditionalFormatting>
  <conditionalFormatting sqref="E75">
    <cfRule type="expression" dxfId="3848" priority="474">
      <formula>$H75=0</formula>
    </cfRule>
  </conditionalFormatting>
  <conditionalFormatting sqref="E7">
    <cfRule type="expression" dxfId="3847" priority="466">
      <formula>$H7=0</formula>
    </cfRule>
  </conditionalFormatting>
  <conditionalFormatting sqref="E76">
    <cfRule type="expression" dxfId="3846" priority="450">
      <formula>$H76=0</formula>
    </cfRule>
  </conditionalFormatting>
  <conditionalFormatting sqref="E77">
    <cfRule type="expression" dxfId="3845" priority="437">
      <formula>$H77=0</formula>
    </cfRule>
  </conditionalFormatting>
  <conditionalFormatting sqref="E78">
    <cfRule type="expression" dxfId="3844" priority="423">
      <formula>$H78=0</formula>
    </cfRule>
  </conditionalFormatting>
  <conditionalFormatting sqref="E79">
    <cfRule type="expression" dxfId="3843" priority="411">
      <formula>$H79=0</formula>
    </cfRule>
  </conditionalFormatting>
  <conditionalFormatting sqref="E80">
    <cfRule type="expression" dxfId="3842" priority="401">
      <formula>$H80=0</formula>
    </cfRule>
  </conditionalFormatting>
  <conditionalFormatting sqref="E81">
    <cfRule type="expression" dxfId="3841" priority="391">
      <formula>$H81=0</formula>
    </cfRule>
  </conditionalFormatting>
  <conditionalFormatting sqref="E82">
    <cfRule type="expression" dxfId="3840" priority="381">
      <formula>$H82=0</formula>
    </cfRule>
  </conditionalFormatting>
  <conditionalFormatting sqref="E83">
    <cfRule type="expression" dxfId="3839" priority="371">
      <formula>$H83=0</formula>
    </cfRule>
  </conditionalFormatting>
  <conditionalFormatting sqref="E84">
    <cfRule type="expression" dxfId="3838" priority="361">
      <formula>$H84=0</formula>
    </cfRule>
  </conditionalFormatting>
  <conditionalFormatting sqref="E85">
    <cfRule type="expression" dxfId="3837" priority="350">
      <formula>$H85=0</formula>
    </cfRule>
  </conditionalFormatting>
  <conditionalFormatting sqref="R109:R1048576">
    <cfRule type="expression" dxfId="3836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35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34" priority="315">
      <formula>K3&gt;0</formula>
    </cfRule>
    <cfRule type="expression" dxfId="3833" priority="316">
      <formula>K3&lt;0</formula>
    </cfRule>
  </conditionalFormatting>
  <conditionalFormatting sqref="K2 K4 K6 K8 K10 K12 K14 K16 K18 K20 K22 K24 K26 K28 K30">
    <cfRule type="expression" dxfId="3832" priority="313">
      <formula>K2&gt;0</formula>
    </cfRule>
    <cfRule type="expression" dxfId="3831" priority="314">
      <formula>K2&lt;0</formula>
    </cfRule>
  </conditionalFormatting>
  <conditionalFormatting sqref="K23 K25 K27 K29">
    <cfRule type="expression" dxfId="3830" priority="311">
      <formula>K23&gt;0</formula>
    </cfRule>
    <cfRule type="expression" dxfId="3829" priority="312">
      <formula>K23&lt;0</formula>
    </cfRule>
  </conditionalFormatting>
  <conditionalFormatting sqref="K31 K33 K40 K35 K42 K37:K38">
    <cfRule type="expression" dxfId="3828" priority="309">
      <formula>K31&gt;0</formula>
    </cfRule>
    <cfRule type="expression" dxfId="3827" priority="310">
      <formula>K31&lt;0</formula>
    </cfRule>
  </conditionalFormatting>
  <conditionalFormatting sqref="K32 K39 K34 K41 K36 K43">
    <cfRule type="expression" dxfId="3826" priority="307">
      <formula>K32&gt;0</formula>
    </cfRule>
    <cfRule type="expression" dxfId="3825" priority="308">
      <formula>K32&lt;0</formula>
    </cfRule>
  </conditionalFormatting>
  <conditionalFormatting sqref="K45 K47 K49 K51 K53">
    <cfRule type="expression" dxfId="3824" priority="305">
      <formula>K45&gt;0</formula>
    </cfRule>
    <cfRule type="expression" dxfId="3823" priority="306">
      <formula>K45&lt;0</formula>
    </cfRule>
  </conditionalFormatting>
  <conditionalFormatting sqref="K46 K48 K50 K52">
    <cfRule type="expression" dxfId="3822" priority="303">
      <formula>K46&gt;0</formula>
    </cfRule>
    <cfRule type="expression" dxfId="3821" priority="304">
      <formula>K46&lt;0</formula>
    </cfRule>
  </conditionalFormatting>
  <conditionalFormatting sqref="K54 K56 K58 K60">
    <cfRule type="expression" dxfId="3820" priority="301">
      <formula>K54&gt;0</formula>
    </cfRule>
    <cfRule type="expression" dxfId="3819" priority="302">
      <formula>K54&lt;0</formula>
    </cfRule>
  </conditionalFormatting>
  <conditionalFormatting sqref="K55 K57 K59">
    <cfRule type="expression" dxfId="3818" priority="299">
      <formula>K55&gt;0</formula>
    </cfRule>
    <cfRule type="expression" dxfId="3817" priority="300">
      <formula>K55&lt;0</formula>
    </cfRule>
  </conditionalFormatting>
  <conditionalFormatting sqref="K68 K70 K72 K74">
    <cfRule type="expression" dxfId="3816" priority="297">
      <formula>K68&gt;0</formula>
    </cfRule>
    <cfRule type="expression" dxfId="3815" priority="298">
      <formula>K68&lt;0</formula>
    </cfRule>
  </conditionalFormatting>
  <conditionalFormatting sqref="K69 K71 K73">
    <cfRule type="expression" dxfId="3814" priority="295">
      <formula>K69&gt;0</formula>
    </cfRule>
    <cfRule type="expression" dxfId="3813" priority="296">
      <formula>K69&lt;0</formula>
    </cfRule>
  </conditionalFormatting>
  <conditionalFormatting sqref="K75 K77 K79 K81 K83">
    <cfRule type="expression" dxfId="3812" priority="293">
      <formula>K75&gt;0</formula>
    </cfRule>
    <cfRule type="expression" dxfId="3811" priority="294">
      <formula>K75&lt;0</formula>
    </cfRule>
  </conditionalFormatting>
  <conditionalFormatting sqref="K76 K78 K80 K82">
    <cfRule type="expression" dxfId="3810" priority="291">
      <formula>K76&gt;0</formula>
    </cfRule>
    <cfRule type="expression" dxfId="3809" priority="292">
      <formula>K76&lt;0</formula>
    </cfRule>
  </conditionalFormatting>
  <conditionalFormatting sqref="K82 K84 K88">
    <cfRule type="expression" dxfId="3808" priority="289">
      <formula>K82&gt;0</formula>
    </cfRule>
    <cfRule type="expression" dxfId="3807" priority="290">
      <formula>K82&lt;0</formula>
    </cfRule>
  </conditionalFormatting>
  <conditionalFormatting sqref="K83 K85">
    <cfRule type="expression" dxfId="3806" priority="287">
      <formula>K83&gt;0</formula>
    </cfRule>
    <cfRule type="expression" dxfId="3805" priority="288">
      <formula>K83&lt;0</formula>
    </cfRule>
  </conditionalFormatting>
  <conditionalFormatting sqref="M109:M200">
    <cfRule type="expression" dxfId="3804" priority="285">
      <formula>$J109=0</formula>
    </cfRule>
  </conditionalFormatting>
  <conditionalFormatting sqref="M109:M458">
    <cfRule type="expression" dxfId="3803" priority="286">
      <formula>$J109&lt;0</formula>
    </cfRule>
  </conditionalFormatting>
  <conditionalFormatting sqref="M3 M5 M7 M9 M11 M13 M15 M17 M19 M21">
    <cfRule type="expression" dxfId="3802" priority="283">
      <formula>M3&gt;0</formula>
    </cfRule>
    <cfRule type="expression" dxfId="3801" priority="284">
      <formula>M3&lt;0</formula>
    </cfRule>
  </conditionalFormatting>
  <conditionalFormatting sqref="M2 M4 M6 M8 M10 M12 M14 M16 M18 M20 M22 M24 M26 M28 M30">
    <cfRule type="expression" dxfId="3800" priority="281">
      <formula>M2&gt;0</formula>
    </cfRule>
    <cfRule type="expression" dxfId="3799" priority="282">
      <formula>M2&lt;0</formula>
    </cfRule>
  </conditionalFormatting>
  <conditionalFormatting sqref="M23 M25 M27 M29">
    <cfRule type="expression" dxfId="3798" priority="279">
      <formula>M23&gt;0</formula>
    </cfRule>
    <cfRule type="expression" dxfId="3797" priority="280">
      <formula>M23&lt;0</formula>
    </cfRule>
  </conditionalFormatting>
  <conditionalFormatting sqref="M31 M33 M40 M35 M42 M37:M38">
    <cfRule type="expression" dxfId="3796" priority="277">
      <formula>M31&gt;0</formula>
    </cfRule>
    <cfRule type="expression" dxfId="3795" priority="278">
      <formula>M31&lt;0</formula>
    </cfRule>
  </conditionalFormatting>
  <conditionalFormatting sqref="M32 M39 M34 M41 M36 M43">
    <cfRule type="expression" dxfId="3794" priority="275">
      <formula>M32&gt;0</formula>
    </cfRule>
    <cfRule type="expression" dxfId="3793" priority="276">
      <formula>M32&lt;0</formula>
    </cfRule>
  </conditionalFormatting>
  <conditionalFormatting sqref="M45 M47 M49 M51 M53">
    <cfRule type="expression" dxfId="3792" priority="273">
      <formula>M45&gt;0</formula>
    </cfRule>
    <cfRule type="expression" dxfId="3791" priority="274">
      <formula>M45&lt;0</formula>
    </cfRule>
  </conditionalFormatting>
  <conditionalFormatting sqref="M46 M48 M50 M52">
    <cfRule type="expression" dxfId="3790" priority="271">
      <formula>M46&gt;0</formula>
    </cfRule>
    <cfRule type="expression" dxfId="3789" priority="272">
      <formula>M46&lt;0</formula>
    </cfRule>
  </conditionalFormatting>
  <conditionalFormatting sqref="M54 M56 M58 M60">
    <cfRule type="expression" dxfId="3788" priority="269">
      <formula>M54&gt;0</formula>
    </cfRule>
    <cfRule type="expression" dxfId="3787" priority="270">
      <formula>M54&lt;0</formula>
    </cfRule>
  </conditionalFormatting>
  <conditionalFormatting sqref="M55 M57 M59 M61">
    <cfRule type="expression" dxfId="3786" priority="267">
      <formula>M55&gt;0</formula>
    </cfRule>
    <cfRule type="expression" dxfId="3785" priority="268">
      <formula>M55&lt;0</formula>
    </cfRule>
  </conditionalFormatting>
  <conditionalFormatting sqref="M68 M70 M72 M74">
    <cfRule type="expression" dxfId="3784" priority="265">
      <formula>M68&gt;0</formula>
    </cfRule>
    <cfRule type="expression" dxfId="3783" priority="266">
      <formula>M68&lt;0</formula>
    </cfRule>
  </conditionalFormatting>
  <conditionalFormatting sqref="M67 M69 M71 M73">
    <cfRule type="expression" dxfId="3782" priority="263">
      <formula>M67&gt;0</formula>
    </cfRule>
    <cfRule type="expression" dxfId="3781" priority="264">
      <formula>M67&lt;0</formula>
    </cfRule>
  </conditionalFormatting>
  <conditionalFormatting sqref="M75 M77 M79 M81 M83">
    <cfRule type="expression" dxfId="3780" priority="261">
      <formula>M75&gt;0</formula>
    </cfRule>
    <cfRule type="expression" dxfId="3779" priority="262">
      <formula>M75&lt;0</formula>
    </cfRule>
  </conditionalFormatting>
  <conditionalFormatting sqref="M76 M78 M80 M82">
    <cfRule type="expression" dxfId="3778" priority="259">
      <formula>M76&gt;0</formula>
    </cfRule>
    <cfRule type="expression" dxfId="3777" priority="260">
      <formula>M76&lt;0</formula>
    </cfRule>
  </conditionalFormatting>
  <conditionalFormatting sqref="M82 M84 M88">
    <cfRule type="expression" dxfId="3776" priority="257">
      <formula>M82&gt;0</formula>
    </cfRule>
    <cfRule type="expression" dxfId="3775" priority="258">
      <formula>M82&lt;0</formula>
    </cfRule>
  </conditionalFormatting>
  <conditionalFormatting sqref="M83 M85">
    <cfRule type="expression" dxfId="3774" priority="255">
      <formula>M83&gt;0</formula>
    </cfRule>
    <cfRule type="expression" dxfId="3773" priority="256">
      <formula>M83&lt;0</formula>
    </cfRule>
  </conditionalFormatting>
  <conditionalFormatting sqref="L109:L200">
    <cfRule type="expression" dxfId="3772" priority="253">
      <formula>$J109=0</formula>
    </cfRule>
  </conditionalFormatting>
  <conditionalFormatting sqref="L109:L458">
    <cfRule type="expression" dxfId="3771" priority="254">
      <formula>$J109&lt;0</formula>
    </cfRule>
  </conditionalFormatting>
  <conditionalFormatting sqref="L3 L5 L7 L9 L11 L13 L15 L17 L19 L21">
    <cfRule type="expression" dxfId="3770" priority="251">
      <formula>L3&gt;0</formula>
    </cfRule>
    <cfRule type="expression" dxfId="3769" priority="252">
      <formula>L3&lt;0</formula>
    </cfRule>
  </conditionalFormatting>
  <conditionalFormatting sqref="L2 L4 L6 L8 L10 L12 L14 L16 L18 L20 L22 L24 L26 L28 L30">
    <cfRule type="expression" dxfId="3768" priority="249">
      <formula>L2&gt;0</formula>
    </cfRule>
    <cfRule type="expression" dxfId="3767" priority="250">
      <formula>L2&lt;0</formula>
    </cfRule>
  </conditionalFormatting>
  <conditionalFormatting sqref="L23 L25 L27 L29">
    <cfRule type="expression" dxfId="3766" priority="247">
      <formula>L23&gt;0</formula>
    </cfRule>
    <cfRule type="expression" dxfId="3765" priority="248">
      <formula>L23&lt;0</formula>
    </cfRule>
  </conditionalFormatting>
  <conditionalFormatting sqref="L31 L33 L40 L35 L42 L37:L38">
    <cfRule type="expression" dxfId="3764" priority="245">
      <formula>L31&gt;0</formula>
    </cfRule>
    <cfRule type="expression" dxfId="3763" priority="246">
      <formula>L31&lt;0</formula>
    </cfRule>
  </conditionalFormatting>
  <conditionalFormatting sqref="L32 L39 L34 L41 L36 L43">
    <cfRule type="expression" dxfId="3762" priority="243">
      <formula>L32&gt;0</formula>
    </cfRule>
    <cfRule type="expression" dxfId="3761" priority="244">
      <formula>L32&lt;0</formula>
    </cfRule>
  </conditionalFormatting>
  <conditionalFormatting sqref="L45 L47 L49 L51 L53">
    <cfRule type="expression" dxfId="3760" priority="241">
      <formula>L45&gt;0</formula>
    </cfRule>
    <cfRule type="expression" dxfId="3759" priority="242">
      <formula>L45&lt;0</formula>
    </cfRule>
  </conditionalFormatting>
  <conditionalFormatting sqref="L46 L48 L50 L52">
    <cfRule type="expression" dxfId="3758" priority="239">
      <formula>L46&gt;0</formula>
    </cfRule>
    <cfRule type="expression" dxfId="3757" priority="240">
      <formula>L46&lt;0</formula>
    </cfRule>
  </conditionalFormatting>
  <conditionalFormatting sqref="L54 L56 L58 L60 L62">
    <cfRule type="expression" dxfId="3756" priority="237">
      <formula>L54&gt;0</formula>
    </cfRule>
    <cfRule type="expression" dxfId="3755" priority="238">
      <formula>L54&lt;0</formula>
    </cfRule>
  </conditionalFormatting>
  <conditionalFormatting sqref="L55 L57 L59 L61">
    <cfRule type="expression" dxfId="3754" priority="235">
      <formula>L55&gt;0</formula>
    </cfRule>
    <cfRule type="expression" dxfId="3753" priority="236">
      <formula>L55&lt;0</formula>
    </cfRule>
  </conditionalFormatting>
  <conditionalFormatting sqref="L66 L68 L70 L72 L74">
    <cfRule type="expression" dxfId="3752" priority="233">
      <formula>L66&gt;0</formula>
    </cfRule>
    <cfRule type="expression" dxfId="3751" priority="234">
      <formula>L66&lt;0</formula>
    </cfRule>
  </conditionalFormatting>
  <conditionalFormatting sqref="L58:L79">
    <cfRule type="expression" dxfId="3750" priority="231">
      <formula>L58&gt;0</formula>
    </cfRule>
    <cfRule type="expression" dxfId="3749" priority="232">
      <formula>L58&lt;0</formula>
    </cfRule>
  </conditionalFormatting>
  <conditionalFormatting sqref="L75 L77 L79 L81 L83">
    <cfRule type="expression" dxfId="3748" priority="229">
      <formula>L75&gt;0</formula>
    </cfRule>
    <cfRule type="expression" dxfId="3747" priority="230">
      <formula>L75&lt;0</formula>
    </cfRule>
  </conditionalFormatting>
  <conditionalFormatting sqref="L76 L78 L80 L82">
    <cfRule type="expression" dxfId="3746" priority="227">
      <formula>L76&gt;0</formula>
    </cfRule>
    <cfRule type="expression" dxfId="3745" priority="228">
      <formula>L76&lt;0</formula>
    </cfRule>
  </conditionalFormatting>
  <conditionalFormatting sqref="L82 L84 L88">
    <cfRule type="expression" dxfId="3744" priority="225">
      <formula>L82&gt;0</formula>
    </cfRule>
    <cfRule type="expression" dxfId="3743" priority="226">
      <formula>L82&lt;0</formula>
    </cfRule>
  </conditionalFormatting>
  <conditionalFormatting sqref="L83 L85">
    <cfRule type="expression" dxfId="3742" priority="223">
      <formula>L83&gt;0</formula>
    </cfRule>
    <cfRule type="expression" dxfId="374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0" priority="220">
      <formula>M44&gt;0</formula>
    </cfRule>
    <cfRule type="expression" dxfId="3739" priority="221">
      <formula>M44&lt;0</formula>
    </cfRule>
  </conditionalFormatting>
  <conditionalFormatting sqref="M62:M66">
    <cfRule type="expression" dxfId="3738" priority="218">
      <formula>M62&gt;0</formula>
    </cfRule>
    <cfRule type="expression" dxfId="3737" priority="219">
      <formula>M62&lt;0</formula>
    </cfRule>
  </conditionalFormatting>
  <conditionalFormatting sqref="E86">
    <cfRule type="expression" dxfId="3736" priority="217">
      <formula>$H86=0</formula>
    </cfRule>
  </conditionalFormatting>
  <conditionalFormatting sqref="K86">
    <cfRule type="expression" dxfId="3735" priority="215">
      <formula>K86&gt;0</formula>
    </cfRule>
    <cfRule type="expression" dxfId="3734" priority="216">
      <formula>K86&lt;0</formula>
    </cfRule>
  </conditionalFormatting>
  <conditionalFormatting sqref="M86">
    <cfRule type="expression" dxfId="3733" priority="213">
      <formula>M86&gt;0</formula>
    </cfRule>
    <cfRule type="expression" dxfId="3732" priority="214">
      <formula>M86&lt;0</formula>
    </cfRule>
  </conditionalFormatting>
  <conditionalFormatting sqref="L86">
    <cfRule type="expression" dxfId="3731" priority="211">
      <formula>L86&gt;0</formula>
    </cfRule>
    <cfRule type="expression" dxfId="373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9" priority="205">
      <formula>K61&gt;0</formula>
    </cfRule>
    <cfRule type="expression" dxfId="3728" priority="206">
      <formula>K61&lt;0</formula>
    </cfRule>
  </conditionalFormatting>
  <conditionalFormatting sqref="K44">
    <cfRule type="expression" dxfId="3727" priority="203">
      <formula>K44&gt;0</formula>
    </cfRule>
    <cfRule type="expression" dxfId="3726" priority="204">
      <formula>K44&lt;0</formula>
    </cfRule>
  </conditionalFormatting>
  <conditionalFormatting sqref="E87">
    <cfRule type="expression" dxfId="3725" priority="202">
      <formula>$H87=0</formula>
    </cfRule>
  </conditionalFormatting>
  <conditionalFormatting sqref="K87">
    <cfRule type="expression" dxfId="3724" priority="200">
      <formula>K87&gt;0</formula>
    </cfRule>
    <cfRule type="expression" dxfId="3723" priority="201">
      <formula>K87&lt;0</formula>
    </cfRule>
  </conditionalFormatting>
  <conditionalFormatting sqref="M87">
    <cfRule type="expression" dxfId="3722" priority="198">
      <formula>M87&gt;0</formula>
    </cfRule>
    <cfRule type="expression" dxfId="3721" priority="199">
      <formula>M87&lt;0</formula>
    </cfRule>
  </conditionalFormatting>
  <conditionalFormatting sqref="L87">
    <cfRule type="expression" dxfId="3720" priority="196">
      <formula>L87&gt;0</formula>
    </cfRule>
    <cfRule type="expression" dxfId="3719" priority="197">
      <formula>L87&lt;0</formula>
    </cfRule>
  </conditionalFormatting>
  <conditionalFormatting sqref="E88">
    <cfRule type="expression" dxfId="371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17" priority="183">
      <formula>$H89=0</formula>
    </cfRule>
  </conditionalFormatting>
  <conditionalFormatting sqref="E90">
    <cfRule type="expression" dxfId="3716" priority="182">
      <formula>$H90=0</formula>
    </cfRule>
  </conditionalFormatting>
  <conditionalFormatting sqref="E91">
    <cfRule type="expression" dxfId="3715" priority="181">
      <formula>$H91=0</formula>
    </cfRule>
  </conditionalFormatting>
  <conditionalFormatting sqref="K89">
    <cfRule type="expression" dxfId="3714" priority="179">
      <formula>K89&gt;0</formula>
    </cfRule>
    <cfRule type="expression" dxfId="3713" priority="180">
      <formula>K89&lt;0</formula>
    </cfRule>
  </conditionalFormatting>
  <conditionalFormatting sqref="K90">
    <cfRule type="expression" dxfId="3712" priority="177">
      <formula>K90&gt;0</formula>
    </cfRule>
    <cfRule type="expression" dxfId="3711" priority="178">
      <formula>K90&lt;0</formula>
    </cfRule>
  </conditionalFormatting>
  <conditionalFormatting sqref="K89 K91">
    <cfRule type="expression" dxfId="3710" priority="175">
      <formula>K89&gt;0</formula>
    </cfRule>
    <cfRule type="expression" dxfId="3709" priority="176">
      <formula>K89&lt;0</formula>
    </cfRule>
  </conditionalFormatting>
  <conditionalFormatting sqref="M89">
    <cfRule type="expression" dxfId="3708" priority="173">
      <formula>M89&gt;0</formula>
    </cfRule>
    <cfRule type="expression" dxfId="3707" priority="174">
      <formula>M89&lt;0</formula>
    </cfRule>
  </conditionalFormatting>
  <conditionalFormatting sqref="M90">
    <cfRule type="expression" dxfId="3706" priority="171">
      <formula>M90&gt;0</formula>
    </cfRule>
    <cfRule type="expression" dxfId="3705" priority="172">
      <formula>M90&lt;0</formula>
    </cfRule>
  </conditionalFormatting>
  <conditionalFormatting sqref="M89 M91">
    <cfRule type="expression" dxfId="3704" priority="169">
      <formula>M89&gt;0</formula>
    </cfRule>
    <cfRule type="expression" dxfId="3703" priority="170">
      <formula>M89&lt;0</formula>
    </cfRule>
  </conditionalFormatting>
  <conditionalFormatting sqref="L89">
    <cfRule type="expression" dxfId="3702" priority="167">
      <formula>L89&gt;0</formula>
    </cfRule>
    <cfRule type="expression" dxfId="3701" priority="168">
      <formula>L89&lt;0</formula>
    </cfRule>
  </conditionalFormatting>
  <conditionalFormatting sqref="L90">
    <cfRule type="expression" dxfId="3700" priority="165">
      <formula>L90&gt;0</formula>
    </cfRule>
    <cfRule type="expression" dxfId="3699" priority="166">
      <formula>L90&lt;0</formula>
    </cfRule>
  </conditionalFormatting>
  <conditionalFormatting sqref="L89 L91">
    <cfRule type="expression" dxfId="3698" priority="163">
      <formula>L89&gt;0</formula>
    </cfRule>
    <cfRule type="expression" dxfId="369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96" priority="161">
      <formula>$H92=0</formula>
    </cfRule>
  </conditionalFormatting>
  <conditionalFormatting sqref="K92">
    <cfRule type="expression" dxfId="3695" priority="159">
      <formula>K92&gt;0</formula>
    </cfRule>
    <cfRule type="expression" dxfId="3694" priority="160">
      <formula>K92&lt;0</formula>
    </cfRule>
  </conditionalFormatting>
  <conditionalFormatting sqref="M92">
    <cfRule type="expression" dxfId="3693" priority="157">
      <formula>M92&gt;0</formula>
    </cfRule>
    <cfRule type="expression" dxfId="3692" priority="158">
      <formula>M92&lt;0</formula>
    </cfRule>
  </conditionalFormatting>
  <conditionalFormatting sqref="L92">
    <cfRule type="expression" dxfId="3691" priority="155">
      <formula>L92&gt;0</formula>
    </cfRule>
    <cfRule type="expression" dxfId="369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9" priority="152">
      <formula>$H93=0</formula>
    </cfRule>
  </conditionalFormatting>
  <conditionalFormatting sqref="K93">
    <cfRule type="expression" dxfId="3688" priority="150">
      <formula>K93&gt;0</formula>
    </cfRule>
    <cfRule type="expression" dxfId="3687" priority="151">
      <formula>K93&lt;0</formula>
    </cfRule>
  </conditionalFormatting>
  <conditionalFormatting sqref="M93">
    <cfRule type="expression" dxfId="3686" priority="148">
      <formula>M93&gt;0</formula>
    </cfRule>
    <cfRule type="expression" dxfId="3685" priority="149">
      <formula>M93&lt;0</formula>
    </cfRule>
  </conditionalFormatting>
  <conditionalFormatting sqref="L93">
    <cfRule type="expression" dxfId="3684" priority="146">
      <formula>L93&gt;0</formula>
    </cfRule>
    <cfRule type="expression" dxfId="368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82" priority="142">
      <formula>$H92=0</formula>
    </cfRule>
  </conditionalFormatting>
  <conditionalFormatting sqref="E93">
    <cfRule type="expression" dxfId="3681" priority="141">
      <formula>$H93=0</formula>
    </cfRule>
  </conditionalFormatting>
  <conditionalFormatting sqref="E94">
    <cfRule type="expression" dxfId="3680" priority="140">
      <formula>$H94=0</formula>
    </cfRule>
  </conditionalFormatting>
  <conditionalFormatting sqref="K92">
    <cfRule type="expression" dxfId="3679" priority="138">
      <formula>K92&gt;0</formula>
    </cfRule>
    <cfRule type="expression" dxfId="3678" priority="139">
      <formula>K92&lt;0</formula>
    </cfRule>
  </conditionalFormatting>
  <conditionalFormatting sqref="K93">
    <cfRule type="expression" dxfId="3677" priority="136">
      <formula>K93&gt;0</formula>
    </cfRule>
    <cfRule type="expression" dxfId="3676" priority="137">
      <formula>K93&lt;0</formula>
    </cfRule>
  </conditionalFormatting>
  <conditionalFormatting sqref="K92 K94">
    <cfRule type="expression" dxfId="3675" priority="134">
      <formula>K92&gt;0</formula>
    </cfRule>
    <cfRule type="expression" dxfId="3674" priority="135">
      <formula>K92&lt;0</formula>
    </cfRule>
  </conditionalFormatting>
  <conditionalFormatting sqref="M92">
    <cfRule type="expression" dxfId="3673" priority="132">
      <formula>M92&gt;0</formula>
    </cfRule>
    <cfRule type="expression" dxfId="3672" priority="133">
      <formula>M92&lt;0</formula>
    </cfRule>
  </conditionalFormatting>
  <conditionalFormatting sqref="M93">
    <cfRule type="expression" dxfId="3671" priority="130">
      <formula>M93&gt;0</formula>
    </cfRule>
    <cfRule type="expression" dxfId="3670" priority="131">
      <formula>M93&lt;0</formula>
    </cfRule>
  </conditionalFormatting>
  <conditionalFormatting sqref="M92 M94">
    <cfRule type="expression" dxfId="3669" priority="128">
      <formula>M92&gt;0</formula>
    </cfRule>
    <cfRule type="expression" dxfId="3668" priority="129">
      <formula>M92&lt;0</formula>
    </cfRule>
  </conditionalFormatting>
  <conditionalFormatting sqref="L92">
    <cfRule type="expression" dxfId="3667" priority="126">
      <formula>L92&gt;0</formula>
    </cfRule>
    <cfRule type="expression" dxfId="3666" priority="127">
      <formula>L92&lt;0</formula>
    </cfRule>
  </conditionalFormatting>
  <conditionalFormatting sqref="L93">
    <cfRule type="expression" dxfId="3665" priority="124">
      <formula>L93&gt;0</formula>
    </cfRule>
    <cfRule type="expression" dxfId="3664" priority="125">
      <formula>L93&lt;0</formula>
    </cfRule>
  </conditionalFormatting>
  <conditionalFormatting sqref="L92 L94">
    <cfRule type="expression" dxfId="3663" priority="122">
      <formula>L92&gt;0</formula>
    </cfRule>
    <cfRule type="expression" dxfId="366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1" priority="120">
      <formula>$H95=0</formula>
    </cfRule>
  </conditionalFormatting>
  <conditionalFormatting sqref="K95">
    <cfRule type="expression" dxfId="3660" priority="118">
      <formula>K95&gt;0</formula>
    </cfRule>
    <cfRule type="expression" dxfId="3659" priority="119">
      <formula>K95&lt;0</formula>
    </cfRule>
  </conditionalFormatting>
  <conditionalFormatting sqref="M95">
    <cfRule type="expression" dxfId="3658" priority="116">
      <formula>M95&gt;0</formula>
    </cfRule>
    <cfRule type="expression" dxfId="3657" priority="117">
      <formula>M95&lt;0</formula>
    </cfRule>
  </conditionalFormatting>
  <conditionalFormatting sqref="L95">
    <cfRule type="expression" dxfId="3656" priority="114">
      <formula>L95&gt;0</formula>
    </cfRule>
    <cfRule type="expression" dxfId="365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54" priority="111">
      <formula>$H96=0</formula>
    </cfRule>
  </conditionalFormatting>
  <conditionalFormatting sqref="K96">
    <cfRule type="expression" dxfId="3653" priority="109">
      <formula>K96&gt;0</formula>
    </cfRule>
    <cfRule type="expression" dxfId="3652" priority="110">
      <formula>K96&lt;0</formula>
    </cfRule>
  </conditionalFormatting>
  <conditionalFormatting sqref="M96">
    <cfRule type="expression" dxfId="3651" priority="107">
      <formula>M96&gt;0</formula>
    </cfRule>
    <cfRule type="expression" dxfId="3650" priority="108">
      <formula>M96&lt;0</formula>
    </cfRule>
  </conditionalFormatting>
  <conditionalFormatting sqref="L96">
    <cfRule type="expression" dxfId="3649" priority="105">
      <formula>L96&gt;0</formula>
    </cfRule>
    <cfRule type="expression" dxfId="364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47" priority="98">
      <formula>$H97=0</formula>
    </cfRule>
  </conditionalFormatting>
  <conditionalFormatting sqref="E98">
    <cfRule type="expression" dxfId="364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45" priority="92">
      <formula>M97&gt;0</formula>
    </cfRule>
    <cfRule type="expression" dxfId="3644" priority="93">
      <formula>M97&lt;0</formula>
    </cfRule>
  </conditionalFormatting>
  <conditionalFormatting sqref="M98">
    <cfRule type="expression" dxfId="3643" priority="90">
      <formula>M98&gt;0</formula>
    </cfRule>
    <cfRule type="expression" dxfId="364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1" priority="84">
      <formula>$H99=0</formula>
    </cfRule>
  </conditionalFormatting>
  <conditionalFormatting sqref="E100">
    <cfRule type="expression" dxfId="364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9" priority="78">
      <formula>M99&gt;0</formula>
    </cfRule>
    <cfRule type="expression" dxfId="3638" priority="79">
      <formula>M99&lt;0</formula>
    </cfRule>
  </conditionalFormatting>
  <conditionalFormatting sqref="M100">
    <cfRule type="expression" dxfId="3637" priority="76">
      <formula>M100&gt;0</formula>
    </cfRule>
    <cfRule type="expression" dxfId="3636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35" priority="70">
      <formula>$H101=0</formula>
    </cfRule>
  </conditionalFormatting>
  <conditionalFormatting sqref="E102">
    <cfRule type="expression" dxfId="363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33" priority="64">
      <formula>M101&gt;0</formula>
    </cfRule>
    <cfRule type="expression" dxfId="3632" priority="65">
      <formula>M101&lt;0</formula>
    </cfRule>
  </conditionalFormatting>
  <conditionalFormatting sqref="M102">
    <cfRule type="expression" dxfId="3631" priority="62">
      <formula>M102&gt;0</formula>
    </cfRule>
    <cfRule type="expression" dxfId="3630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8" priority="51">
      <formula>M103&gt;0</formula>
    </cfRule>
    <cfRule type="expression" dxfId="3627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2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25" priority="38">
      <formula>M104&gt;0</formula>
    </cfRule>
    <cfRule type="expression" dxfId="362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23" priority="34">
      <formula>$H105=0</formula>
    </cfRule>
  </conditionalFormatting>
  <conditionalFormatting sqref="E106">
    <cfRule type="expression" dxfId="362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1" priority="28">
      <formula>M105&gt;0</formula>
    </cfRule>
    <cfRule type="expression" dxfId="3620" priority="29">
      <formula>M105&lt;0</formula>
    </cfRule>
  </conditionalFormatting>
  <conditionalFormatting sqref="M106">
    <cfRule type="expression" dxfId="3619" priority="26">
      <formula>M106&gt;0</formula>
    </cfRule>
    <cfRule type="expression" dxfId="3618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17" priority="20">
      <formula>$H107=0</formula>
    </cfRule>
  </conditionalFormatting>
  <conditionalFormatting sqref="E108">
    <cfRule type="expression" dxfId="361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15" priority="14">
      <formula>M107&gt;0</formula>
    </cfRule>
    <cfRule type="expression" dxfId="3614" priority="15">
      <formula>M107&lt;0</formula>
    </cfRule>
  </conditionalFormatting>
  <conditionalFormatting sqref="M108">
    <cfRule type="expression" dxfId="3613" priority="12">
      <formula>M108&gt;0</formula>
    </cfRule>
    <cfRule type="expression" dxfId="3612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1" priority="8">
      <formula>L44&gt;0</formula>
    </cfRule>
    <cfRule type="expression" dxfId="3610" priority="9">
      <formula>L44&lt;0</formula>
    </cfRule>
  </conditionalFormatting>
  <conditionalFormatting sqref="K98">
    <cfRule type="expression" dxfId="3609" priority="6">
      <formula>K98&gt;0</formula>
    </cfRule>
    <cfRule type="expression" dxfId="3608" priority="7">
      <formula>K98&lt;0</formula>
    </cfRule>
  </conditionalFormatting>
  <conditionalFormatting sqref="K100">
    <cfRule type="expression" dxfId="3607" priority="4">
      <formula>K100&gt;0</formula>
    </cfRule>
    <cfRule type="expression" dxfId="3606" priority="5">
      <formula>K100&lt;0</formula>
    </cfRule>
  </conditionalFormatting>
  <conditionalFormatting sqref="K101">
    <cfRule type="expression" dxfId="3605" priority="2">
      <formula>K101&gt;0</formula>
    </cfRule>
    <cfRule type="expression" dxfId="3604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19" location="ABC!A1" display="ABC"/>
    <hyperlink ref="E7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17" location="TIF!A1" display="TIF"/>
    <hyperlink ref="E11" location="DWDP!A1" display="DWDP"/>
    <hyperlink ref="E54" location="GPS!A1" display="GPS"/>
    <hyperlink ref="E55" location="AKAM!A1" display="AKAM"/>
    <hyperlink ref="E56" location="ARNC!A1" display="ARNC"/>
    <hyperlink ref="E5" location="IEMG!A1" display="IEMG"/>
    <hyperlink ref="E21" location="CVS!A1" display="CVS"/>
    <hyperlink ref="E57" location="ADBE!A1" display="ADBE"/>
    <hyperlink ref="E30" location="FDX!A1" display="FDX"/>
    <hyperlink ref="E58" location="PPC!A1" display="PPC"/>
    <hyperlink ref="E31" location="SKX!A1" display="SKX"/>
    <hyperlink ref="E27" location="XLB!A1" display="XLB"/>
    <hyperlink ref="E13" location="EOG!A1" display="EOG"/>
    <hyperlink ref="E59" location="TCEHY!A1" display="TCEHY"/>
    <hyperlink ref="E60" location="CCL!A1" display="CCL"/>
    <hyperlink ref="E26" location="DVN!A1" display="DVN"/>
    <hyperlink ref="E40" location="ET!A1" display="ET"/>
    <hyperlink ref="E35" location="KWEB!A1" display="KWEB"/>
    <hyperlink ref="E3" location="MRO!A1" display="MRO"/>
    <hyperlink ref="E61" location="GE!A1" display="GE"/>
    <hyperlink ref="E18" location="XRAY!A1" display="XRAY"/>
    <hyperlink ref="E32" location="CRI!A1" display="CRI"/>
    <hyperlink ref="E62" location="AOS!A1" display="AOS"/>
    <hyperlink ref="E37" location="IWM!A1" display="IWM"/>
    <hyperlink ref="E36" location="PXD!A1" display="PXD"/>
    <hyperlink ref="E23" location="IPGP!A1" display="IPGP"/>
    <hyperlink ref="E41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6" location="FRC!A1" display="FRC"/>
    <hyperlink ref="E68" location="AAP!A1" display="AAP"/>
    <hyperlink ref="E38" location="CMCSA!A1" display="CMCSA"/>
    <hyperlink ref="E69" location="XEC!A1" display="XEC"/>
    <hyperlink ref="E10" location="WRK!A1" display="WRK"/>
    <hyperlink ref="E14" location="MO!A1" display="MO"/>
    <hyperlink ref="E2" location="T!A1" display="T"/>
    <hyperlink ref="E34" location="COST!A1" display="COST"/>
    <hyperlink ref="E70" location="CPN!A1" display="CPN"/>
    <hyperlink ref="E71" location="EW!A1" display="EW"/>
    <hyperlink ref="E72" location="TJX!A1" display="TJX"/>
    <hyperlink ref="E8" location="QQQ!A1" display="QQQ"/>
    <hyperlink ref="E73" location="WBA!A1" display="WBA"/>
    <hyperlink ref="E74" location="AZO!A1" display="AZO"/>
    <hyperlink ref="E75" location="FL!A1" display="FL"/>
    <hyperlink ref="E12" location="MLM!A1" display="MLM"/>
    <hyperlink ref="E4" location="KHC!A1" display="KHC"/>
    <hyperlink ref="E39" location="KBWY!A1" display="KBWY"/>
    <hyperlink ref="E15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29" location="HAS!A1" display="HAS"/>
    <hyperlink ref="E81" location="HSIC!A1" display="HSIC"/>
    <hyperlink ref="E22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8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4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20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9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1"/>
  <sheetViews>
    <sheetView topLeftCell="B1" zoomScaleNormal="100" workbookViewId="0">
      <pane ySplit="1" topLeftCell="A795" activePane="bottomLeft" state="frozen"/>
      <selection pane="bottomLeft" activeCell="U814" sqref="U814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98388.830000000016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 t="shared" ref="O810" si="787">N810/(A810/365.25)</f>
        <v>9.3445430499597082E-2</v>
      </c>
      <c r="P810" s="841" t="b">
        <f t="shared" ref="P810" si="788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9">I810-R810</f>
        <v>33115.52999999997</v>
      </c>
      <c r="T810" s="824">
        <v>-34058</v>
      </c>
      <c r="U810" s="824">
        <f t="shared" ref="U810" si="790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1">E810/(A810/365.25)/V810</f>
        <v>0.45468791742866871</v>
      </c>
      <c r="Y810" s="825">
        <f t="shared" ref="Y810" si="792">O810/W810</f>
        <v>0.36372899189310715</v>
      </c>
      <c r="Z810" s="831">
        <f t="shared" ref="Z810" si="793">-(E810-N810)</f>
        <v>8.7992234108940026E-2</v>
      </c>
    </row>
    <row r="811" spans="1:26" ht="20.100000000000001" customHeight="1" x14ac:dyDescent="0.2">
      <c r="A811" s="800">
        <f t="shared" ref="A811" si="794">B811-$B$2</f>
        <v>1242</v>
      </c>
      <c r="B811" s="819">
        <v>43475</v>
      </c>
      <c r="C811" s="844">
        <v>2596.64</v>
      </c>
      <c r="D811" s="816">
        <f t="shared" ref="D811" si="795">(C811-C810)/C810</f>
        <v>4.5184451596929302E-3</v>
      </c>
      <c r="E811" s="843">
        <f t="shared" ref="E811" si="796">(C811-$C$2)/$C$2</f>
        <v>0.23506021574931973</v>
      </c>
      <c r="F811" s="840">
        <v>6989.06</v>
      </c>
      <c r="G811" s="816">
        <f t="shared" ref="G811" si="797">(F811-F810)/F810</f>
        <v>4.5982001043543752E-3</v>
      </c>
      <c r="H811" s="821">
        <f t="shared" ref="H811" si="798">(F811-F$2)/F$2</f>
        <v>0.37263782233831544</v>
      </c>
      <c r="I811" s="865">
        <v>398388.83</v>
      </c>
      <c r="J811" s="824">
        <v>300000</v>
      </c>
      <c r="K811" s="824">
        <f t="shared" ref="K811" si="799">I811-I810-J811+J810</f>
        <v>3139.7300000000396</v>
      </c>
      <c r="L811" s="816">
        <f t="shared" ref="L811" si="800">K811/I810</f>
        <v>7.9436740020408392E-3</v>
      </c>
      <c r="M811" s="841">
        <f t="shared" ref="M811" si="801">I811-J811</f>
        <v>98388.830000000016</v>
      </c>
      <c r="N811" s="826">
        <f t="shared" ref="N811" si="802">M811/J811</f>
        <v>0.32796276666666674</v>
      </c>
      <c r="O811" s="810">
        <f t="shared" ref="O811" si="803">N811/(A811/365.25)</f>
        <v>9.6447987540257671E-2</v>
      </c>
      <c r="P811" s="841" t="b">
        <f t="shared" ref="P811" si="804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5">I811-R811</f>
        <v>36594.489999999991</v>
      </c>
      <c r="T811" s="824">
        <v>-33823</v>
      </c>
      <c r="U811" s="824">
        <f t="shared" ref="U811" si="806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7">E811/(A811/365.25)/V811</f>
        <v>0.46554891621153965</v>
      </c>
      <c r="Y811" s="825">
        <f t="shared" ref="Y811" si="808">O811/W811</f>
        <v>0.37560031123017568</v>
      </c>
      <c r="Z811" s="831">
        <f>-(E811-N811)</f>
        <v>9.2902550917347004E-2</v>
      </c>
    </row>
  </sheetData>
  <conditionalFormatting sqref="L81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U265" sqref="U265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99515.349166668195</v>
      </c>
    </row>
    <row r="269" spans="1:20" ht="18" customHeight="1" x14ac:dyDescent="0.25">
      <c r="M269" s="25" t="s">
        <v>142</v>
      </c>
      <c r="N269" s="141">
        <f>SUM(N264:N267) -R265</f>
        <v>98388.879166668266</v>
      </c>
    </row>
    <row r="270" spans="1:20" ht="18" customHeight="1" x14ac:dyDescent="0.25">
      <c r="M270" s="25" t="s">
        <v>143</v>
      </c>
      <c r="N270" s="141">
        <f>Balance!AA2</f>
        <v>98388.830000000016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4.9166668250109069E-2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03" priority="7">
      <formula>#REF!&gt;0</formula>
    </cfRule>
    <cfRule type="expression" dxfId="360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318.33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318.33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350.16300000000001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346.97969999999998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343.79640000000001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340.61309999999997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337.4298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334.24649999999997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331.06319999999999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327.87989999999996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324.69659999999999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321.51329999999996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318.33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315.14670000000001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311.96339999999998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308.7801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305.59679999999997</v>
      </c>
      <c r="U57" s="400"/>
    </row>
    <row r="58" spans="1:21" x14ac:dyDescent="0.25">
      <c r="O58" s="81">
        <v>0.95</v>
      </c>
      <c r="P58" s="81">
        <f t="shared" si="3"/>
        <v>302.4135</v>
      </c>
      <c r="U58" s="400"/>
    </row>
    <row r="59" spans="1:21" x14ac:dyDescent="0.25">
      <c r="O59" s="81">
        <v>0.94</v>
      </c>
      <c r="P59" s="81">
        <f t="shared" si="3"/>
        <v>299.23019999999997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296.04689999999999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292.86360000000002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289.68029999999999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286.49700000000001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1" priority="58">
      <formula>F19&gt;0</formula>
    </cfRule>
    <cfRule type="expression" dxfId="36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9" priority="47">
      <formula>H25&gt;0</formula>
    </cfRule>
    <cfRule type="expression" dxfId="3598" priority="48">
      <formula>H25&lt;0</formula>
    </cfRule>
  </conditionalFormatting>
  <conditionalFormatting sqref="M39">
    <cfRule type="expression" dxfId="3597" priority="45">
      <formula>M39&gt;0</formula>
    </cfRule>
    <cfRule type="expression" dxfId="3596" priority="46">
      <formula>M39&lt;0</formula>
    </cfRule>
  </conditionalFormatting>
  <conditionalFormatting sqref="F61:F67">
    <cfRule type="expression" dxfId="3595" priority="43">
      <formula>F61&gt;0</formula>
    </cfRule>
    <cfRule type="expression" dxfId="3594" priority="44">
      <formula>F61&lt;0</formula>
    </cfRule>
  </conditionalFormatting>
  <conditionalFormatting sqref="H61:H67">
    <cfRule type="expression" dxfId="3593" priority="41">
      <formula>H61&gt;0</formula>
    </cfRule>
    <cfRule type="expression" dxfId="3592" priority="42">
      <formula>H61&lt;0</formula>
    </cfRule>
  </conditionalFormatting>
  <conditionalFormatting sqref="F21:F24">
    <cfRule type="expression" dxfId="3591" priority="39">
      <formula>F21&gt;0</formula>
    </cfRule>
    <cfRule type="expression" dxfId="3590" priority="40">
      <formula>F21&lt;0</formula>
    </cfRule>
  </conditionalFormatting>
  <conditionalFormatting sqref="H21:H24">
    <cfRule type="expression" dxfId="3589" priority="37">
      <formula>H21&gt;0</formula>
    </cfRule>
    <cfRule type="expression" dxfId="3588" priority="38">
      <formula>H21&lt;0</formula>
    </cfRule>
  </conditionalFormatting>
  <conditionalFormatting sqref="I25:I28">
    <cfRule type="expression" dxfId="3587" priority="31">
      <formula>I25&gt;0</formula>
    </cfRule>
    <cfRule type="expression" dxfId="3586" priority="32">
      <formula>I25&lt;0</formula>
    </cfRule>
  </conditionalFormatting>
  <conditionalFormatting sqref="I21:I24">
    <cfRule type="expression" dxfId="3585" priority="29">
      <formula>I21&gt;0</formula>
    </cfRule>
    <cfRule type="expression" dxfId="3584" priority="30">
      <formula>I21&lt;0</formula>
    </cfRule>
  </conditionalFormatting>
  <conditionalFormatting sqref="H29">
    <cfRule type="expression" dxfId="3583" priority="27">
      <formula>H29&gt;0</formula>
    </cfRule>
    <cfRule type="expression" dxfId="3582" priority="28">
      <formula>H29&lt;0</formula>
    </cfRule>
  </conditionalFormatting>
  <conditionalFormatting sqref="H30">
    <cfRule type="expression" dxfId="3581" priority="25">
      <formula>H30&gt;0</formula>
    </cfRule>
    <cfRule type="expression" dxfId="3580" priority="26">
      <formula>H30&lt;0</formula>
    </cfRule>
  </conditionalFormatting>
  <conditionalFormatting sqref="H31">
    <cfRule type="expression" dxfId="3579" priority="23">
      <formula>H31&gt;0</formula>
    </cfRule>
    <cfRule type="expression" dxfId="3578" priority="24">
      <formula>H31&lt;0</formula>
    </cfRule>
  </conditionalFormatting>
  <conditionalFormatting sqref="Q7">
    <cfRule type="expression" dxfId="3577" priority="21">
      <formula>Q7&gt;0</formula>
    </cfRule>
    <cfRule type="expression" dxfId="3576" priority="22">
      <formula>Q7&lt;0</formula>
    </cfRule>
  </conditionalFormatting>
  <conditionalFormatting sqref="Q8">
    <cfRule type="expression" dxfId="3575" priority="19">
      <formula>Q8&gt;0</formula>
    </cfRule>
    <cfRule type="expression" dxfId="3574" priority="20">
      <formula>Q8&lt;0</formula>
    </cfRule>
  </conditionalFormatting>
  <conditionalFormatting sqref="F73:F82">
    <cfRule type="expression" dxfId="3573" priority="17">
      <formula>F73&gt;0</formula>
    </cfRule>
    <cfRule type="expression" dxfId="3572" priority="18">
      <formula>F73&lt;0</formula>
    </cfRule>
  </conditionalFormatting>
  <conditionalFormatting sqref="H73:H76">
    <cfRule type="expression" dxfId="3571" priority="15">
      <formula>H73&gt;0</formula>
    </cfRule>
    <cfRule type="expression" dxfId="3570" priority="16">
      <formula>H73&lt;0</formula>
    </cfRule>
  </conditionalFormatting>
  <conditionalFormatting sqref="F69:F72">
    <cfRule type="expression" dxfId="3569" priority="13">
      <formula>F69&gt;0</formula>
    </cfRule>
    <cfRule type="expression" dxfId="3568" priority="14">
      <formula>F69&lt;0</formula>
    </cfRule>
  </conditionalFormatting>
  <conditionalFormatting sqref="H69:H72">
    <cfRule type="expression" dxfId="3567" priority="11">
      <formula>H69&gt;0</formula>
    </cfRule>
    <cfRule type="expression" dxfId="3566" priority="12">
      <formula>H69&lt;0</formula>
    </cfRule>
  </conditionalFormatting>
  <conditionalFormatting sqref="I73:I76">
    <cfRule type="expression" dxfId="3565" priority="9">
      <formula>I73&gt;0</formula>
    </cfRule>
    <cfRule type="expression" dxfId="3564" priority="10">
      <formula>I73&lt;0</formula>
    </cfRule>
  </conditionalFormatting>
  <conditionalFormatting sqref="I69:I72">
    <cfRule type="expression" dxfId="3563" priority="7">
      <formula>I69&gt;0</formula>
    </cfRule>
    <cfRule type="expression" dxfId="3562" priority="8">
      <formula>I69&lt;0</formula>
    </cfRule>
  </conditionalFormatting>
  <conditionalFormatting sqref="H77">
    <cfRule type="expression" dxfId="3561" priority="5">
      <formula>H77&gt;0</formula>
    </cfRule>
    <cfRule type="expression" dxfId="3560" priority="6">
      <formula>H77&lt;0</formula>
    </cfRule>
  </conditionalFormatting>
  <conditionalFormatting sqref="H78">
    <cfRule type="expression" dxfId="3559" priority="3">
      <formula>H78&gt;0</formula>
    </cfRule>
    <cfRule type="expression" dxfId="3558" priority="4">
      <formula>H78&lt;0</formula>
    </cfRule>
  </conditionalFormatting>
  <conditionalFormatting sqref="H79">
    <cfRule type="expression" dxfId="3557" priority="1">
      <formula>H79&gt;0</formula>
    </cfRule>
    <cfRule type="expression" dxfId="35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28.84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28.84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31.724000000000004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31.435600000000001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31.147200000000002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30.858800000000002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30.570400000000003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30.282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29.993600000000001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29.705200000000001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29.416800000000002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29.128399999999999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28.84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28.551600000000001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28.263199999999998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27.974799999999998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27.686399999999999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27.398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27.109599999999997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26.821200000000001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26.532800000000002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26.244400000000002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25.956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55" priority="29">
      <formula>N19&gt;0</formula>
    </cfRule>
    <cfRule type="expression" dxfId="355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53" priority="23">
      <formula>F22&gt;0</formula>
    </cfRule>
    <cfRule type="expression" dxfId="3552" priority="24">
      <formula>F22&lt;0</formula>
    </cfRule>
  </conditionalFormatting>
  <conditionalFormatting sqref="H22:H31">
    <cfRule type="expression" dxfId="3551" priority="21">
      <formula>H22&gt;0</formula>
    </cfRule>
    <cfRule type="expression" dxfId="3550" priority="22">
      <formula>H22&lt;0</formula>
    </cfRule>
  </conditionalFormatting>
  <conditionalFormatting sqref="I21:J31">
    <cfRule type="expression" dxfId="3549" priority="19">
      <formula>I21&gt;0</formula>
    </cfRule>
    <cfRule type="expression" dxfId="3548" priority="20">
      <formula>I21&lt;0</formula>
    </cfRule>
  </conditionalFormatting>
  <conditionalFormatting sqref="Q8">
    <cfRule type="expression" dxfId="3547" priority="11">
      <formula>Q8&gt;0</formula>
    </cfRule>
    <cfRule type="expression" dxfId="3546" priority="12">
      <formula>Q8&lt;0</formula>
    </cfRule>
  </conditionalFormatting>
  <conditionalFormatting sqref="Q7">
    <cfRule type="expression" dxfId="3545" priority="13">
      <formula>Q7&gt;0</formula>
    </cfRule>
    <cfRule type="expression" dxfId="3544" priority="14">
      <formula>Q7&lt;0</formula>
    </cfRule>
  </conditionalFormatting>
  <conditionalFormatting sqref="F56:F66">
    <cfRule type="expression" dxfId="3543" priority="9">
      <formula>F56&gt;0</formula>
    </cfRule>
    <cfRule type="expression" dxfId="3542" priority="10">
      <formula>F56&lt;0</formula>
    </cfRule>
  </conditionalFormatting>
  <conditionalFormatting sqref="H56:H66">
    <cfRule type="expression" dxfId="3541" priority="7">
      <formula>H56&gt;0</formula>
    </cfRule>
    <cfRule type="expression" dxfId="3540" priority="8">
      <formula>H56&lt;0</formula>
    </cfRule>
  </conditionalFormatting>
  <conditionalFormatting sqref="I56:I66">
    <cfRule type="expression" dxfId="3539" priority="5">
      <formula>I56&gt;0</formula>
    </cfRule>
    <cfRule type="expression" dxfId="3538" priority="6">
      <formula>I56&lt;0</formula>
    </cfRule>
  </conditionalFormatting>
  <conditionalFormatting sqref="F21">
    <cfRule type="expression" dxfId="3537" priority="3">
      <formula>F21&gt;0</formula>
    </cfRule>
    <cfRule type="expression" dxfId="3536" priority="4">
      <formula>F21&lt;0</formula>
    </cfRule>
  </conditionalFormatting>
  <conditionalFormatting sqref="H21">
    <cfRule type="expression" dxfId="3535" priority="1">
      <formula>H21&gt;0</formula>
    </cfRule>
    <cfRule type="expression" dxfId="353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34.67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34.67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4.2688203057398323E-2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8.6675000000000004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38.137000000000008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37.790300000000002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37.443600000000004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37.096900000000005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36.750200000000007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36.403500000000001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36.056800000000003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35.710100000000004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35.363400000000006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35.0167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34.67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34.323300000000003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33.976599999999998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33.629899999999999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33.283200000000001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32.936500000000002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32.589799999999997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32.243100000000005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31.896400000000003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31.549700000000001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31.203000000000003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33" priority="64">
      <formula>N23&gt;0</formula>
    </cfRule>
    <cfRule type="expression" dxfId="353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1" priority="58">
      <formula>F79&gt;0</formula>
    </cfRule>
    <cfRule type="expression" dxfId="3530" priority="59">
      <formula>F79&lt;0</formula>
    </cfRule>
  </conditionalFormatting>
  <conditionalFormatting sqref="H79:H97 H101:H118">
    <cfRule type="expression" dxfId="3529" priority="56">
      <formula>H79&gt;0</formula>
    </cfRule>
    <cfRule type="expression" dxfId="3528" priority="57">
      <formula>H79&lt;0</formula>
    </cfRule>
  </conditionalFormatting>
  <conditionalFormatting sqref="I75:I97 I100:I118">
    <cfRule type="expression" dxfId="3527" priority="54">
      <formula>I75&gt;0</formula>
    </cfRule>
    <cfRule type="expression" dxfId="3526" priority="55">
      <formula>I75&lt;0</formula>
    </cfRule>
  </conditionalFormatting>
  <conditionalFormatting sqref="Q7">
    <cfRule type="expression" dxfId="3525" priority="52">
      <formula>Q7&gt;0</formula>
    </cfRule>
    <cfRule type="expression" dxfId="3524" priority="53">
      <formula>Q7&lt;0</formula>
    </cfRule>
  </conditionalFormatting>
  <conditionalFormatting sqref="Q8">
    <cfRule type="expression" dxfId="3523" priority="50">
      <formula>Q8&gt;0</formula>
    </cfRule>
    <cfRule type="expression" dxfId="3522" priority="51">
      <formula>Q8&lt;0</formula>
    </cfRule>
  </conditionalFormatting>
  <conditionalFormatting sqref="F75:F78">
    <cfRule type="expression" dxfId="3521" priority="48">
      <formula>F75&gt;0</formula>
    </cfRule>
    <cfRule type="expression" dxfId="3520" priority="49">
      <formula>F75&lt;0</formula>
    </cfRule>
  </conditionalFormatting>
  <conditionalFormatting sqref="H75:H78">
    <cfRule type="expression" dxfId="3519" priority="46">
      <formula>H75&gt;0</formula>
    </cfRule>
    <cfRule type="expression" dxfId="3518" priority="47">
      <formula>H75&lt;0</formula>
    </cfRule>
  </conditionalFormatting>
  <conditionalFormatting sqref="F100:F114">
    <cfRule type="expression" dxfId="3517" priority="40">
      <formula>F100&gt;0</formula>
    </cfRule>
    <cfRule type="expression" dxfId="3516" priority="41">
      <formula>F100&lt;0</formula>
    </cfRule>
  </conditionalFormatting>
  <conditionalFormatting sqref="H100:H114">
    <cfRule type="expression" dxfId="3515" priority="38">
      <formula>H100&gt;0</formula>
    </cfRule>
    <cfRule type="expression" dxfId="3514" priority="39">
      <formula>H100&lt;0</formula>
    </cfRule>
  </conditionalFormatting>
  <conditionalFormatting sqref="F29:F67">
    <cfRule type="expression" dxfId="3513" priority="36">
      <formula>F29&gt;0</formula>
    </cfRule>
    <cfRule type="expression" dxfId="3512" priority="37">
      <formula>F29&lt;0</formula>
    </cfRule>
  </conditionalFormatting>
  <conditionalFormatting sqref="H29:H63">
    <cfRule type="expression" dxfId="3511" priority="34">
      <formula>H29&gt;0</formula>
    </cfRule>
    <cfRule type="expression" dxfId="3510" priority="35">
      <formula>H29&lt;0</formula>
    </cfRule>
  </conditionalFormatting>
  <conditionalFormatting sqref="J38:J68">
    <cfRule type="expression" dxfId="3509" priority="32">
      <formula>J38&gt;0</formula>
    </cfRule>
    <cfRule type="expression" dxfId="3508" priority="33">
      <formula>J38&lt;0</formula>
    </cfRule>
  </conditionalFormatting>
  <conditionalFormatting sqref="J43">
    <cfRule type="expression" dxfId="3507" priority="30">
      <formula>J43&gt;0</formula>
    </cfRule>
    <cfRule type="expression" dxfId="3506" priority="31">
      <formula>J43&lt;0</formula>
    </cfRule>
  </conditionalFormatting>
  <conditionalFormatting sqref="Q9">
    <cfRule type="expression" dxfId="3505" priority="24">
      <formula>Q9&gt;0</formula>
    </cfRule>
    <cfRule type="expression" dxfId="3504" priority="25">
      <formula>Q9&lt;0</formula>
    </cfRule>
  </conditionalFormatting>
  <conditionalFormatting sqref="R4">
    <cfRule type="expression" dxfId="3503" priority="26">
      <formula>R4&gt;0</formula>
    </cfRule>
    <cfRule type="expression" dxfId="350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1" priority="21">
      <formula>F120&gt;0</formula>
    </cfRule>
    <cfRule type="expression" dxfId="3500" priority="22">
      <formula>F120&lt;0</formula>
    </cfRule>
  </conditionalFormatting>
  <conditionalFormatting sqref="H120:H160">
    <cfRule type="expression" dxfId="3499" priority="19">
      <formula>H120&gt;0</formula>
    </cfRule>
    <cfRule type="expression" dxfId="3498" priority="20">
      <formula>H120&lt;0</formula>
    </cfRule>
  </conditionalFormatting>
  <conditionalFormatting sqref="J129:J160">
    <cfRule type="expression" dxfId="3497" priority="17">
      <formula>J129&gt;0</formula>
    </cfRule>
    <cfRule type="expression" dxfId="3496" priority="18">
      <formula>J129&lt;0</formula>
    </cfRule>
  </conditionalFormatting>
  <conditionalFormatting sqref="J134">
    <cfRule type="expression" dxfId="3495" priority="15">
      <formula>J134&gt;0</formula>
    </cfRule>
    <cfRule type="expression" dxfId="3494" priority="16">
      <formula>J134&lt;0</formula>
    </cfRule>
  </conditionalFormatting>
  <conditionalFormatting sqref="J31:J40">
    <cfRule type="expression" dxfId="3493" priority="13">
      <formula>J31&gt;0</formula>
    </cfRule>
    <cfRule type="expression" dxfId="3492" priority="14">
      <formula>J31&lt;0</formula>
    </cfRule>
  </conditionalFormatting>
  <conditionalFormatting sqref="J36:J37">
    <cfRule type="expression" dxfId="3491" priority="11">
      <formula>J36&gt;0</formula>
    </cfRule>
    <cfRule type="expression" dxfId="3490" priority="12">
      <formula>J36&lt;0</formula>
    </cfRule>
  </conditionalFormatting>
  <conditionalFormatting sqref="Q10">
    <cfRule type="expression" dxfId="3489" priority="9">
      <formula>Q10&gt;0</formula>
    </cfRule>
    <cfRule type="expression" dxfId="3488" priority="10">
      <formula>Q10&lt;0</formula>
    </cfRule>
  </conditionalFormatting>
  <conditionalFormatting sqref="K38:K55 K57:K68">
    <cfRule type="expression" dxfId="3487" priority="7">
      <formula>K38&gt;0</formula>
    </cfRule>
    <cfRule type="expression" dxfId="3486" priority="8">
      <formula>K38&lt;0</formula>
    </cfRule>
  </conditionalFormatting>
  <conditionalFormatting sqref="K43">
    <cfRule type="expression" dxfId="3485" priority="5">
      <formula>K43&gt;0</formula>
    </cfRule>
    <cfRule type="expression" dxfId="3484" priority="6">
      <formula>K43&lt;0</formula>
    </cfRule>
  </conditionalFormatting>
  <conditionalFormatting sqref="K31:K40">
    <cfRule type="expression" dxfId="3483" priority="3">
      <formula>K31&gt;0</formula>
    </cfRule>
    <cfRule type="expression" dxfId="3482" priority="4">
      <formula>K31&lt;0</formula>
    </cfRule>
  </conditionalFormatting>
  <conditionalFormatting sqref="K36:K37">
    <cfRule type="expression" dxfId="3481" priority="1">
      <formula>K36&gt;0</formula>
    </cfRule>
    <cfRule type="expression" dxfId="348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76</v>
      </c>
      <c r="R4" s="425">
        <v>-4.1999999999999997E-3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7600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-95.180000000000291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-95.180000000000291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-1.2368781496989062E-2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0.02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11.710323574730355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83.600000000000009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82.84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82.080000000000013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81.320000000000007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80.56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79.8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79.040000000000006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78.28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77.52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76.760000000000005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75.239999999999995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74.48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73.72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72.959999999999994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72.2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71.44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70.680000000000007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69.92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69.16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68.400000000000006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9" priority="31">
      <formula>F47&gt;0</formula>
    </cfRule>
    <cfRule type="expression" dxfId="3478" priority="32">
      <formula>F47&lt;0</formula>
    </cfRule>
  </conditionalFormatting>
  <conditionalFormatting sqref="Q7">
    <cfRule type="expression" dxfId="3477" priority="29">
      <formula>Q7&gt;0</formula>
    </cfRule>
    <cfRule type="expression" dxfId="3476" priority="30">
      <formula>Q7&lt;0</formula>
    </cfRule>
  </conditionalFormatting>
  <conditionalFormatting sqref="Q8">
    <cfRule type="expression" dxfId="3475" priority="27">
      <formula>Q8&gt;0</formula>
    </cfRule>
    <cfRule type="expression" dxfId="3474" priority="28">
      <formula>Q8&lt;0</formula>
    </cfRule>
  </conditionalFormatting>
  <conditionalFormatting sqref="F33:F46">
    <cfRule type="expression" dxfId="3473" priority="25">
      <formula>F33&gt;0</formula>
    </cfRule>
    <cfRule type="expression" dxfId="3472" priority="26">
      <formula>F33&lt;0</formula>
    </cfRule>
  </conditionalFormatting>
  <conditionalFormatting sqref="H33:H46">
    <cfRule type="expression" dxfId="3471" priority="23">
      <formula>H33&gt;0</formula>
    </cfRule>
    <cfRule type="expression" dxfId="3470" priority="24">
      <formula>H33&lt;0</formula>
    </cfRule>
  </conditionalFormatting>
  <conditionalFormatting sqref="Q10">
    <cfRule type="expression" dxfId="3469" priority="21">
      <formula>Q10&gt;0</formula>
    </cfRule>
    <cfRule type="expression" dxfId="3468" priority="22">
      <formula>Q10&lt;0</formula>
    </cfRule>
  </conditionalFormatting>
  <conditionalFormatting sqref="J25:J38">
    <cfRule type="expression" dxfId="3467" priority="19">
      <formula>J25&gt;0</formula>
    </cfRule>
    <cfRule type="expression" dxfId="3466" priority="20">
      <formula>J25&lt;0</formula>
    </cfRule>
  </conditionalFormatting>
  <conditionalFormatting sqref="L25:L38">
    <cfRule type="expression" dxfId="3465" priority="15">
      <formula>L25&gt;0</formula>
    </cfRule>
    <cfRule type="expression" dxfId="3464" priority="16">
      <formula>L25&lt;0</formula>
    </cfRule>
  </conditionalFormatting>
  <conditionalFormatting sqref="F89:F110">
    <cfRule type="expression" dxfId="3463" priority="13">
      <formula>F89&gt;0</formula>
    </cfRule>
    <cfRule type="expression" dxfId="3462" priority="14">
      <formula>F89&lt;0</formula>
    </cfRule>
  </conditionalFormatting>
  <conditionalFormatting sqref="H89:H110">
    <cfRule type="expression" dxfId="3461" priority="11">
      <formula>H89&gt;0</formula>
    </cfRule>
    <cfRule type="expression" dxfId="3460" priority="12">
      <formula>H89&lt;0</formula>
    </cfRule>
  </conditionalFormatting>
  <conditionalFormatting sqref="J89:J102">
    <cfRule type="expression" dxfId="3459" priority="9">
      <formula>J89&gt;0</formula>
    </cfRule>
    <cfRule type="expression" dxfId="3458" priority="10">
      <formula>J89&lt;0</formula>
    </cfRule>
  </conditionalFormatting>
  <conditionalFormatting sqref="K89:K102">
    <cfRule type="expression" dxfId="3457" priority="7">
      <formula>K89&gt;0</formula>
    </cfRule>
    <cfRule type="expression" dxfId="3456" priority="8">
      <formula>K89&lt;0</formula>
    </cfRule>
  </conditionalFormatting>
  <conditionalFormatting sqref="L89:L102">
    <cfRule type="expression" dxfId="3455" priority="5">
      <formula>L89&gt;0</formula>
    </cfRule>
    <cfRule type="expression" dxfId="3454" priority="6">
      <formula>L89&lt;0</formula>
    </cfRule>
  </conditionalFormatting>
  <conditionalFormatting sqref="F25:F32">
    <cfRule type="expression" dxfId="3453" priority="3">
      <formula>F25&gt;0</formula>
    </cfRule>
    <cfRule type="expression" dxfId="3452" priority="4">
      <formula>F25&lt;0</formula>
    </cfRule>
  </conditionalFormatting>
  <conditionalFormatting sqref="H25:H32">
    <cfRule type="expression" dxfId="3451" priority="1">
      <formula>H25&gt;0</formula>
    </cfRule>
    <cfRule type="expression" dxfId="34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L12" sqref="L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2552.3116666666665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2563.3710000000001</v>
      </c>
      <c r="R4" s="425">
        <v>1.26E-2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15380.226000000001</v>
      </c>
      <c r="U5" s="758" t="s">
        <v>1342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15313.869999999999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66.356000000001586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66.356000000001586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4.3330653845175381E-3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Q4/194</f>
        <v>13.213252577319588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2819.7081000000003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2794.0743900000002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0" si="1">C25*(E25-D25)</f>
        <v>84</v>
      </c>
      <c r="G25" s="39">
        <f t="shared" ref="G25:G40" si="2">D25*C25</f>
        <v>5736</v>
      </c>
      <c r="H25" s="179">
        <f t="shared" ref="H25:H4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2768.4406800000002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2742.8069700000001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2717.17326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2691.5395500000004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2665.9058400000004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2640.2721300000003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2614.6384200000002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2589.0047100000002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2563.3710000000001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2537.73729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2512.10358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2486.4698699999999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2460.8361599999998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2435.2024499999998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2409.5687400000002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2383.9350300000001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2358.30132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2332.66761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2307.0339000000004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49" priority="31">
      <formula>F47&gt;0</formula>
    </cfRule>
    <cfRule type="expression" dxfId="3448" priority="32">
      <formula>F47&lt;0</formula>
    </cfRule>
  </conditionalFormatting>
  <conditionalFormatting sqref="Q7">
    <cfRule type="expression" dxfId="3447" priority="29">
      <formula>Q7&gt;0</formula>
    </cfRule>
    <cfRule type="expression" dxfId="3446" priority="30">
      <formula>Q7&lt;0</formula>
    </cfRule>
  </conditionalFormatting>
  <conditionalFormatting sqref="Q8">
    <cfRule type="expression" dxfId="3445" priority="27">
      <formula>Q8&gt;0</formula>
    </cfRule>
    <cfRule type="expression" dxfId="3444" priority="28">
      <formula>Q8&lt;0</formula>
    </cfRule>
  </conditionalFormatting>
  <conditionalFormatting sqref="F31:F46">
    <cfRule type="expression" dxfId="3443" priority="25">
      <formula>F31&gt;0</formula>
    </cfRule>
    <cfRule type="expression" dxfId="3442" priority="26">
      <formula>F31&lt;0</formula>
    </cfRule>
  </conditionalFormatting>
  <conditionalFormatting sqref="H31:H46">
    <cfRule type="expression" dxfId="3441" priority="23">
      <formula>H31&gt;0</formula>
    </cfRule>
    <cfRule type="expression" dxfId="3440" priority="24">
      <formula>H31&lt;0</formula>
    </cfRule>
  </conditionalFormatting>
  <conditionalFormatting sqref="Q10">
    <cfRule type="expression" dxfId="3439" priority="21">
      <formula>Q10&gt;0</formula>
    </cfRule>
    <cfRule type="expression" dxfId="3438" priority="22">
      <formula>Q10&lt;0</formula>
    </cfRule>
  </conditionalFormatting>
  <conditionalFormatting sqref="J25:J38">
    <cfRule type="expression" dxfId="3437" priority="19">
      <formula>J25&gt;0</formula>
    </cfRule>
    <cfRule type="expression" dxfId="3436" priority="20">
      <formula>J25&lt;0</formula>
    </cfRule>
  </conditionalFormatting>
  <conditionalFormatting sqref="L25:L38">
    <cfRule type="expression" dxfId="3435" priority="15">
      <formula>L25&gt;0</formula>
    </cfRule>
    <cfRule type="expression" dxfId="3434" priority="16">
      <formula>L25&lt;0</formula>
    </cfRule>
  </conditionalFormatting>
  <conditionalFormatting sqref="F89:F110">
    <cfRule type="expression" dxfId="3433" priority="13">
      <formula>F89&gt;0</formula>
    </cfRule>
    <cfRule type="expression" dxfId="3432" priority="14">
      <formula>F89&lt;0</formula>
    </cfRule>
  </conditionalFormatting>
  <conditionalFormatting sqref="H89:H110">
    <cfRule type="expression" dxfId="3431" priority="11">
      <formula>H89&gt;0</formula>
    </cfRule>
    <cfRule type="expression" dxfId="3430" priority="12">
      <formula>H89&lt;0</formula>
    </cfRule>
  </conditionalFormatting>
  <conditionalFormatting sqref="J89:J102">
    <cfRule type="expression" dxfId="3429" priority="9">
      <formula>J89&gt;0</formula>
    </cfRule>
    <cfRule type="expression" dxfId="3428" priority="10">
      <formula>J89&lt;0</formula>
    </cfRule>
  </conditionalFormatting>
  <conditionalFormatting sqref="K89:K102">
    <cfRule type="expression" dxfId="3427" priority="7">
      <formula>K89&gt;0</formula>
    </cfRule>
    <cfRule type="expression" dxfId="3426" priority="8">
      <formula>K89&lt;0</formula>
    </cfRule>
  </conditionalFormatting>
  <conditionalFormatting sqref="L89:L102">
    <cfRule type="expression" dxfId="3425" priority="5">
      <formula>L89&gt;0</formula>
    </cfRule>
    <cfRule type="expression" dxfId="3424" priority="6">
      <formula>L89&lt;0</formula>
    </cfRule>
  </conditionalFormatting>
  <conditionalFormatting sqref="F25:F30">
    <cfRule type="expression" dxfId="3423" priority="3">
      <formula>F25&gt;0</formula>
    </cfRule>
    <cfRule type="expression" dxfId="3422" priority="4">
      <formula>F25&lt;0</formula>
    </cfRule>
  </conditionalFormatting>
  <conditionalFormatting sqref="H25:H30">
    <cfRule type="expression" dxfId="3421" priority="1">
      <formula>H25&gt;0</formula>
    </cfRule>
    <cfRule type="expression" dxfId="3420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148.26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148.26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163.08600000000001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161.60339999999999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160.1208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158.63820000000001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157.15559999999999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155.673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154.19039999999998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152.70779999999999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151.2252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149.74259999999998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148.26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146.7774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145.29479999999998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143.81219999999999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142.3296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140.84699999999998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139.36439999999999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137.8818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136.39920000000001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134.91659999999999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133.434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9" priority="35">
      <formula>N19&gt;0</formula>
    </cfRule>
    <cfRule type="expression" dxfId="34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17" priority="21">
      <formula>F25&gt;0</formula>
    </cfRule>
    <cfRule type="expression" dxfId="3416" priority="22">
      <formula>F25&lt;0</formula>
    </cfRule>
  </conditionalFormatting>
  <conditionalFormatting sqref="H25:H47">
    <cfRule type="expression" dxfId="3415" priority="19">
      <formula>H25&gt;0</formula>
    </cfRule>
    <cfRule type="expression" dxfId="3414" priority="20">
      <formula>H25&lt;0</formula>
    </cfRule>
  </conditionalFormatting>
  <conditionalFormatting sqref="I25:I27">
    <cfRule type="expression" dxfId="3413" priority="15">
      <formula>I25&gt;0</formula>
    </cfRule>
    <cfRule type="expression" dxfId="3412" priority="16">
      <formula>I25&lt;0</formula>
    </cfRule>
  </conditionalFormatting>
  <conditionalFormatting sqref="Q7">
    <cfRule type="expression" dxfId="3411" priority="5">
      <formula>Q7&gt;0</formula>
    </cfRule>
    <cfRule type="expression" dxfId="3410" priority="6">
      <formula>Q7&lt;0</formula>
    </cfRule>
  </conditionalFormatting>
  <conditionalFormatting sqref="Q8">
    <cfRule type="expression" dxfId="3409" priority="3">
      <formula>Q8&gt;0</formula>
    </cfRule>
    <cfRule type="expression" dxfId="340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97.64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97.64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107.40400000000001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106.42760000000001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105.45120000000001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104.4748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103.4984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102.52200000000001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101.54560000000001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100.56920000000001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99.592799999999997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98.616399999999999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97.64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96.663600000000002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95.687200000000004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94.710799999999992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93.734399999999994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92.757999999999996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91.781599999999997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90.805199999999999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89.828800000000001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88.852400000000003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87.876000000000005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07" priority="9">
      <formula>F36&gt;0</formula>
    </cfRule>
    <cfRule type="expression" dxfId="3406" priority="10">
      <formula>F36&lt;0</formula>
    </cfRule>
  </conditionalFormatting>
  <conditionalFormatting sqref="F25:F35">
    <cfRule type="expression" dxfId="3405" priority="7">
      <formula>F25&gt;0</formula>
    </cfRule>
    <cfRule type="expression" dxfId="3404" priority="8">
      <formula>F25&lt;0</formula>
    </cfRule>
  </conditionalFormatting>
  <conditionalFormatting sqref="H25:H35">
    <cfRule type="expression" dxfId="3403" priority="5">
      <formula>H25&gt;0</formula>
    </cfRule>
    <cfRule type="expression" dxfId="3402" priority="6">
      <formula>H25&lt;0</formula>
    </cfRule>
  </conditionalFormatting>
  <conditionalFormatting sqref="Q7">
    <cfRule type="expression" dxfId="3401" priority="3">
      <formula>Q7&gt;0</formula>
    </cfRule>
    <cfRule type="expression" dxfId="3400" priority="4">
      <formula>Q7&lt;0</formula>
    </cfRule>
  </conditionalFormatting>
  <conditionalFormatting sqref="Q8">
    <cfRule type="expression" dxfId="3399" priority="1">
      <formula>Q8&gt;0</formula>
    </cfRule>
    <cfRule type="expression" dxfId="339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108.77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108.77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119.64700000000001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118.55930000000001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117.47160000000001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116.3839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115.2962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114.2085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113.1208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112.0331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110.94539999999999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109.85769999999999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108.77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107.6823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106.5946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105.50689999999999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104.41919999999999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103.33149999999999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102.24379999999999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101.1561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100.0684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98.980699999999999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97.893000000000001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97" priority="37">
      <formula>F25&gt;0</formula>
    </cfRule>
    <cfRule type="expression" dxfId="3396" priority="38">
      <formula>F25&lt;0</formula>
    </cfRule>
  </conditionalFormatting>
  <conditionalFormatting sqref="Q7">
    <cfRule type="expression" dxfId="3395" priority="35">
      <formula>Q7&gt;0</formula>
    </cfRule>
    <cfRule type="expression" dxfId="3394" priority="36">
      <formula>Q7&lt;0</formula>
    </cfRule>
  </conditionalFormatting>
  <conditionalFormatting sqref="Q8">
    <cfRule type="expression" dxfId="3393" priority="33">
      <formula>Q8&gt;0</formula>
    </cfRule>
    <cfRule type="expression" dxfId="3392" priority="34">
      <formula>Q8&lt;0</formula>
    </cfRule>
  </conditionalFormatting>
  <conditionalFormatting sqref="F44:F46">
    <cfRule type="expression" dxfId="3391" priority="31">
      <formula>F44&gt;0</formula>
    </cfRule>
    <cfRule type="expression" dxfId="3390" priority="32">
      <formula>F44&lt;0</formula>
    </cfRule>
  </conditionalFormatting>
  <conditionalFormatting sqref="H44:H46">
    <cfRule type="expression" dxfId="3389" priority="29">
      <formula>H44&gt;0</formula>
    </cfRule>
    <cfRule type="expression" dxfId="3388" priority="30">
      <formula>H44&lt;0</formula>
    </cfRule>
  </conditionalFormatting>
  <conditionalFormatting sqref="F89:F110">
    <cfRule type="expression" dxfId="3387" priority="27">
      <formula>F89&gt;0</formula>
    </cfRule>
    <cfRule type="expression" dxfId="3386" priority="28">
      <formula>F89&lt;0</formula>
    </cfRule>
  </conditionalFormatting>
  <conditionalFormatting sqref="H89:H110">
    <cfRule type="expression" dxfId="3385" priority="25">
      <formula>H89&gt;0</formula>
    </cfRule>
    <cfRule type="expression" dxfId="3384" priority="26">
      <formula>H89&lt;0</formula>
    </cfRule>
  </conditionalFormatting>
  <conditionalFormatting sqref="Q10">
    <cfRule type="expression" dxfId="3383" priority="23">
      <formula>Q10&gt;0</formula>
    </cfRule>
    <cfRule type="expression" dxfId="3382" priority="24">
      <formula>Q10&lt;0</formula>
    </cfRule>
  </conditionalFormatting>
  <conditionalFormatting sqref="J25:J38">
    <cfRule type="expression" dxfId="3381" priority="21">
      <formula>J25&gt;0</formula>
    </cfRule>
    <cfRule type="expression" dxfId="3380" priority="22">
      <formula>J25&lt;0</formula>
    </cfRule>
  </conditionalFormatting>
  <conditionalFormatting sqref="K25:K38">
    <cfRule type="expression" dxfId="3379" priority="19">
      <formula>K25&gt;0</formula>
    </cfRule>
    <cfRule type="expression" dxfId="3378" priority="20">
      <formula>K25&lt;0</formula>
    </cfRule>
  </conditionalFormatting>
  <conditionalFormatting sqref="L25:L38">
    <cfRule type="expression" dxfId="3377" priority="17">
      <formula>L25&gt;0</formula>
    </cfRule>
    <cfRule type="expression" dxfId="3376" priority="18">
      <formula>L25&lt;0</formula>
    </cfRule>
  </conditionalFormatting>
  <conditionalFormatting sqref="J40">
    <cfRule type="expression" dxfId="3375" priority="15">
      <formula>J40&gt;0</formula>
    </cfRule>
    <cfRule type="expression" dxfId="3374" priority="16">
      <formula>J40&lt;0</formula>
    </cfRule>
  </conditionalFormatting>
  <conditionalFormatting sqref="L39">
    <cfRule type="expression" dxfId="3373" priority="11">
      <formula>L39&gt;0</formula>
    </cfRule>
    <cfRule type="expression" dxfId="3372" priority="12">
      <formula>L39&lt;0</formula>
    </cfRule>
  </conditionalFormatting>
  <conditionalFormatting sqref="F39">
    <cfRule type="expression" dxfId="3371" priority="9">
      <formula>F39&gt;0</formula>
    </cfRule>
    <cfRule type="expression" dxfId="3370" priority="10">
      <formula>F39&lt;0</formula>
    </cfRule>
  </conditionalFormatting>
  <conditionalFormatting sqref="H39">
    <cfRule type="expression" dxfId="3369" priority="7">
      <formula>H39&gt;0</formula>
    </cfRule>
    <cfRule type="expression" dxfId="3368" priority="8">
      <formula>H39&lt;0</formula>
    </cfRule>
  </conditionalFormatting>
  <conditionalFormatting sqref="J41">
    <cfRule type="expression" dxfId="3367" priority="5">
      <formula>J41&gt;0</formula>
    </cfRule>
    <cfRule type="expression" dxfId="3366" priority="6">
      <formula>J41&lt;0</formula>
    </cfRule>
  </conditionalFormatting>
  <conditionalFormatting sqref="J43">
    <cfRule type="expression" dxfId="3365" priority="3">
      <formula>J43&gt;0</formula>
    </cfRule>
    <cfRule type="expression" dxfId="3364" priority="4">
      <formula>J43&lt;0</formula>
    </cfRule>
  </conditionalFormatting>
  <conditionalFormatting sqref="J44">
    <cfRule type="expression" dxfId="3363" priority="1">
      <formula>J44&gt;0</formula>
    </cfRule>
    <cfRule type="expression" dxfId="336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37.64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37.64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41.404000000000003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41.027600000000007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40.651200000000003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40.274800000000006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39.898400000000002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39.522000000000006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39.145600000000002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38.769200000000005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38.392800000000001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38.016400000000004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37.64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37.263599999999997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36.8872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36.510799999999996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36.134399999999999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35.757999999999996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35.381599999999999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35.005200000000002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34.628800000000005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34.252400000000002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33.876000000000005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1" priority="31">
      <formula>F29&gt;0</formula>
    </cfRule>
    <cfRule type="expression" dxfId="3360" priority="32">
      <formula>F29&lt;0</formula>
    </cfRule>
  </conditionalFormatting>
  <conditionalFormatting sqref="F29 F31:F35">
    <cfRule type="expression" dxfId="3359" priority="33">
      <formula>F29&gt;0</formula>
    </cfRule>
    <cfRule type="expression" dxfId="3358" priority="34">
      <formula>F29&lt;0</formula>
    </cfRule>
  </conditionalFormatting>
  <conditionalFormatting sqref="H29 H31:H35">
    <cfRule type="expression" dxfId="3357" priority="29">
      <formula>H29&gt;0</formula>
    </cfRule>
    <cfRule type="expression" dxfId="3356" priority="30">
      <formula>H29&lt;0</formula>
    </cfRule>
  </conditionalFormatting>
  <conditionalFormatting sqref="F21:F28">
    <cfRule type="expression" dxfId="3355" priority="27">
      <formula>F21&gt;0</formula>
    </cfRule>
    <cfRule type="expression" dxfId="3354" priority="28">
      <formula>F21&lt;0</formula>
    </cfRule>
  </conditionalFormatting>
  <conditionalFormatting sqref="H21:H28">
    <cfRule type="expression" dxfId="3353" priority="25">
      <formula>H21&gt;0</formula>
    </cfRule>
    <cfRule type="expression" dxfId="3352" priority="26">
      <formula>H21&lt;0</formula>
    </cfRule>
  </conditionalFormatting>
  <conditionalFormatting sqref="Q8">
    <cfRule type="expression" dxfId="3351" priority="21">
      <formula>Q8&gt;0</formula>
    </cfRule>
    <cfRule type="expression" dxfId="3350" priority="22">
      <formula>Q8&lt;0</formula>
    </cfRule>
  </conditionalFormatting>
  <conditionalFormatting sqref="Q7">
    <cfRule type="expression" dxfId="3349" priority="23">
      <formula>Q7&gt;0</formula>
    </cfRule>
    <cfRule type="expression" dxfId="3348" priority="24">
      <formula>Q7&lt;0</formula>
    </cfRule>
  </conditionalFormatting>
  <conditionalFormatting sqref="F30">
    <cfRule type="expression" dxfId="3347" priority="19">
      <formula>F30&gt;0</formula>
    </cfRule>
    <cfRule type="expression" dxfId="3346" priority="20">
      <formula>F30&lt;0</formula>
    </cfRule>
  </conditionalFormatting>
  <conditionalFormatting sqref="H30">
    <cfRule type="expression" dxfId="3345" priority="17">
      <formula>H30&gt;0</formula>
    </cfRule>
    <cfRule type="expression" dxfId="3344" priority="18">
      <formula>H30&lt;0</formula>
    </cfRule>
  </conditionalFormatting>
  <conditionalFormatting sqref="F68 F70:F74">
    <cfRule type="expression" dxfId="3343" priority="13">
      <formula>F68&gt;0</formula>
    </cfRule>
    <cfRule type="expression" dxfId="3342" priority="14">
      <formula>F68&lt;0</formula>
    </cfRule>
  </conditionalFormatting>
  <conditionalFormatting sqref="F68 F70:F74">
    <cfRule type="expression" dxfId="3341" priority="15">
      <formula>F68&gt;0</formula>
    </cfRule>
    <cfRule type="expression" dxfId="3340" priority="16">
      <formula>F68&lt;0</formula>
    </cfRule>
  </conditionalFormatting>
  <conditionalFormatting sqref="H68 H70:H74">
    <cfRule type="expression" dxfId="3339" priority="11">
      <formula>H68&gt;0</formula>
    </cfRule>
    <cfRule type="expression" dxfId="3338" priority="12">
      <formula>H68&lt;0</formula>
    </cfRule>
  </conditionalFormatting>
  <conditionalFormatting sqref="F60:F67">
    <cfRule type="expression" dxfId="3337" priority="9">
      <formula>F60&gt;0</formula>
    </cfRule>
    <cfRule type="expression" dxfId="3336" priority="10">
      <formula>F60&lt;0</formula>
    </cfRule>
  </conditionalFormatting>
  <conditionalFormatting sqref="H60:H67">
    <cfRule type="expression" dxfId="3335" priority="7">
      <formula>H60&gt;0</formula>
    </cfRule>
    <cfRule type="expression" dxfId="3334" priority="8">
      <formula>H60&lt;0</formula>
    </cfRule>
  </conditionalFormatting>
  <conditionalFormatting sqref="F69">
    <cfRule type="expression" dxfId="3333" priority="5">
      <formula>F69&gt;0</formula>
    </cfRule>
    <cfRule type="expression" dxfId="3332" priority="6">
      <formula>F69&lt;0</formula>
    </cfRule>
  </conditionalFormatting>
  <conditionalFormatting sqref="H69">
    <cfRule type="expression" dxfId="3331" priority="3">
      <formula>H69&gt;0</formula>
    </cfRule>
    <cfRule type="expression" dxfId="3330" priority="4">
      <formula>H69&lt;0</formula>
    </cfRule>
  </conditionalFormatting>
  <conditionalFormatting sqref="Q10">
    <cfRule type="expression" dxfId="3329" priority="1">
      <formula>Q10&gt;0</formula>
    </cfRule>
    <cfRule type="expression" dxfId="332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48.06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48.06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52.866000000000007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52.385400000000004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51.904800000000009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51.424200000000006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50.943600000000004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50.463000000000008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49.982400000000005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49.501800000000003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49.0212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48.540600000000005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48.06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47.5794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47.098800000000004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46.618200000000002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46.137599999999999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45.656999999999996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45.176400000000001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44.695800000000006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44.215200000000003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43.7346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43.254000000000005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27" priority="11">
      <formula>F33&gt;0</formula>
    </cfRule>
    <cfRule type="expression" dxfId="3326" priority="12">
      <formula>F33&lt;0</formula>
    </cfRule>
  </conditionalFormatting>
  <conditionalFormatting sqref="Q7">
    <cfRule type="expression" dxfId="3325" priority="9">
      <formula>Q7&gt;0</formula>
    </cfRule>
    <cfRule type="expression" dxfId="3324" priority="10">
      <formula>Q7&lt;0</formula>
    </cfRule>
  </conditionalFormatting>
  <conditionalFormatting sqref="Q8">
    <cfRule type="expression" dxfId="3323" priority="7">
      <formula>Q8&gt;0</formula>
    </cfRule>
    <cfRule type="expression" dxfId="3322" priority="8">
      <formula>Q8&lt;0</formula>
    </cfRule>
  </conditionalFormatting>
  <conditionalFormatting sqref="F25:F32">
    <cfRule type="expression" dxfId="3321" priority="5">
      <formula>F25&gt;0</formula>
    </cfRule>
    <cfRule type="expression" dxfId="3320" priority="6">
      <formula>F25&lt;0</formula>
    </cfRule>
  </conditionalFormatting>
  <conditionalFormatting sqref="H25:H32">
    <cfRule type="expression" dxfId="3319" priority="3">
      <formula>H25&gt;0</formula>
    </cfRule>
    <cfRule type="expression" dxfId="3318" priority="4">
      <formula>H25&lt;0</formula>
    </cfRule>
  </conditionalFormatting>
  <conditionalFormatting sqref="Q10">
    <cfRule type="expression" dxfId="3317" priority="1">
      <formula>Q10&gt;0</formula>
    </cfRule>
    <cfRule type="expression" dxfId="331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12.97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12.97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40.53125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14.9155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14.7858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14.656099999999999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14.526400000000002</v>
      </c>
      <c r="X19" s="134"/>
    </row>
    <row r="20" spans="1:39" x14ac:dyDescent="0.25">
      <c r="O20" s="81">
        <v>1.1100000000000001</v>
      </c>
      <c r="P20" s="81">
        <f t="shared" si="3"/>
        <v>14.396700000000003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14.267000000000001</v>
      </c>
      <c r="X21" s="134"/>
    </row>
    <row r="22" spans="1:39" x14ac:dyDescent="0.25">
      <c r="O22" s="81">
        <v>1.0900000000000001</v>
      </c>
      <c r="P22" s="81">
        <f t="shared" si="3"/>
        <v>14.137300000000002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14.007600000000002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13.877900000000002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13.748200000000001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13.618500000000001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13.488800000000001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13.359100000000002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13.2294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13.0997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12.97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12.840300000000001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12.710600000000001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12.5809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12.4512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12.3215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12.191800000000001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12.062100000000001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11.932400000000001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11.802700000000002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11.673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11.5433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11.413600000000001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11.283900000000001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15" priority="75">
      <formula>F32&gt;0</formula>
    </cfRule>
    <cfRule type="expression" dxfId="3314" priority="76">
      <formula>F32&lt;0</formula>
    </cfRule>
  </conditionalFormatting>
  <conditionalFormatting sqref="Q7">
    <cfRule type="expression" dxfId="3313" priority="73">
      <formula>Q7&gt;0</formula>
    </cfRule>
    <cfRule type="expression" dxfId="3312" priority="74">
      <formula>Q7&lt;0</formula>
    </cfRule>
  </conditionalFormatting>
  <conditionalFormatting sqref="Q8">
    <cfRule type="expression" dxfId="3311" priority="71">
      <formula>Q8&gt;0</formula>
    </cfRule>
    <cfRule type="expression" dxfId="331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9" priority="63">
      <formula>M58&gt;0</formula>
    </cfRule>
    <cfRule type="expression" dxfId="3308" priority="64">
      <formula>M58&lt;0</formula>
    </cfRule>
  </conditionalFormatting>
  <conditionalFormatting sqref="Q10">
    <cfRule type="expression" dxfId="3307" priority="61">
      <formula>Q10&gt;0</formula>
    </cfRule>
    <cfRule type="expression" dxfId="3306" priority="62">
      <formula>Q10&lt;0</formula>
    </cfRule>
  </conditionalFormatting>
  <conditionalFormatting sqref="F29:F31">
    <cfRule type="expression" dxfId="3305" priority="59">
      <formula>F29&gt;0</formula>
    </cfRule>
    <cfRule type="expression" dxfId="3304" priority="60">
      <formula>F29&lt;0</formula>
    </cfRule>
  </conditionalFormatting>
  <conditionalFormatting sqref="H29:H31">
    <cfRule type="expression" dxfId="3303" priority="57">
      <formula>H29&gt;0</formula>
    </cfRule>
    <cfRule type="expression" dxfId="3302" priority="58">
      <formula>H29&lt;0</formula>
    </cfRule>
  </conditionalFormatting>
  <conditionalFormatting sqref="F83:F94">
    <cfRule type="expression" dxfId="3301" priority="55">
      <formula>F83&gt;0</formula>
    </cfRule>
    <cfRule type="expression" dxfId="3300" priority="56">
      <formula>F83&lt;0</formula>
    </cfRule>
  </conditionalFormatting>
  <conditionalFormatting sqref="H83:H94">
    <cfRule type="expression" dxfId="3299" priority="53">
      <formula>H83&gt;0</formula>
    </cfRule>
    <cfRule type="expression" dxfId="3298" priority="54">
      <formula>H83&lt;0</formula>
    </cfRule>
  </conditionalFormatting>
  <conditionalFormatting sqref="J41">
    <cfRule type="expression" dxfId="3297" priority="51">
      <formula>J41&gt;0</formula>
    </cfRule>
    <cfRule type="expression" dxfId="3296" priority="52">
      <formula>J41&lt;0</formula>
    </cfRule>
  </conditionalFormatting>
  <conditionalFormatting sqref="J39:J47">
    <cfRule type="expression" dxfId="3295" priority="49">
      <formula>J39&gt;0</formula>
    </cfRule>
    <cfRule type="expression" dxfId="3294" priority="50">
      <formula>J39&lt;0</formula>
    </cfRule>
  </conditionalFormatting>
  <conditionalFormatting sqref="F48:F51 H48:H51">
    <cfRule type="expression" dxfId="3293" priority="47">
      <formula>F48&gt;0</formula>
    </cfRule>
    <cfRule type="expression" dxfId="3292" priority="48">
      <formula>F48&lt;0</formula>
    </cfRule>
  </conditionalFormatting>
  <conditionalFormatting sqref="J48:J57">
    <cfRule type="expression" dxfId="3291" priority="45">
      <formula>J48&gt;0</formula>
    </cfRule>
    <cfRule type="expression" dxfId="3290" priority="46">
      <formula>J48&lt;0</formula>
    </cfRule>
  </conditionalFormatting>
  <conditionalFormatting sqref="K45:K52">
    <cfRule type="expression" dxfId="3289" priority="43">
      <formula>K45&gt;0</formula>
    </cfRule>
    <cfRule type="expression" dxfId="3288" priority="44">
      <formula>K45&lt;0</formula>
    </cfRule>
  </conditionalFormatting>
  <conditionalFormatting sqref="K45:K52">
    <cfRule type="expression" dxfId="3287" priority="41">
      <formula>K45&gt;0</formula>
    </cfRule>
    <cfRule type="expression" dxfId="3286" priority="42">
      <formula>K45&lt;0</formula>
    </cfRule>
  </conditionalFormatting>
  <conditionalFormatting sqref="F102:F118 H102:H118 H120:H128 F120:F128">
    <cfRule type="expression" dxfId="3285" priority="37">
      <formula>F102&gt;0</formula>
    </cfRule>
    <cfRule type="expression" dxfId="3284" priority="38">
      <formula>F102&lt;0</formula>
    </cfRule>
  </conditionalFormatting>
  <conditionalFormatting sqref="F96:F101">
    <cfRule type="expression" dxfId="3283" priority="35">
      <formula>F96&gt;0</formula>
    </cfRule>
    <cfRule type="expression" dxfId="3282" priority="36">
      <formula>F96&lt;0</formula>
    </cfRule>
  </conditionalFormatting>
  <conditionalFormatting sqref="H96:H101">
    <cfRule type="expression" dxfId="3281" priority="33">
      <formula>H96&gt;0</formula>
    </cfRule>
    <cfRule type="expression" dxfId="3280" priority="34">
      <formula>H96&lt;0</formula>
    </cfRule>
  </conditionalFormatting>
  <conditionalFormatting sqref="J112">
    <cfRule type="expression" dxfId="3279" priority="31">
      <formula>J112&gt;0</formula>
    </cfRule>
    <cfRule type="expression" dxfId="3278" priority="32">
      <formula>J112&lt;0</formula>
    </cfRule>
  </conditionalFormatting>
  <conditionalFormatting sqref="J110:J118 J120">
    <cfRule type="expression" dxfId="3277" priority="29">
      <formula>J110&gt;0</formula>
    </cfRule>
    <cfRule type="expression" dxfId="3276" priority="30">
      <formula>J110&lt;0</formula>
    </cfRule>
  </conditionalFormatting>
  <conditionalFormatting sqref="F119 H119">
    <cfRule type="expression" dxfId="3275" priority="27">
      <formula>F119&gt;0</formula>
    </cfRule>
    <cfRule type="expression" dxfId="3274" priority="28">
      <formula>F119&lt;0</formula>
    </cfRule>
  </conditionalFormatting>
  <conditionalFormatting sqref="J119">
    <cfRule type="expression" dxfId="3273" priority="25">
      <formula>J119&gt;0</formula>
    </cfRule>
    <cfRule type="expression" dxfId="3272" priority="26">
      <formula>J119&lt;0</formula>
    </cfRule>
  </conditionalFormatting>
  <conditionalFormatting sqref="K112:K123">
    <cfRule type="expression" dxfId="3271" priority="23">
      <formula>K112&gt;0</formula>
    </cfRule>
    <cfRule type="expression" dxfId="3270" priority="24">
      <formula>K112&lt;0</formula>
    </cfRule>
  </conditionalFormatting>
  <conditionalFormatting sqref="K110:K123">
    <cfRule type="expression" dxfId="3269" priority="21">
      <formula>K110&gt;0</formula>
    </cfRule>
    <cfRule type="expression" dxfId="3268" priority="22">
      <formula>K110&lt;0</formula>
    </cfRule>
  </conditionalFormatting>
  <conditionalFormatting sqref="J121">
    <cfRule type="expression" dxfId="3267" priority="19">
      <formula>J121&gt;0</formula>
    </cfRule>
    <cfRule type="expression" dxfId="3266" priority="20">
      <formula>J121&lt;0</formula>
    </cfRule>
  </conditionalFormatting>
  <conditionalFormatting sqref="F25:F28">
    <cfRule type="expression" dxfId="3265" priority="17">
      <formula>F25&gt;0</formula>
    </cfRule>
    <cfRule type="expression" dxfId="3264" priority="18">
      <formula>F25&lt;0</formula>
    </cfRule>
  </conditionalFormatting>
  <conditionalFormatting sqref="H25:H28">
    <cfRule type="expression" dxfId="3263" priority="15">
      <formula>H25&gt;0</formula>
    </cfRule>
    <cfRule type="expression" dxfId="3262" priority="16">
      <formula>H25&lt;0</formula>
    </cfRule>
  </conditionalFormatting>
  <conditionalFormatting sqref="J27:J29">
    <cfRule type="expression" dxfId="3261" priority="13">
      <formula>J27&gt;0</formula>
    </cfRule>
    <cfRule type="expression" dxfId="3260" priority="14">
      <formula>J27&lt;0</formula>
    </cfRule>
  </conditionalFormatting>
  <conditionalFormatting sqref="J30:J31">
    <cfRule type="expression" dxfId="3259" priority="11">
      <formula>J30&gt;0</formula>
    </cfRule>
    <cfRule type="expression" dxfId="3258" priority="12">
      <formula>J30&lt;0</formula>
    </cfRule>
  </conditionalFormatting>
  <conditionalFormatting sqref="J33">
    <cfRule type="expression" dxfId="3257" priority="9">
      <formula>J33&gt;0</formula>
    </cfRule>
    <cfRule type="expression" dxfId="3256" priority="10">
      <formula>J33&lt;0</formula>
    </cfRule>
  </conditionalFormatting>
  <conditionalFormatting sqref="J34">
    <cfRule type="expression" dxfId="3255" priority="7">
      <formula>J34&gt;0</formula>
    </cfRule>
    <cfRule type="expression" dxfId="3254" priority="8">
      <formula>J34&lt;0</formula>
    </cfRule>
  </conditionalFormatting>
  <conditionalFormatting sqref="J35:J43">
    <cfRule type="expression" dxfId="3253" priority="5">
      <formula>J35&gt;0</formula>
    </cfRule>
    <cfRule type="expression" dxfId="325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1" priority="1">
      <formula>Q9&gt;0</formula>
    </cfRule>
    <cfRule type="expression" dxfId="325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47.86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52.646000000000001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52.167400000000001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51.688800000000001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51.2102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50.7316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50.253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49.7744</v>
      </c>
      <c r="Q47" s="2"/>
    </row>
    <row r="48" spans="2:17" x14ac:dyDescent="0.25">
      <c r="O48" s="81">
        <v>1.03</v>
      </c>
      <c r="P48" s="81">
        <f t="shared" si="4"/>
        <v>49.2958</v>
      </c>
      <c r="Q48" s="2"/>
    </row>
    <row r="49" spans="1:17" x14ac:dyDescent="0.25">
      <c r="O49" s="81">
        <v>1.02</v>
      </c>
      <c r="P49" s="81">
        <f t="shared" si="4"/>
        <v>48.8172</v>
      </c>
      <c r="Q49" s="2"/>
    </row>
    <row r="50" spans="1:17" x14ac:dyDescent="0.25">
      <c r="O50" s="81">
        <v>1.01</v>
      </c>
      <c r="P50" s="81">
        <f t="shared" si="4"/>
        <v>48.3386</v>
      </c>
      <c r="Q50" s="2"/>
    </row>
    <row r="51" spans="1:17" x14ac:dyDescent="0.25">
      <c r="O51" s="81">
        <v>1</v>
      </c>
      <c r="P51" s="81">
        <f t="shared" si="4"/>
        <v>47.86</v>
      </c>
      <c r="Q51" s="2"/>
    </row>
    <row r="52" spans="1:17" x14ac:dyDescent="0.25">
      <c r="O52" s="81">
        <v>0.99</v>
      </c>
      <c r="P52" s="81">
        <f t="shared" si="4"/>
        <v>47.381399999999999</v>
      </c>
      <c r="Q52" s="2"/>
    </row>
    <row r="53" spans="1:17" x14ac:dyDescent="0.25">
      <c r="O53" s="81">
        <v>0.98</v>
      </c>
      <c r="P53" s="81">
        <f t="shared" si="4"/>
        <v>46.902799999999999</v>
      </c>
      <c r="Q53" s="2"/>
    </row>
    <row r="54" spans="1:17" x14ac:dyDescent="0.25">
      <c r="O54" s="81">
        <v>0.97</v>
      </c>
      <c r="P54" s="81">
        <f t="shared" si="4"/>
        <v>46.424199999999999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45.945599999999999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45.466999999999999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44.988399999999999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44.509799999999998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44.031199999999998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43.552599999999998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43.073999999999998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9" priority="15">
      <formula>F39&gt;0</formula>
    </cfRule>
    <cfRule type="expression" dxfId="3248" priority="16">
      <formula>F39&lt;0</formula>
    </cfRule>
  </conditionalFormatting>
  <conditionalFormatting sqref="Q7">
    <cfRule type="expression" dxfId="3247" priority="13">
      <formula>Q7&gt;0</formula>
    </cfRule>
    <cfRule type="expression" dxfId="3246" priority="14">
      <formula>Q7&lt;0</formula>
    </cfRule>
  </conditionalFormatting>
  <conditionalFormatting sqref="Q8">
    <cfRule type="expression" dxfId="3245" priority="11">
      <formula>Q8&gt;0</formula>
    </cfRule>
    <cfRule type="expression" dxfId="3244" priority="12">
      <formula>Q8&lt;0</formula>
    </cfRule>
  </conditionalFormatting>
  <conditionalFormatting sqref="F25:F38">
    <cfRule type="expression" dxfId="3243" priority="9">
      <formula>F25&gt;0</formula>
    </cfRule>
    <cfRule type="expression" dxfId="3242" priority="10">
      <formula>F25&lt;0</formula>
    </cfRule>
  </conditionalFormatting>
  <conditionalFormatting sqref="H25:H38">
    <cfRule type="expression" dxfId="3241" priority="7">
      <formula>H25&gt;0</formula>
    </cfRule>
    <cfRule type="expression" dxfId="3240" priority="8">
      <formula>H25&lt;0</formula>
    </cfRule>
  </conditionalFormatting>
  <conditionalFormatting sqref="M55">
    <cfRule type="expression" dxfId="3239" priority="3">
      <formula>M55&gt;0</formula>
    </cfRule>
    <cfRule type="expression" dxfId="3238" priority="4">
      <formula>M55&lt;0</formula>
    </cfRule>
  </conditionalFormatting>
  <conditionalFormatting sqref="Q10">
    <cfRule type="expression" dxfId="3237" priority="1">
      <formula>Q10&gt;0</formula>
    </cfRule>
    <cfRule type="expression" dxfId="323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35" priority="27">
      <formula>F27&gt;0</formula>
    </cfRule>
    <cfRule type="expression" dxfId="3234" priority="28">
      <formula>F27&lt;0</formula>
    </cfRule>
  </conditionalFormatting>
  <conditionalFormatting sqref="Q8">
    <cfRule type="expression" dxfId="3233" priority="15">
      <formula>Q8&gt;0</formula>
    </cfRule>
    <cfRule type="expression" dxfId="3232" priority="16">
      <formula>Q8&lt;0</formula>
    </cfRule>
  </conditionalFormatting>
  <conditionalFormatting sqref="Q7">
    <cfRule type="expression" dxfId="3231" priority="17">
      <formula>Q7&gt;0</formula>
    </cfRule>
    <cfRule type="expression" dxfId="3230" priority="18">
      <formula>Q7&lt;0</formula>
    </cfRule>
  </conditionalFormatting>
  <conditionalFormatting sqref="F37:F38">
    <cfRule type="expression" dxfId="3229" priority="13">
      <formula>F37&gt;0</formula>
    </cfRule>
    <cfRule type="expression" dxfId="3228" priority="14">
      <formula>F37&lt;0</formula>
    </cfRule>
  </conditionalFormatting>
  <conditionalFormatting sqref="H37:H38">
    <cfRule type="expression" dxfId="3227" priority="11">
      <formula>H37&gt;0</formula>
    </cfRule>
    <cfRule type="expression" dxfId="3226" priority="12">
      <formula>H37&lt;0</formula>
    </cfRule>
  </conditionalFormatting>
  <conditionalFormatting sqref="F23:F26 H23:H26">
    <cfRule type="expression" dxfId="3225" priority="9">
      <formula>F23&gt;0</formula>
    </cfRule>
    <cfRule type="expression" dxfId="3224" priority="10">
      <formula>F23&lt;0</formula>
    </cfRule>
  </conditionalFormatting>
  <conditionalFormatting sqref="Q10">
    <cfRule type="expression" dxfId="3223" priority="3">
      <formula>Q10&gt;0</formula>
    </cfRule>
    <cfRule type="expression" dxfId="3222" priority="4">
      <formula>Q10&lt;0</formula>
    </cfRule>
  </conditionalFormatting>
  <conditionalFormatting sqref="F22 H22">
    <cfRule type="expression" dxfId="3221" priority="1">
      <formula>F22&gt;0</formula>
    </cfRule>
    <cfRule type="expression" dxfId="3220" priority="2">
      <formula>F22&lt;0</formula>
    </cfRule>
  </conditionalFormatting>
  <conditionalFormatting sqref="M41">
    <cfRule type="expression" dxfId="3219" priority="5">
      <formula>M41&gt;0</formula>
    </cfRule>
    <cfRule type="expression" dxfId="321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46.89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46.89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51.579000000000008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51.110100000000003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50.641200000000005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50.172300000000007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49.703400000000002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49.234500000000004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48.765599999999999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48.296700000000001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47.827800000000003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47.358899999999998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46.89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46.421100000000003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45.952199999999998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45.4833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45.014400000000002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44.545499999999997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44.076599999999999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43.607700000000001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43.138800000000003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42.669900000000005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42.201000000000001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17" priority="29">
      <formula>F25&gt;0</formula>
    </cfRule>
    <cfRule type="expression" dxfId="3216" priority="30">
      <formula>F25&lt;0</formula>
    </cfRule>
  </conditionalFormatting>
  <conditionalFormatting sqref="Q7">
    <cfRule type="expression" dxfId="3215" priority="27">
      <formula>Q7&gt;0</formula>
    </cfRule>
    <cfRule type="expression" dxfId="3214" priority="28">
      <formula>Q7&lt;0</formula>
    </cfRule>
  </conditionalFormatting>
  <conditionalFormatting sqref="Q8">
    <cfRule type="expression" dxfId="3213" priority="25">
      <formula>Q8&gt;0</formula>
    </cfRule>
    <cfRule type="expression" dxfId="3212" priority="26">
      <formula>Q8&lt;0</formula>
    </cfRule>
  </conditionalFormatting>
  <conditionalFormatting sqref="Q10">
    <cfRule type="expression" dxfId="3211" priority="13">
      <formula>Q10&gt;0</formula>
    </cfRule>
    <cfRule type="expression" dxfId="3210" priority="14">
      <formula>Q10&lt;0</formula>
    </cfRule>
  </conditionalFormatting>
  <conditionalFormatting sqref="M46">
    <cfRule type="expression" dxfId="3209" priority="11">
      <formula>M46&gt;0</formula>
    </cfRule>
    <cfRule type="expression" dxfId="3208" priority="12">
      <formula>M46&lt;0</formula>
    </cfRule>
  </conditionalFormatting>
  <conditionalFormatting sqref="F80:F88 H80:H88">
    <cfRule type="expression" dxfId="3207" priority="9">
      <formula>F80&gt;0</formula>
    </cfRule>
    <cfRule type="expression" dxfId="3206" priority="10">
      <formula>F80&lt;0</formula>
    </cfRule>
  </conditionalFormatting>
  <conditionalFormatting sqref="F75:F79">
    <cfRule type="expression" dxfId="3205" priority="7">
      <formula>F75&gt;0</formula>
    </cfRule>
    <cfRule type="expression" dxfId="3204" priority="8">
      <formula>F75&lt;0</formula>
    </cfRule>
  </conditionalFormatting>
  <conditionalFormatting sqref="H75:H79">
    <cfRule type="expression" dxfId="3203" priority="5">
      <formula>H75&gt;0</formula>
    </cfRule>
    <cfRule type="expression" dxfId="3202" priority="6">
      <formula>H75&lt;0</formula>
    </cfRule>
  </conditionalFormatting>
  <conditionalFormatting sqref="F71:F74">
    <cfRule type="expression" dxfId="3201" priority="3">
      <formula>F71&gt;0</formula>
    </cfRule>
    <cfRule type="expression" dxfId="3200" priority="4">
      <formula>F71&lt;0</formula>
    </cfRule>
  </conditionalFormatting>
  <conditionalFormatting sqref="H71:H74">
    <cfRule type="expression" dxfId="3199" priority="1">
      <formula>H71&gt;0</formula>
    </cfRule>
    <cfRule type="expression" dxfId="319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>
        <v>43475</v>
      </c>
      <c r="M2" s="3">
        <v>55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89.33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84.96</v>
      </c>
      <c r="R4" s="425">
        <v>-1.7600000000000001E-2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8496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8933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-4.8919735811037722E-2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1.3596986817325801E-2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93.456000000000003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92.606399999999994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91.756799999999998</v>
      </c>
    </row>
    <row r="20" spans="1:16" x14ac:dyDescent="0.25">
      <c r="O20" s="81">
        <v>1.07</v>
      </c>
      <c r="P20" s="81">
        <f t="shared" si="0"/>
        <v>90.907200000000003</v>
      </c>
    </row>
    <row r="21" spans="1:16" x14ac:dyDescent="0.25">
      <c r="O21" s="81">
        <v>1.06</v>
      </c>
      <c r="P21" s="81">
        <f t="shared" si="0"/>
        <v>90.057599999999994</v>
      </c>
    </row>
    <row r="22" spans="1:16" x14ac:dyDescent="0.25">
      <c r="O22" s="81">
        <v>1.05</v>
      </c>
      <c r="P22" s="81">
        <f t="shared" si="0"/>
        <v>89.207999999999998</v>
      </c>
    </row>
    <row r="23" spans="1:16" x14ac:dyDescent="0.25">
      <c r="O23" s="81">
        <v>1.04</v>
      </c>
      <c r="P23" s="81">
        <f t="shared" si="0"/>
        <v>88.358400000000003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87.508799999999994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86.659199999999998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85.809599999999989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84.96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84.110399999999998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83.260799999999989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82.411199999999994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81.561599999999984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80.711999999999989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79.862399999999994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79.012799999999999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78.163200000000003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77.313599999999994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76.463999999999999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97" priority="35">
      <formula>F47&gt;0</formula>
    </cfRule>
    <cfRule type="expression" dxfId="3196" priority="36">
      <formula>F47&lt;0</formula>
    </cfRule>
  </conditionalFormatting>
  <conditionalFormatting sqref="Q7">
    <cfRule type="expression" dxfId="3195" priority="33">
      <formula>Q7&gt;0</formula>
    </cfRule>
    <cfRule type="expression" dxfId="3194" priority="34">
      <formula>Q7&lt;0</formula>
    </cfRule>
  </conditionalFormatting>
  <conditionalFormatting sqref="Q8">
    <cfRule type="expression" dxfId="3193" priority="31">
      <formula>Q8&gt;0</formula>
    </cfRule>
    <cfRule type="expression" dxfId="3192" priority="32">
      <formula>Q8&lt;0</formula>
    </cfRule>
  </conditionalFormatting>
  <conditionalFormatting sqref="F30:F46">
    <cfRule type="expression" dxfId="3191" priority="29">
      <formula>F30&gt;0</formula>
    </cfRule>
    <cfRule type="expression" dxfId="3190" priority="30">
      <formula>F30&lt;0</formula>
    </cfRule>
  </conditionalFormatting>
  <conditionalFormatting sqref="H30:H46">
    <cfRule type="expression" dxfId="3189" priority="27">
      <formula>H30&gt;0</formula>
    </cfRule>
    <cfRule type="expression" dxfId="3188" priority="28">
      <formula>H30&lt;0</formula>
    </cfRule>
  </conditionalFormatting>
  <conditionalFormatting sqref="Q10">
    <cfRule type="expression" dxfId="3187" priority="25">
      <formula>Q10&gt;0</formula>
    </cfRule>
    <cfRule type="expression" dxfId="3186" priority="26">
      <formula>Q10&lt;0</formula>
    </cfRule>
  </conditionalFormatting>
  <conditionalFormatting sqref="J25:J38">
    <cfRule type="expression" dxfId="3185" priority="23">
      <formula>J25&gt;0</formula>
    </cfRule>
    <cfRule type="expression" dxfId="3184" priority="24">
      <formula>J25&lt;0</formula>
    </cfRule>
  </conditionalFormatting>
  <conditionalFormatting sqref="K25:K38">
    <cfRule type="expression" dxfId="3183" priority="21">
      <formula>K25&gt;0</formula>
    </cfRule>
    <cfRule type="expression" dxfId="3182" priority="22">
      <formula>K25&lt;0</formula>
    </cfRule>
  </conditionalFormatting>
  <conditionalFormatting sqref="L25 L38">
    <cfRule type="expression" dxfId="3181" priority="19">
      <formula>L25&gt;0</formula>
    </cfRule>
    <cfRule type="expression" dxfId="3180" priority="20">
      <formula>L25&lt;0</formula>
    </cfRule>
  </conditionalFormatting>
  <conditionalFormatting sqref="F89:F110">
    <cfRule type="expression" dxfId="3179" priority="17">
      <formula>F89&gt;0</formula>
    </cfRule>
    <cfRule type="expression" dxfId="3178" priority="18">
      <formula>F89&lt;0</formula>
    </cfRule>
  </conditionalFormatting>
  <conditionalFormatting sqref="H89:H110">
    <cfRule type="expression" dxfId="3177" priority="15">
      <formula>H89&gt;0</formula>
    </cfRule>
    <cfRule type="expression" dxfId="3176" priority="16">
      <formula>H89&lt;0</formula>
    </cfRule>
  </conditionalFormatting>
  <conditionalFormatting sqref="J89:J102">
    <cfRule type="expression" dxfId="3175" priority="13">
      <formula>J89&gt;0</formula>
    </cfRule>
    <cfRule type="expression" dxfId="3174" priority="14">
      <formula>J89&lt;0</formula>
    </cfRule>
  </conditionalFormatting>
  <conditionalFormatting sqref="K89:K102">
    <cfRule type="expression" dxfId="3173" priority="11">
      <formula>K89&gt;0</formula>
    </cfRule>
    <cfRule type="expression" dxfId="3172" priority="12">
      <formula>K89&lt;0</formula>
    </cfRule>
  </conditionalFormatting>
  <conditionalFormatting sqref="L89:L102">
    <cfRule type="expression" dxfId="3171" priority="9">
      <formula>L89&gt;0</formula>
    </cfRule>
    <cfRule type="expression" dxfId="3170" priority="10">
      <formula>L89&lt;0</formula>
    </cfRule>
  </conditionalFormatting>
  <conditionalFormatting sqref="F29 F25:F27">
    <cfRule type="expression" dxfId="3169" priority="7">
      <formula>F25&gt;0</formula>
    </cfRule>
    <cfRule type="expression" dxfId="3168" priority="8">
      <formula>F25&lt;0</formula>
    </cfRule>
  </conditionalFormatting>
  <conditionalFormatting sqref="H29 H25:H27">
    <cfRule type="expression" dxfId="3167" priority="5">
      <formula>H25&gt;0</formula>
    </cfRule>
    <cfRule type="expression" dxfId="3166" priority="6">
      <formula>H25&lt;0</formula>
    </cfRule>
  </conditionalFormatting>
  <conditionalFormatting sqref="F28">
    <cfRule type="expression" dxfId="3165" priority="3">
      <formula>F28&gt;0</formula>
    </cfRule>
    <cfRule type="expression" dxfId="3164" priority="4">
      <formula>F28&lt;0</formula>
    </cfRule>
  </conditionalFormatting>
  <conditionalFormatting sqref="H28">
    <cfRule type="expression" dxfId="3163" priority="1">
      <formula>H28&gt;0</formula>
    </cfRule>
    <cfRule type="expression" dxfId="31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55.679900000000004</v>
      </c>
      <c r="R4" s="425">
        <v>1.1000000000000001E-3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11135.980000000001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-556.01999999999862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-556.01999999999862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-4.7555593568251675E-2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2.8735683792535546E-2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13.384591346153847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61.247890000000005</v>
      </c>
    </row>
    <row r="20" spans="1:21" x14ac:dyDescent="0.25">
      <c r="O20" s="81">
        <v>1.0900000000000001</v>
      </c>
      <c r="P20" s="81">
        <f t="shared" ref="P20:P39" si="0">O20*$Q$4</f>
        <v>60.691091000000007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60.134292000000009</v>
      </c>
    </row>
    <row r="22" spans="1:21" x14ac:dyDescent="0.25">
      <c r="O22" s="81">
        <v>1.07</v>
      </c>
      <c r="P22" s="81">
        <f t="shared" si="0"/>
        <v>59.577493000000004</v>
      </c>
    </row>
    <row r="23" spans="1:21" x14ac:dyDescent="0.25">
      <c r="O23" s="81">
        <v>1.06</v>
      </c>
      <c r="P23" s="81">
        <f t="shared" si="0"/>
        <v>59.020694000000006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58.463895000000008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57.907096000000003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57.350297000000005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56.793498000000007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56.236699000000002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55.679900000000004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55.123101000000005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54.566302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54.009503000000002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53.452704000000004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52.895904999999999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52.339106000000001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51.782307000000003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51.225508000000005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50.668709000000007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50.111910000000002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61" priority="35">
      <formula>Q7&gt;0</formula>
    </cfRule>
    <cfRule type="expression" dxfId="3160" priority="36">
      <formula>Q7&lt;0</formula>
    </cfRule>
  </conditionalFormatting>
  <conditionalFormatting sqref="Q8">
    <cfRule type="expression" dxfId="3159" priority="33">
      <formula>Q8&gt;0</formula>
    </cfRule>
    <cfRule type="expression" dxfId="3158" priority="34">
      <formula>Q8&lt;0</formula>
    </cfRule>
  </conditionalFormatting>
  <conditionalFormatting sqref="F34:F54 F58:F63">
    <cfRule type="expression" dxfId="3157" priority="31">
      <formula>F34&gt;0</formula>
    </cfRule>
    <cfRule type="expression" dxfId="3156" priority="32">
      <formula>F34&lt;0</formula>
    </cfRule>
  </conditionalFormatting>
  <conditionalFormatting sqref="H34:H54 H58:H63">
    <cfRule type="expression" dxfId="3155" priority="29">
      <formula>H34&gt;0</formula>
    </cfRule>
    <cfRule type="expression" dxfId="3154" priority="30">
      <formula>H34&lt;0</formula>
    </cfRule>
  </conditionalFormatting>
  <conditionalFormatting sqref="Q10">
    <cfRule type="expression" dxfId="3153" priority="27">
      <formula>Q10&gt;0</formula>
    </cfRule>
    <cfRule type="expression" dxfId="3152" priority="28">
      <formula>Q10&lt;0</formula>
    </cfRule>
  </conditionalFormatting>
  <conditionalFormatting sqref="J25:J38">
    <cfRule type="expression" dxfId="3151" priority="25">
      <formula>J25&gt;0</formula>
    </cfRule>
    <cfRule type="expression" dxfId="3150" priority="26">
      <formula>J25&lt;0</formula>
    </cfRule>
  </conditionalFormatting>
  <conditionalFormatting sqref="K25:K35 K37:K38">
    <cfRule type="expression" dxfId="3149" priority="23">
      <formula>K25&gt;0</formula>
    </cfRule>
    <cfRule type="expression" dxfId="3148" priority="24">
      <formula>K25&lt;0</formula>
    </cfRule>
  </conditionalFormatting>
  <conditionalFormatting sqref="F89:F110">
    <cfRule type="expression" dxfId="3147" priority="19">
      <formula>F89&gt;0</formula>
    </cfRule>
    <cfRule type="expression" dxfId="3146" priority="20">
      <formula>F89&lt;0</formula>
    </cfRule>
  </conditionalFormatting>
  <conditionalFormatting sqref="H89:H110">
    <cfRule type="expression" dxfId="3145" priority="17">
      <formula>H89&gt;0</formula>
    </cfRule>
    <cfRule type="expression" dxfId="3144" priority="18">
      <formula>H89&lt;0</formula>
    </cfRule>
  </conditionalFormatting>
  <conditionalFormatting sqref="J89:J102">
    <cfRule type="expression" dxfId="3143" priority="15">
      <formula>J89&gt;0</formula>
    </cfRule>
    <cfRule type="expression" dxfId="3142" priority="16">
      <formula>J89&lt;0</formula>
    </cfRule>
  </conditionalFormatting>
  <conditionalFormatting sqref="K89:K102">
    <cfRule type="expression" dxfId="3141" priority="13">
      <formula>K89&gt;0</formula>
    </cfRule>
    <cfRule type="expression" dxfId="3140" priority="14">
      <formula>K89&lt;0</formula>
    </cfRule>
  </conditionalFormatting>
  <conditionalFormatting sqref="L89:L102">
    <cfRule type="expression" dxfId="3139" priority="11">
      <formula>L89&gt;0</formula>
    </cfRule>
    <cfRule type="expression" dxfId="3138" priority="12">
      <formula>L89&lt;0</formula>
    </cfRule>
  </conditionalFormatting>
  <conditionalFormatting sqref="F25:F33">
    <cfRule type="expression" dxfId="3137" priority="9">
      <formula>F25&gt;0</formula>
    </cfRule>
    <cfRule type="expression" dxfId="3136" priority="10">
      <formula>F25&lt;0</formula>
    </cfRule>
  </conditionalFormatting>
  <conditionalFormatting sqref="H25:H33">
    <cfRule type="expression" dxfId="3135" priority="7">
      <formula>H25&gt;0</formula>
    </cfRule>
    <cfRule type="expression" dxfId="3134" priority="8">
      <formula>H25&lt;0</formula>
    </cfRule>
  </conditionalFormatting>
  <conditionalFormatting sqref="J54">
    <cfRule type="expression" dxfId="3133" priority="5">
      <formula>J54&gt;0</formula>
    </cfRule>
    <cfRule type="expression" dxfId="3132" priority="6">
      <formula>J54&lt;0</formula>
    </cfRule>
  </conditionalFormatting>
  <conditionalFormatting sqref="F55:F57">
    <cfRule type="expression" dxfId="3131" priority="3">
      <formula>F55&gt;0</formula>
    </cfRule>
    <cfRule type="expression" dxfId="3130" priority="4">
      <formula>F55&lt;0</formula>
    </cfRule>
  </conditionalFormatting>
  <conditionalFormatting sqref="H55:H57">
    <cfRule type="expression" dxfId="3129" priority="1">
      <formula>H55&gt;0</formula>
    </cfRule>
    <cfRule type="expression" dxfId="312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27.686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27.431999999999999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27.178000000000001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26.923999999999999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26.669999999999998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26.416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26.161999999999999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25.907999999999998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25.654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25.145999999999997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24.891999999999999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24.637999999999998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24.383999999999997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24.13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23.875999999999998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23.622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23.367999999999999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23.114000000000001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22.86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7" priority="21">
      <formula>F47&gt;0</formula>
    </cfRule>
    <cfRule type="expression" dxfId="3126" priority="22">
      <formula>F47&lt;0</formula>
    </cfRule>
  </conditionalFormatting>
  <conditionalFormatting sqref="Q7">
    <cfRule type="expression" dxfId="3125" priority="19">
      <formula>Q7&gt;0</formula>
    </cfRule>
    <cfRule type="expression" dxfId="3124" priority="20">
      <formula>Q7&lt;0</formula>
    </cfRule>
  </conditionalFormatting>
  <conditionalFormatting sqref="Q8">
    <cfRule type="expression" dxfId="3123" priority="17">
      <formula>Q8&gt;0</formula>
    </cfRule>
    <cfRule type="expression" dxfId="3122" priority="18">
      <formula>Q8&lt;0</formula>
    </cfRule>
  </conditionalFormatting>
  <conditionalFormatting sqref="F25:F46">
    <cfRule type="expression" dxfId="3121" priority="15">
      <formula>F25&gt;0</formula>
    </cfRule>
    <cfRule type="expression" dxfId="3120" priority="16">
      <formula>F25&lt;0</formula>
    </cfRule>
  </conditionalFormatting>
  <conditionalFormatting sqref="H25:H46">
    <cfRule type="expression" dxfId="3119" priority="13">
      <formula>H25&gt;0</formula>
    </cfRule>
    <cfRule type="expression" dxfId="3118" priority="14">
      <formula>H25&lt;0</formula>
    </cfRule>
  </conditionalFormatting>
  <conditionalFormatting sqref="F89:F110">
    <cfRule type="expression" dxfId="3117" priority="11">
      <formula>F89&gt;0</formula>
    </cfRule>
    <cfRule type="expression" dxfId="3116" priority="12">
      <formula>F89&lt;0</formula>
    </cfRule>
  </conditionalFormatting>
  <conditionalFormatting sqref="H89:H110">
    <cfRule type="expression" dxfId="3115" priority="9">
      <formula>H89&gt;0</formula>
    </cfRule>
    <cfRule type="expression" dxfId="3114" priority="10">
      <formula>H89&lt;0</formula>
    </cfRule>
  </conditionalFormatting>
  <conditionalFormatting sqref="Q10">
    <cfRule type="expression" dxfId="3113" priority="7">
      <formula>Q10&gt;0</formula>
    </cfRule>
    <cfRule type="expression" dxfId="3112" priority="8">
      <formula>Q10&lt;0</formula>
    </cfRule>
  </conditionalFormatting>
  <conditionalFormatting sqref="J25:J38">
    <cfRule type="expression" dxfId="3111" priority="5">
      <formula>J25&gt;0</formula>
    </cfRule>
    <cfRule type="expression" dxfId="3110" priority="6">
      <formula>J25&lt;0</formula>
    </cfRule>
  </conditionalFormatting>
  <conditionalFormatting sqref="K25:K38">
    <cfRule type="expression" dxfId="3109" priority="3">
      <formula>K25&gt;0</formula>
    </cfRule>
    <cfRule type="expression" dxfId="3108" priority="4">
      <formula>K25&lt;0</formula>
    </cfRule>
  </conditionalFormatting>
  <conditionalFormatting sqref="L25:L38">
    <cfRule type="expression" dxfId="3107" priority="1">
      <formula>L25&gt;0</formula>
    </cfRule>
    <cfRule type="expression" dxfId="31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59.38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59.38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65.318000000000012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64.72420000000001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64.130400000000009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63.536600000000007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62.942800000000005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62.349000000000004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61.755200000000002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61.161400000000008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60.567600000000006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59.973800000000004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59.38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58.786200000000001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58.192399999999999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57.598599999999998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57.004800000000003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56.411000000000001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55.8172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55.223400000000005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54.629600000000003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54.035800000000002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53.442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5" priority="23">
      <formula>F34&gt;0</formula>
    </cfRule>
    <cfRule type="expression" dxfId="3104" priority="24">
      <formula>F34&lt;0</formula>
    </cfRule>
  </conditionalFormatting>
  <conditionalFormatting sqref="Q7">
    <cfRule type="expression" dxfId="3103" priority="21">
      <formula>Q7&gt;0</formula>
    </cfRule>
    <cfRule type="expression" dxfId="3102" priority="22">
      <formula>Q7&lt;0</formula>
    </cfRule>
  </conditionalFormatting>
  <conditionalFormatting sqref="Q8">
    <cfRule type="expression" dxfId="3101" priority="19">
      <formula>Q8&gt;0</formula>
    </cfRule>
    <cfRule type="expression" dxfId="3100" priority="20">
      <formula>Q8&lt;0</formula>
    </cfRule>
  </conditionalFormatting>
  <conditionalFormatting sqref="F25:F33">
    <cfRule type="expression" dxfId="3099" priority="17">
      <formula>F25&gt;0</formula>
    </cfRule>
    <cfRule type="expression" dxfId="3098" priority="18">
      <formula>F25&lt;0</formula>
    </cfRule>
  </conditionalFormatting>
  <conditionalFormatting sqref="H25:H33">
    <cfRule type="expression" dxfId="3097" priority="15">
      <formula>H25&gt;0</formula>
    </cfRule>
    <cfRule type="expression" dxfId="3096" priority="16">
      <formula>H25&lt;0</formula>
    </cfRule>
  </conditionalFormatting>
  <conditionalFormatting sqref="M46">
    <cfRule type="expression" dxfId="3095" priority="13">
      <formula>M46&gt;0</formula>
    </cfRule>
    <cfRule type="expression" dxfId="3094" priority="14">
      <formula>M46&lt;0</formula>
    </cfRule>
  </conditionalFormatting>
  <conditionalFormatting sqref="F79:F87 H79:H87">
    <cfRule type="expression" dxfId="3093" priority="11">
      <formula>F79&gt;0</formula>
    </cfRule>
    <cfRule type="expression" dxfId="3092" priority="12">
      <formula>F79&lt;0</formula>
    </cfRule>
  </conditionalFormatting>
  <conditionalFormatting sqref="F70:F78">
    <cfRule type="expression" dxfId="3091" priority="9">
      <formula>F70&gt;0</formula>
    </cfRule>
    <cfRule type="expression" dxfId="3090" priority="10">
      <formula>F70&lt;0</formula>
    </cfRule>
  </conditionalFormatting>
  <conditionalFormatting sqref="H70:H78">
    <cfRule type="expression" dxfId="3089" priority="7">
      <formula>H70&gt;0</formula>
    </cfRule>
    <cfRule type="expression" dxfId="3088" priority="8">
      <formula>H70&lt;0</formula>
    </cfRule>
  </conditionalFormatting>
  <conditionalFormatting sqref="J27:K27 J30:K30 J33:K33 J36:K36 J39:K39 J42:K42">
    <cfRule type="expression" dxfId="3087" priority="5">
      <formula>J27&gt;0</formula>
    </cfRule>
    <cfRule type="expression" dxfId="3086" priority="6">
      <formula>J27&lt;0</formula>
    </cfRule>
  </conditionalFormatting>
  <conditionalFormatting sqref="J28:K29 J31:K32 J34:K35 J37:K38 J40:K41">
    <cfRule type="expression" dxfId="3085" priority="3">
      <formula>J28&gt;0</formula>
    </cfRule>
    <cfRule type="expression" dxfId="3084" priority="4">
      <formula>J28&lt;0</formula>
    </cfRule>
  </conditionalFormatting>
  <conditionalFormatting sqref="L27:L42">
    <cfRule type="expression" dxfId="3083" priority="1">
      <formula>L27&gt;0</formula>
    </cfRule>
    <cfRule type="expression" dxfId="308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18.96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18.96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20.856000000000002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20.666400000000003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20.476800000000001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20.287200000000002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20.097600000000003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19.908000000000001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19.718400000000003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19.5288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19.339200000000002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19.1496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18.96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18.770400000000002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18.5808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18.391200000000001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18.201599999999999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18.012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17.822399999999998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17.632800000000003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17.443200000000001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17.253600000000002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17.064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81" priority="9">
      <formula>F57&gt;0</formula>
    </cfRule>
    <cfRule type="expression" dxfId="3080" priority="10">
      <formula>F57&lt;0</formula>
    </cfRule>
  </conditionalFormatting>
  <conditionalFormatting sqref="Q7">
    <cfRule type="expression" dxfId="3079" priority="7">
      <formula>Q7&gt;0</formula>
    </cfRule>
    <cfRule type="expression" dxfId="3078" priority="8">
      <formula>Q7&lt;0</formula>
    </cfRule>
  </conditionalFormatting>
  <conditionalFormatting sqref="Q8">
    <cfRule type="expression" dxfId="3077" priority="5">
      <formula>Q8&gt;0</formula>
    </cfRule>
    <cfRule type="expression" dxfId="3076" priority="6">
      <formula>Q8&lt;0</formula>
    </cfRule>
  </conditionalFormatting>
  <conditionalFormatting sqref="F25:F56">
    <cfRule type="expression" dxfId="3075" priority="3">
      <formula>F25&gt;0</formula>
    </cfRule>
    <cfRule type="expression" dxfId="3074" priority="4">
      <formula>F25&lt;0</formula>
    </cfRule>
  </conditionalFormatting>
  <conditionalFormatting sqref="H25:H56">
    <cfRule type="expression" dxfId="3073" priority="1">
      <formula>H25&gt;0</formula>
    </cfRule>
    <cfRule type="expression" dxfId="3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49.2699</v>
      </c>
      <c r="R4" s="425">
        <v>6.7000000000000002E-3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19707.96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331.27000000000044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331.27000000000044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1.7096315211731234E-2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2.6385277826827334E-2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54.196890000000003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53.704191000000002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53.211492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52.718793000000005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52.226094000000003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51.733395000000002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51.240696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50.747996999999998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50.255298000000003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49.762599000000002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49.2699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48.777200999999998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48.284501999999996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47.791803000000002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47.299104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46.806404999999998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46.313705999999996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45.821007000000002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45.328308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44.835608999999998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44.342910000000003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71" priority="35">
      <formula>F60&gt;0</formula>
    </cfRule>
    <cfRule type="expression" dxfId="3070" priority="36">
      <formula>F60&lt;0</formula>
    </cfRule>
  </conditionalFormatting>
  <conditionalFormatting sqref="Q7">
    <cfRule type="expression" dxfId="3069" priority="33">
      <formula>Q7&gt;0</formula>
    </cfRule>
    <cfRule type="expression" dxfId="3068" priority="34">
      <formula>Q7&lt;0</formula>
    </cfRule>
  </conditionalFormatting>
  <conditionalFormatting sqref="Q8">
    <cfRule type="expression" dxfId="3067" priority="31">
      <formula>Q8&gt;0</formula>
    </cfRule>
    <cfRule type="expression" dxfId="3066" priority="32">
      <formula>Q8&lt;0</formula>
    </cfRule>
  </conditionalFormatting>
  <conditionalFormatting sqref="F30:F59">
    <cfRule type="expression" dxfId="3065" priority="29">
      <formula>F30&gt;0</formula>
    </cfRule>
    <cfRule type="expression" dxfId="3064" priority="30">
      <formula>F30&lt;0</formula>
    </cfRule>
  </conditionalFormatting>
  <conditionalFormatting sqref="H30:H59">
    <cfRule type="expression" dxfId="3063" priority="27">
      <formula>H30&gt;0</formula>
    </cfRule>
    <cfRule type="expression" dxfId="3062" priority="28">
      <formula>H30&lt;0</formula>
    </cfRule>
  </conditionalFormatting>
  <conditionalFormatting sqref="Q10">
    <cfRule type="expression" dxfId="3061" priority="25">
      <formula>Q10&gt;0</formula>
    </cfRule>
    <cfRule type="expression" dxfId="3060" priority="26">
      <formula>Q10&lt;0</formula>
    </cfRule>
  </conditionalFormatting>
  <conditionalFormatting sqref="J27:J35">
    <cfRule type="expression" dxfId="3059" priority="23">
      <formula>J27&gt;0</formula>
    </cfRule>
    <cfRule type="expression" dxfId="3058" priority="24">
      <formula>J27&lt;0</formula>
    </cfRule>
  </conditionalFormatting>
  <conditionalFormatting sqref="K27:K38">
    <cfRule type="expression" dxfId="3057" priority="21">
      <formula>K27&gt;0</formula>
    </cfRule>
    <cfRule type="expression" dxfId="3056" priority="22">
      <formula>K27&lt;0</formula>
    </cfRule>
  </conditionalFormatting>
  <conditionalFormatting sqref="L27:L38">
    <cfRule type="expression" dxfId="3055" priority="19">
      <formula>L27&gt;0</formula>
    </cfRule>
    <cfRule type="expression" dxfId="3054" priority="20">
      <formula>L27&lt;0</formula>
    </cfRule>
  </conditionalFormatting>
  <conditionalFormatting sqref="F89:F110">
    <cfRule type="expression" dxfId="3053" priority="17">
      <formula>F89&gt;0</formula>
    </cfRule>
    <cfRule type="expression" dxfId="3052" priority="18">
      <formula>F89&lt;0</formula>
    </cfRule>
  </conditionalFormatting>
  <conditionalFormatting sqref="H89:H110">
    <cfRule type="expression" dxfId="3051" priority="15">
      <formula>H89&gt;0</formula>
    </cfRule>
    <cfRule type="expression" dxfId="3050" priority="16">
      <formula>H89&lt;0</formula>
    </cfRule>
  </conditionalFormatting>
  <conditionalFormatting sqref="J89:J102">
    <cfRule type="expression" dxfId="3049" priority="13">
      <formula>J89&gt;0</formula>
    </cfRule>
    <cfRule type="expression" dxfId="3048" priority="14">
      <formula>J89&lt;0</formula>
    </cfRule>
  </conditionalFormatting>
  <conditionalFormatting sqref="K89:K102">
    <cfRule type="expression" dxfId="3047" priority="11">
      <formula>K89&gt;0</formula>
    </cfRule>
    <cfRule type="expression" dxfId="3046" priority="12">
      <formula>K89&lt;0</formula>
    </cfRule>
  </conditionalFormatting>
  <conditionalFormatting sqref="L89:L102">
    <cfRule type="expression" dxfId="3045" priority="9">
      <formula>L89&gt;0</formula>
    </cfRule>
    <cfRule type="expression" dxfId="3044" priority="10">
      <formula>L89&lt;0</formula>
    </cfRule>
  </conditionalFormatting>
  <conditionalFormatting sqref="F29">
    <cfRule type="expression" dxfId="3043" priority="7">
      <formula>F29&gt;0</formula>
    </cfRule>
    <cfRule type="expression" dxfId="3042" priority="8">
      <formula>F29&lt;0</formula>
    </cfRule>
  </conditionalFormatting>
  <conditionalFormatting sqref="H29">
    <cfRule type="expression" dxfId="3041" priority="5">
      <formula>H29&gt;0</formula>
    </cfRule>
    <cfRule type="expression" dxfId="3040" priority="6">
      <formula>H29&lt;0</formula>
    </cfRule>
  </conditionalFormatting>
  <conditionalFormatting sqref="F25:F28 H25:H28">
    <cfRule type="expression" dxfId="3039" priority="1">
      <formula>F25&gt;0</formula>
    </cfRule>
    <cfRule type="expression" dxfId="303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65.549899999999994</v>
      </c>
      <c r="R4" s="405">
        <v>-7.4000000000000003E-3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6554.99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2010.4499999999953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1813.2399999999998</v>
      </c>
      <c r="U8" s="405" t="s">
        <v>1232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0.38239890335846466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3.0511106805654931E-2</v>
      </c>
      <c r="R11">
        <v>0.5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  <c r="Q13" s="2">
        <f>Q4/(6.87+7.08)*2</f>
        <v>9.3978351254480277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72.104889999999997</v>
      </c>
    </row>
    <row r="22" spans="1:16" x14ac:dyDescent="0.25">
      <c r="O22" s="81">
        <v>1.0900000000000001</v>
      </c>
      <c r="P22" s="81">
        <f t="shared" ref="P22:P41" si="2">O22*$Q$4</f>
        <v>71.449390999999991</v>
      </c>
    </row>
    <row r="23" spans="1:16" x14ac:dyDescent="0.25">
      <c r="O23" s="81">
        <v>1.08</v>
      </c>
      <c r="P23" s="81">
        <f t="shared" si="2"/>
        <v>70.793892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70.138392999999994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69.482894000000002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68.827394999999996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68.17189599999999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67.516396999999998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66.860897999999992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66.205399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65.549899999999994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64.894400999999988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64.238901999999996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63.58340299999999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62.927903999999991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62.272404999999992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61.616905999999993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60.961406999999994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60.305907999999995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59.650408999999996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58.994909999999997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7" priority="29">
      <formula>F57&gt;0</formula>
    </cfRule>
    <cfRule type="expression" dxfId="3036" priority="30">
      <formula>F57&lt;0</formula>
    </cfRule>
  </conditionalFormatting>
  <conditionalFormatting sqref="Q7">
    <cfRule type="expression" dxfId="3035" priority="27">
      <formula>Q7&gt;0</formula>
    </cfRule>
    <cfRule type="expression" dxfId="3034" priority="28">
      <formula>Q7&lt;0</formula>
    </cfRule>
  </conditionalFormatting>
  <conditionalFormatting sqref="Q8">
    <cfRule type="expression" dxfId="3033" priority="25">
      <formula>Q8&gt;0</formula>
    </cfRule>
    <cfRule type="expression" dxfId="3032" priority="26">
      <formula>Q8&lt;0</formula>
    </cfRule>
  </conditionalFormatting>
  <conditionalFormatting sqref="M58">
    <cfRule type="expression" dxfId="3031" priority="19">
      <formula>M58&gt;0</formula>
    </cfRule>
    <cfRule type="expression" dxfId="3030" priority="20">
      <formula>M58&lt;0</formula>
    </cfRule>
  </conditionalFormatting>
  <conditionalFormatting sqref="F84:F115">
    <cfRule type="expression" dxfId="3029" priority="17">
      <formula>F84&gt;0</formula>
    </cfRule>
    <cfRule type="expression" dxfId="3028" priority="18">
      <formula>F84&lt;0</formula>
    </cfRule>
  </conditionalFormatting>
  <conditionalFormatting sqref="H84:H115">
    <cfRule type="expression" dxfId="3027" priority="15">
      <formula>H84&gt;0</formula>
    </cfRule>
    <cfRule type="expression" dxfId="3026" priority="16">
      <formula>H84&lt;0</formula>
    </cfRule>
  </conditionalFormatting>
  <conditionalFormatting sqref="F25:F56 H25:H56">
    <cfRule type="expression" dxfId="3025" priority="13">
      <formula>F25&gt;0</formula>
    </cfRule>
    <cfRule type="expression" dxfId="3024" priority="14">
      <formula>F25&lt;0</formula>
    </cfRule>
  </conditionalFormatting>
  <conditionalFormatting sqref="J28:J30 K25:K30 J31:K38">
    <cfRule type="expression" dxfId="3023" priority="9">
      <formula>J25&gt;0</formula>
    </cfRule>
    <cfRule type="expression" dxfId="3022" priority="10">
      <formula>J25&lt;0</formula>
    </cfRule>
  </conditionalFormatting>
  <conditionalFormatting sqref="K39:K42">
    <cfRule type="expression" dxfId="3021" priority="7">
      <formula>K39&gt;0</formula>
    </cfRule>
    <cfRule type="expression" dxfId="3020" priority="8">
      <formula>K39&lt;0</formula>
    </cfRule>
  </conditionalFormatting>
  <conditionalFormatting sqref="K43">
    <cfRule type="expression" dxfId="3019" priority="5">
      <formula>K43&gt;0</formula>
    </cfRule>
    <cfRule type="expression" dxfId="3018" priority="6">
      <formula>K43&lt;0</formula>
    </cfRule>
  </conditionalFormatting>
  <conditionalFormatting sqref="K44">
    <cfRule type="expression" dxfId="3017" priority="3">
      <formula>K44&gt;0</formula>
    </cfRule>
    <cfRule type="expression" dxfId="3016" priority="4">
      <formula>K44&lt;0</formula>
    </cfRule>
  </conditionalFormatting>
  <conditionalFormatting sqref="K45">
    <cfRule type="expression" dxfId="3015" priority="1">
      <formula>K45&gt;0</formula>
    </cfRule>
    <cfRule type="expression" dxfId="3014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226.19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226.19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248.80900000000003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246.54710000000003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244.2852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242.02330000000001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239.76140000000001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237.49950000000001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235.23760000000001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232.97570000000002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230.71379999999999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228.45189999999999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223.9281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221.6662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219.40429999999998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217.14239999999998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214.88049999999998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212.61859999999999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210.35670000000002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208.09480000000002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205.8329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203.571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3" priority="21">
      <formula>F47&gt;0</formula>
    </cfRule>
    <cfRule type="expression" dxfId="3012" priority="22">
      <formula>F47&lt;0</formula>
    </cfRule>
  </conditionalFormatting>
  <conditionalFormatting sqref="Q7">
    <cfRule type="expression" dxfId="3011" priority="19">
      <formula>Q7&gt;0</formula>
    </cfRule>
    <cfRule type="expression" dxfId="3010" priority="20">
      <formula>Q7&lt;0</formula>
    </cfRule>
  </conditionalFormatting>
  <conditionalFormatting sqref="Q8">
    <cfRule type="expression" dxfId="3009" priority="17">
      <formula>Q8&gt;0</formula>
    </cfRule>
    <cfRule type="expression" dxfId="3008" priority="18">
      <formula>Q8&lt;0</formula>
    </cfRule>
  </conditionalFormatting>
  <conditionalFormatting sqref="F25:F46">
    <cfRule type="expression" dxfId="3007" priority="15">
      <formula>F25&gt;0</formula>
    </cfRule>
    <cfRule type="expression" dxfId="3006" priority="16">
      <formula>F25&lt;0</formula>
    </cfRule>
  </conditionalFormatting>
  <conditionalFormatting sqref="H25:H46">
    <cfRule type="expression" dxfId="3005" priority="13">
      <formula>H25&gt;0</formula>
    </cfRule>
    <cfRule type="expression" dxfId="3004" priority="14">
      <formula>H25&lt;0</formula>
    </cfRule>
  </conditionalFormatting>
  <conditionalFormatting sqref="F89:F110">
    <cfRule type="expression" dxfId="3003" priority="11">
      <formula>F89&gt;0</formula>
    </cfRule>
    <cfRule type="expression" dxfId="3002" priority="12">
      <formula>F89&lt;0</formula>
    </cfRule>
  </conditionalFormatting>
  <conditionalFormatting sqref="H89:H110">
    <cfRule type="expression" dxfId="3001" priority="9">
      <formula>H89&gt;0</formula>
    </cfRule>
    <cfRule type="expression" dxfId="3000" priority="10">
      <formula>H89&lt;0</formula>
    </cfRule>
  </conditionalFormatting>
  <conditionalFormatting sqref="Q10">
    <cfRule type="expression" dxfId="2999" priority="7">
      <formula>Q10&gt;0</formula>
    </cfRule>
    <cfRule type="expression" dxfId="2998" priority="8">
      <formula>Q10&lt;0</formula>
    </cfRule>
  </conditionalFormatting>
  <conditionalFormatting sqref="J25:J38">
    <cfRule type="expression" dxfId="2997" priority="5">
      <formula>J25&gt;0</formula>
    </cfRule>
    <cfRule type="expression" dxfId="2996" priority="6">
      <formula>J25&lt;0</formula>
    </cfRule>
  </conditionalFormatting>
  <conditionalFormatting sqref="K25:K38">
    <cfRule type="expression" dxfId="2995" priority="3">
      <formula>K25&gt;0</formula>
    </cfRule>
    <cfRule type="expression" dxfId="2994" priority="4">
      <formula>K25&lt;0</formula>
    </cfRule>
  </conditionalFormatting>
  <conditionalFormatting sqref="L25:L38">
    <cfRule type="expression" dxfId="2993" priority="1">
      <formula>L25&gt;0</formula>
    </cfRule>
    <cfRule type="expression" dxfId="299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topLeftCell="E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170.1199</v>
      </c>
      <c r="R4" s="425">
        <v>-2.8E-3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5103.5969999999998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-695.92300000000068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-695.92300000000068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-0.11999665489557768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187.13189000000003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185.43069100000002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183.72949200000002</v>
      </c>
    </row>
    <row r="20" spans="1:16" x14ac:dyDescent="0.25">
      <c r="O20" s="81">
        <v>1.07</v>
      </c>
      <c r="P20" s="81">
        <f t="shared" si="0"/>
        <v>182.02829300000002</v>
      </c>
    </row>
    <row r="21" spans="1:16" x14ac:dyDescent="0.25">
      <c r="O21" s="81">
        <v>1.06</v>
      </c>
      <c r="P21" s="81">
        <f t="shared" si="0"/>
        <v>180.32709400000002</v>
      </c>
    </row>
    <row r="22" spans="1:16" x14ac:dyDescent="0.25">
      <c r="O22" s="81">
        <v>1.05</v>
      </c>
      <c r="P22" s="81">
        <f t="shared" si="0"/>
        <v>178.62589500000001</v>
      </c>
    </row>
    <row r="23" spans="1:16" x14ac:dyDescent="0.25">
      <c r="O23" s="81">
        <v>1.04</v>
      </c>
      <c r="P23" s="81">
        <f t="shared" si="0"/>
        <v>176.92469600000001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175.22349700000001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173.52229800000001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171.821099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170.1199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168.418701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166.717502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165.01630299999999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163.31510399999999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161.61390499999999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159.91270599999999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158.21150700000001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156.51030800000001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154.80910900000001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153.10791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1" priority="39">
      <formula>F47&gt;0</formula>
    </cfRule>
    <cfRule type="expression" dxfId="2990" priority="40">
      <formula>F47&lt;0</formula>
    </cfRule>
  </conditionalFormatting>
  <conditionalFormatting sqref="Q7">
    <cfRule type="expression" dxfId="2989" priority="37">
      <formula>Q7&gt;0</formula>
    </cfRule>
    <cfRule type="expression" dxfId="2988" priority="38">
      <formula>Q7&lt;0</formula>
    </cfRule>
  </conditionalFormatting>
  <conditionalFormatting sqref="Q8">
    <cfRule type="expression" dxfId="2987" priority="35">
      <formula>Q8&gt;0</formula>
    </cfRule>
    <cfRule type="expression" dxfId="2986" priority="36">
      <formula>Q8&lt;0</formula>
    </cfRule>
  </conditionalFormatting>
  <conditionalFormatting sqref="F30:F46">
    <cfRule type="expression" dxfId="2985" priority="33">
      <formula>F30&gt;0</formula>
    </cfRule>
    <cfRule type="expression" dxfId="2984" priority="34">
      <formula>F30&lt;0</formula>
    </cfRule>
  </conditionalFormatting>
  <conditionalFormatting sqref="H30:H46">
    <cfRule type="expression" dxfId="2983" priority="31">
      <formula>H30&gt;0</formula>
    </cfRule>
    <cfRule type="expression" dxfId="2982" priority="32">
      <formula>H30&lt;0</formula>
    </cfRule>
  </conditionalFormatting>
  <conditionalFormatting sqref="Q10">
    <cfRule type="expression" dxfId="2981" priority="29">
      <formula>Q10&gt;0</formula>
    </cfRule>
    <cfRule type="expression" dxfId="2980" priority="30">
      <formula>Q10&lt;0</formula>
    </cfRule>
  </conditionalFormatting>
  <conditionalFormatting sqref="J25:J38">
    <cfRule type="expression" dxfId="2979" priority="27">
      <formula>J25&gt;0</formula>
    </cfRule>
    <cfRule type="expression" dxfId="2978" priority="28">
      <formula>J25&lt;0</formula>
    </cfRule>
  </conditionalFormatting>
  <conditionalFormatting sqref="K25:K38">
    <cfRule type="expression" dxfId="2977" priority="25">
      <formula>K25&gt;0</formula>
    </cfRule>
    <cfRule type="expression" dxfId="2976" priority="26">
      <formula>K25&lt;0</formula>
    </cfRule>
  </conditionalFormatting>
  <conditionalFormatting sqref="L25 L38">
    <cfRule type="expression" dxfId="2975" priority="23">
      <formula>L25&gt;0</formula>
    </cfRule>
    <cfRule type="expression" dxfId="2974" priority="24">
      <formula>L25&lt;0</formula>
    </cfRule>
  </conditionalFormatting>
  <conditionalFormatting sqref="F89:F110">
    <cfRule type="expression" dxfId="2973" priority="21">
      <formula>F89&gt;0</formula>
    </cfRule>
    <cfRule type="expression" dxfId="2972" priority="22">
      <formula>F89&lt;0</formula>
    </cfRule>
  </conditionalFormatting>
  <conditionalFormatting sqref="H89:H110">
    <cfRule type="expression" dxfId="2971" priority="19">
      <formula>H89&gt;0</formula>
    </cfRule>
    <cfRule type="expression" dxfId="2970" priority="20">
      <formula>H89&lt;0</formula>
    </cfRule>
  </conditionalFormatting>
  <conditionalFormatting sqref="J89:J102">
    <cfRule type="expression" dxfId="2969" priority="17">
      <formula>J89&gt;0</formula>
    </cfRule>
    <cfRule type="expression" dxfId="2968" priority="18">
      <formula>J89&lt;0</formula>
    </cfRule>
  </conditionalFormatting>
  <conditionalFormatting sqref="K89:K102">
    <cfRule type="expression" dxfId="2967" priority="15">
      <formula>K89&gt;0</formula>
    </cfRule>
    <cfRule type="expression" dxfId="2966" priority="16">
      <formula>K89&lt;0</formula>
    </cfRule>
  </conditionalFormatting>
  <conditionalFormatting sqref="L89:L102">
    <cfRule type="expression" dxfId="2965" priority="13">
      <formula>L89&gt;0</formula>
    </cfRule>
    <cfRule type="expression" dxfId="2964" priority="14">
      <formula>L89&lt;0</formula>
    </cfRule>
  </conditionalFormatting>
  <conditionalFormatting sqref="F25 F29">
    <cfRule type="expression" dxfId="2963" priority="11">
      <formula>F25&gt;0</formula>
    </cfRule>
    <cfRule type="expression" dxfId="2962" priority="12">
      <formula>F25&lt;0</formula>
    </cfRule>
  </conditionalFormatting>
  <conditionalFormatting sqref="H25:H26 H29">
    <cfRule type="expression" dxfId="2961" priority="9">
      <formula>H25&gt;0</formula>
    </cfRule>
    <cfRule type="expression" dxfId="2960" priority="10">
      <formula>H25&lt;0</formula>
    </cfRule>
  </conditionalFormatting>
  <conditionalFormatting sqref="F26">
    <cfRule type="expression" dxfId="2959" priority="7">
      <formula>F26&gt;0</formula>
    </cfRule>
    <cfRule type="expression" dxfId="2958" priority="8">
      <formula>F26&lt;0</formula>
    </cfRule>
  </conditionalFormatting>
  <conditionalFormatting sqref="F27:F28">
    <cfRule type="expression" dxfId="2957" priority="3">
      <formula>F27&gt;0</formula>
    </cfRule>
    <cfRule type="expression" dxfId="2956" priority="4">
      <formula>F27&lt;0</formula>
    </cfRule>
  </conditionalFormatting>
  <conditionalFormatting sqref="H27:H28">
    <cfRule type="expression" dxfId="2955" priority="1">
      <formula>H27&gt;0</formula>
    </cfRule>
    <cfRule type="expression" dxfId="295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15.82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15.82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17.402000000000001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17.2438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17.085600000000003</v>
      </c>
    </row>
    <row r="20" spans="1:16" x14ac:dyDescent="0.25">
      <c r="O20" s="81">
        <v>1.07</v>
      </c>
      <c r="P20" s="81">
        <f t="shared" si="0"/>
        <v>16.927400000000002</v>
      </c>
    </row>
    <row r="21" spans="1:16" x14ac:dyDescent="0.25">
      <c r="O21" s="81">
        <v>1.06</v>
      </c>
      <c r="P21" s="81">
        <f t="shared" si="0"/>
        <v>16.769200000000001</v>
      </c>
    </row>
    <row r="22" spans="1:16" x14ac:dyDescent="0.25">
      <c r="O22" s="81">
        <v>1.05</v>
      </c>
      <c r="P22" s="81">
        <f t="shared" si="0"/>
        <v>16.611000000000001</v>
      </c>
    </row>
    <row r="23" spans="1:16" x14ac:dyDescent="0.25">
      <c r="O23" s="81">
        <v>1.04</v>
      </c>
      <c r="P23" s="81">
        <f t="shared" si="0"/>
        <v>16.4528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16.294599999999999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16.136400000000002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15.978200000000001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15.82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15.661799999999999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15.5036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15.3454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15.187199999999999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15.029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14.870799999999999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14.712600000000002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14.554400000000001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14.3962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14.238000000000001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53" priority="35">
      <formula>F47&gt;0</formula>
    </cfRule>
    <cfRule type="expression" dxfId="2952" priority="36">
      <formula>F47&lt;0</formula>
    </cfRule>
  </conditionalFormatting>
  <conditionalFormatting sqref="Q7">
    <cfRule type="expression" dxfId="2951" priority="33">
      <formula>Q7&gt;0</formula>
    </cfRule>
    <cfRule type="expression" dxfId="2950" priority="34">
      <formula>Q7&lt;0</formula>
    </cfRule>
  </conditionalFormatting>
  <conditionalFormatting sqref="Q8">
    <cfRule type="expression" dxfId="2949" priority="31">
      <formula>Q8&gt;0</formula>
    </cfRule>
    <cfRule type="expression" dxfId="2948" priority="32">
      <formula>Q8&lt;0</formula>
    </cfRule>
  </conditionalFormatting>
  <conditionalFormatting sqref="F30:F46">
    <cfRule type="expression" dxfId="2947" priority="29">
      <formula>F30&gt;0</formula>
    </cfRule>
    <cfRule type="expression" dxfId="2946" priority="30">
      <formula>F30&lt;0</formula>
    </cfRule>
  </conditionalFormatting>
  <conditionalFormatting sqref="H30:H46">
    <cfRule type="expression" dxfId="2945" priority="27">
      <formula>H30&gt;0</formula>
    </cfRule>
    <cfRule type="expression" dxfId="2944" priority="28">
      <formula>H30&lt;0</formula>
    </cfRule>
  </conditionalFormatting>
  <conditionalFormatting sqref="Q10">
    <cfRule type="expression" dxfId="2943" priority="25">
      <formula>Q10&gt;0</formula>
    </cfRule>
    <cfRule type="expression" dxfId="2942" priority="26">
      <formula>Q10&lt;0</formula>
    </cfRule>
  </conditionalFormatting>
  <conditionalFormatting sqref="J25:J38">
    <cfRule type="expression" dxfId="2941" priority="23">
      <formula>J25&gt;0</formula>
    </cfRule>
    <cfRule type="expression" dxfId="2940" priority="24">
      <formula>J25&lt;0</formula>
    </cfRule>
  </conditionalFormatting>
  <conditionalFormatting sqref="K25:K38">
    <cfRule type="expression" dxfId="2939" priority="21">
      <formula>K25&gt;0</formula>
    </cfRule>
    <cfRule type="expression" dxfId="2938" priority="22">
      <formula>K25&lt;0</formula>
    </cfRule>
  </conditionalFormatting>
  <conditionalFormatting sqref="L25 L38">
    <cfRule type="expression" dxfId="2937" priority="19">
      <formula>L25&gt;0</formula>
    </cfRule>
    <cfRule type="expression" dxfId="2936" priority="20">
      <formula>L25&lt;0</formula>
    </cfRule>
  </conditionalFormatting>
  <conditionalFormatting sqref="F89:F110">
    <cfRule type="expression" dxfId="2935" priority="17">
      <formula>F89&gt;0</formula>
    </cfRule>
    <cfRule type="expression" dxfId="2934" priority="18">
      <formula>F89&lt;0</formula>
    </cfRule>
  </conditionalFormatting>
  <conditionalFormatting sqref="H89:H110">
    <cfRule type="expression" dxfId="2933" priority="15">
      <formula>H89&gt;0</formula>
    </cfRule>
    <cfRule type="expression" dxfId="2932" priority="16">
      <formula>H89&lt;0</formula>
    </cfRule>
  </conditionalFormatting>
  <conditionalFormatting sqref="J89:J102">
    <cfRule type="expression" dxfId="2931" priority="13">
      <formula>J89&gt;0</formula>
    </cfRule>
    <cfRule type="expression" dxfId="2930" priority="14">
      <formula>J89&lt;0</formula>
    </cfRule>
  </conditionalFormatting>
  <conditionalFormatting sqref="K89:K102">
    <cfRule type="expression" dxfId="2929" priority="11">
      <formula>K89&gt;0</formula>
    </cfRule>
    <cfRule type="expression" dxfId="2928" priority="12">
      <formula>K89&lt;0</formula>
    </cfRule>
  </conditionalFormatting>
  <conditionalFormatting sqref="L89:L102">
    <cfRule type="expression" dxfId="2927" priority="9">
      <formula>L89&gt;0</formula>
    </cfRule>
    <cfRule type="expression" dxfId="2926" priority="10">
      <formula>L89&lt;0</formula>
    </cfRule>
  </conditionalFormatting>
  <conditionalFormatting sqref="F29 F25:F26">
    <cfRule type="expression" dxfId="2925" priority="7">
      <formula>F25&gt;0</formula>
    </cfRule>
    <cfRule type="expression" dxfId="2924" priority="8">
      <formula>F25&lt;0</formula>
    </cfRule>
  </conditionalFormatting>
  <conditionalFormatting sqref="H29 H25:H27">
    <cfRule type="expression" dxfId="2923" priority="5">
      <formula>H25&gt;0</formula>
    </cfRule>
    <cfRule type="expression" dxfId="2922" priority="6">
      <formula>H25&lt;0</formula>
    </cfRule>
  </conditionalFormatting>
  <conditionalFormatting sqref="F27:F28">
    <cfRule type="expression" dxfId="2921" priority="3">
      <formula>F27&gt;0</formula>
    </cfRule>
    <cfRule type="expression" dxfId="2920" priority="4">
      <formula>F27&lt;0</formula>
    </cfRule>
  </conditionalFormatting>
  <conditionalFormatting sqref="H28">
    <cfRule type="expression" dxfId="2919" priority="1">
      <formula>H28&gt;0</formula>
    </cfRule>
    <cfRule type="expression" dxfId="29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24.899899999999999</v>
      </c>
      <c r="R4" s="425">
        <v>-1.1999999999999999E-3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4979.9799999999996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33.979999999999563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33.979999999999563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6.870198139910951E-3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5.6590681818181814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27.389890000000001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27.140891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26.891892000000002</v>
      </c>
    </row>
    <row r="20" spans="1:16" x14ac:dyDescent="0.25">
      <c r="O20" s="81">
        <v>1.07</v>
      </c>
      <c r="P20" s="81">
        <f t="shared" si="0"/>
        <v>26.642893000000001</v>
      </c>
    </row>
    <row r="21" spans="1:16" x14ac:dyDescent="0.25">
      <c r="O21" s="81">
        <v>1.06</v>
      </c>
      <c r="P21" s="81">
        <f t="shared" si="0"/>
        <v>26.393894</v>
      </c>
    </row>
    <row r="22" spans="1:16" x14ac:dyDescent="0.25">
      <c r="O22" s="81">
        <v>1.05</v>
      </c>
      <c r="P22" s="81">
        <f t="shared" si="0"/>
        <v>26.144894999999998</v>
      </c>
    </row>
    <row r="23" spans="1:16" x14ac:dyDescent="0.25">
      <c r="O23" s="81">
        <v>1.04</v>
      </c>
      <c r="P23" s="81">
        <f t="shared" si="0"/>
        <v>25.895896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25.646896999999999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25.397897999999998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25.148899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24.899899999999999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24.650900999999998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24.401902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24.152902999999998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23.903903999999997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23.654904999999999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23.405905999999998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23.156907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22.907907999999999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22.658909000000001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22.40991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7" priority="43">
      <formula>F54&gt;0</formula>
    </cfRule>
    <cfRule type="expression" dxfId="2916" priority="44">
      <formula>F54&lt;0</formula>
    </cfRule>
  </conditionalFormatting>
  <conditionalFormatting sqref="Q7">
    <cfRule type="expression" dxfId="2915" priority="41">
      <formula>Q7&gt;0</formula>
    </cfRule>
    <cfRule type="expression" dxfId="2914" priority="42">
      <formula>Q7&lt;0</formula>
    </cfRule>
  </conditionalFormatting>
  <conditionalFormatting sqref="Q8">
    <cfRule type="expression" dxfId="2913" priority="39">
      <formula>Q8&gt;0</formula>
    </cfRule>
    <cfRule type="expression" dxfId="2912" priority="40">
      <formula>Q8&lt;0</formula>
    </cfRule>
  </conditionalFormatting>
  <conditionalFormatting sqref="F33:F36 F38:F53">
    <cfRule type="expression" dxfId="2911" priority="37">
      <formula>F33&gt;0</formula>
    </cfRule>
    <cfRule type="expression" dxfId="2910" priority="38">
      <formula>F33&lt;0</formula>
    </cfRule>
  </conditionalFormatting>
  <conditionalFormatting sqref="H33:H36 H38:H53">
    <cfRule type="expression" dxfId="2909" priority="35">
      <formula>H33&gt;0</formula>
    </cfRule>
    <cfRule type="expression" dxfId="2908" priority="36">
      <formula>H33&lt;0</formula>
    </cfRule>
  </conditionalFormatting>
  <conditionalFormatting sqref="Q10">
    <cfRule type="expression" dxfId="2907" priority="33">
      <formula>Q10&gt;0</formula>
    </cfRule>
    <cfRule type="expression" dxfId="2906" priority="34">
      <formula>Q10&lt;0</formula>
    </cfRule>
  </conditionalFormatting>
  <conditionalFormatting sqref="J25:J37">
    <cfRule type="expression" dxfId="2905" priority="31">
      <formula>J25&gt;0</formula>
    </cfRule>
    <cfRule type="expression" dxfId="2904" priority="32">
      <formula>J25&lt;0</formula>
    </cfRule>
  </conditionalFormatting>
  <conditionalFormatting sqref="K25:K38">
    <cfRule type="expression" dxfId="2903" priority="29">
      <formula>K25&gt;0</formula>
    </cfRule>
    <cfRule type="expression" dxfId="2902" priority="30">
      <formula>K25&lt;0</formula>
    </cfRule>
  </conditionalFormatting>
  <conditionalFormatting sqref="L25">
    <cfRule type="expression" dxfId="2901" priority="27">
      <formula>L25&gt;0</formula>
    </cfRule>
    <cfRule type="expression" dxfId="2900" priority="28">
      <formula>L25&lt;0</formula>
    </cfRule>
  </conditionalFormatting>
  <conditionalFormatting sqref="F89:F110">
    <cfRule type="expression" dxfId="2899" priority="25">
      <formula>F89&gt;0</formula>
    </cfRule>
    <cfRule type="expression" dxfId="2898" priority="26">
      <formula>F89&lt;0</formula>
    </cfRule>
  </conditionalFormatting>
  <conditionalFormatting sqref="H89:H110">
    <cfRule type="expression" dxfId="2897" priority="23">
      <formula>H89&gt;0</formula>
    </cfRule>
    <cfRule type="expression" dxfId="2896" priority="24">
      <formula>H89&lt;0</formula>
    </cfRule>
  </conditionalFormatting>
  <conditionalFormatting sqref="J89:J102">
    <cfRule type="expression" dxfId="2895" priority="21">
      <formula>J89&gt;0</formula>
    </cfRule>
    <cfRule type="expression" dxfId="2894" priority="22">
      <formula>J89&lt;0</formula>
    </cfRule>
  </conditionalFormatting>
  <conditionalFormatting sqref="K89:K102">
    <cfRule type="expression" dxfId="2893" priority="19">
      <formula>K89&gt;0</formula>
    </cfRule>
    <cfRule type="expression" dxfId="2892" priority="20">
      <formula>K89&lt;0</formula>
    </cfRule>
  </conditionalFormatting>
  <conditionalFormatting sqref="L89:L102">
    <cfRule type="expression" dxfId="2891" priority="17">
      <formula>L89&gt;0</formula>
    </cfRule>
    <cfRule type="expression" dxfId="2890" priority="18">
      <formula>L89&lt;0</formula>
    </cfRule>
  </conditionalFormatting>
  <conditionalFormatting sqref="F29:F32">
    <cfRule type="expression" dxfId="2889" priority="15">
      <formula>F29&gt;0</formula>
    </cfRule>
    <cfRule type="expression" dxfId="2888" priority="16">
      <formula>F29&lt;0</formula>
    </cfRule>
  </conditionalFormatting>
  <conditionalFormatting sqref="H29:H32">
    <cfRule type="expression" dxfId="2887" priority="13">
      <formula>H29&gt;0</formula>
    </cfRule>
    <cfRule type="expression" dxfId="2886" priority="14">
      <formula>H29&lt;0</formula>
    </cfRule>
  </conditionalFormatting>
  <conditionalFormatting sqref="F25:F28">
    <cfRule type="expression" dxfId="2885" priority="11">
      <formula>F25&gt;0</formula>
    </cfRule>
    <cfRule type="expression" dxfId="2884" priority="12">
      <formula>F25&lt;0</formula>
    </cfRule>
  </conditionalFormatting>
  <conditionalFormatting sqref="H25:H28">
    <cfRule type="expression" dxfId="2883" priority="9">
      <formula>H25&gt;0</formula>
    </cfRule>
    <cfRule type="expression" dxfId="2882" priority="10">
      <formula>H25&lt;0</formula>
    </cfRule>
  </conditionalFormatting>
  <conditionalFormatting sqref="F37">
    <cfRule type="expression" dxfId="2881" priority="7">
      <formula>F37&gt;0</formula>
    </cfRule>
    <cfRule type="expression" dxfId="2880" priority="8">
      <formula>F37&lt;0</formula>
    </cfRule>
  </conditionalFormatting>
  <conditionalFormatting sqref="H37">
    <cfRule type="expression" dxfId="2879" priority="5">
      <formula>H37&gt;0</formula>
    </cfRule>
    <cfRule type="expression" dxfId="2878" priority="6">
      <formula>H37&lt;0</formula>
    </cfRule>
  </conditionalFormatting>
  <conditionalFormatting sqref="J49">
    <cfRule type="expression" dxfId="2877" priority="3">
      <formula>J49&gt;0</formula>
    </cfRule>
    <cfRule type="expression" dxfId="2876" priority="4">
      <formula>J49&lt;0</formula>
    </cfRule>
  </conditionalFormatting>
  <conditionalFormatting sqref="J38:J48">
    <cfRule type="expression" dxfId="2875" priority="1">
      <formula>J38&gt;0</formula>
    </cfRule>
    <cfRule type="expression" dxfId="28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52.48</v>
      </c>
      <c r="R4" s="425">
        <v>8.8000000000000005E-3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5248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-180.14000000000033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-180.14000000000033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-3.3186321649773275E-2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2.2012195121951222E-2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57.728000000000002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57.203200000000002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56.678400000000003</v>
      </c>
    </row>
    <row r="20" spans="1:16" x14ac:dyDescent="0.25">
      <c r="O20" s="81">
        <v>1.07</v>
      </c>
      <c r="P20" s="81">
        <f t="shared" si="0"/>
        <v>56.153599999999997</v>
      </c>
    </row>
    <row r="21" spans="1:16" x14ac:dyDescent="0.25">
      <c r="O21" s="81">
        <v>1.06</v>
      </c>
      <c r="P21" s="81">
        <f t="shared" si="0"/>
        <v>55.628799999999998</v>
      </c>
    </row>
    <row r="22" spans="1:16" x14ac:dyDescent="0.25">
      <c r="O22" s="81">
        <v>1.05</v>
      </c>
      <c r="P22" s="81">
        <f t="shared" si="0"/>
        <v>55.103999999999999</v>
      </c>
    </row>
    <row r="23" spans="1:16" x14ac:dyDescent="0.25">
      <c r="O23" s="81">
        <v>1.04</v>
      </c>
      <c r="P23" s="81">
        <f t="shared" si="0"/>
        <v>54.5792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54.054400000000001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53.529599999999995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53.004799999999996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52.48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51.955199999999998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51.430399999999999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50.905599999999993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50.380799999999994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49.855999999999995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49.331199999999995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48.806399999999996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48.281599999999997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47.756799999999998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47.231999999999999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3" priority="35">
      <formula>F47&gt;0</formula>
    </cfRule>
    <cfRule type="expression" dxfId="2872" priority="36">
      <formula>F47&lt;0</formula>
    </cfRule>
  </conditionalFormatting>
  <conditionalFormatting sqref="Q7">
    <cfRule type="expression" dxfId="2871" priority="33">
      <formula>Q7&gt;0</formula>
    </cfRule>
    <cfRule type="expression" dxfId="2870" priority="34">
      <formula>Q7&lt;0</formula>
    </cfRule>
  </conditionalFormatting>
  <conditionalFormatting sqref="Q8">
    <cfRule type="expression" dxfId="2869" priority="31">
      <formula>Q8&gt;0</formula>
    </cfRule>
    <cfRule type="expression" dxfId="2868" priority="32">
      <formula>Q8&lt;0</formula>
    </cfRule>
  </conditionalFormatting>
  <conditionalFormatting sqref="F30:F46">
    <cfRule type="expression" dxfId="2867" priority="29">
      <formula>F30&gt;0</formula>
    </cfRule>
    <cfRule type="expression" dxfId="2866" priority="30">
      <formula>F30&lt;0</formula>
    </cfRule>
  </conditionalFormatting>
  <conditionalFormatting sqref="H30:H46">
    <cfRule type="expression" dxfId="2865" priority="27">
      <formula>H30&gt;0</formula>
    </cfRule>
    <cfRule type="expression" dxfId="2864" priority="28">
      <formula>H30&lt;0</formula>
    </cfRule>
  </conditionalFormatting>
  <conditionalFormatting sqref="Q10">
    <cfRule type="expression" dxfId="2863" priority="25">
      <formula>Q10&gt;0</formula>
    </cfRule>
    <cfRule type="expression" dxfId="2862" priority="26">
      <formula>Q10&lt;0</formula>
    </cfRule>
  </conditionalFormatting>
  <conditionalFormatting sqref="J25:J38">
    <cfRule type="expression" dxfId="2861" priority="23">
      <formula>J25&gt;0</formula>
    </cfRule>
    <cfRule type="expression" dxfId="2860" priority="24">
      <formula>J25&lt;0</formula>
    </cfRule>
  </conditionalFormatting>
  <conditionalFormatting sqref="K25:K38">
    <cfRule type="expression" dxfId="2859" priority="21">
      <formula>K25&gt;0</formula>
    </cfRule>
    <cfRule type="expression" dxfId="2858" priority="22">
      <formula>K25&lt;0</formula>
    </cfRule>
  </conditionalFormatting>
  <conditionalFormatting sqref="L25 L38">
    <cfRule type="expression" dxfId="2857" priority="19">
      <formula>L25&gt;0</formula>
    </cfRule>
    <cfRule type="expression" dxfId="2856" priority="20">
      <formula>L25&lt;0</formula>
    </cfRule>
  </conditionalFormatting>
  <conditionalFormatting sqref="F89:F110">
    <cfRule type="expression" dxfId="2855" priority="17">
      <formula>F89&gt;0</formula>
    </cfRule>
    <cfRule type="expression" dxfId="2854" priority="18">
      <formula>F89&lt;0</formula>
    </cfRule>
  </conditionalFormatting>
  <conditionalFormatting sqref="H89:H110">
    <cfRule type="expression" dxfId="2853" priority="15">
      <formula>H89&gt;0</formula>
    </cfRule>
    <cfRule type="expression" dxfId="2852" priority="16">
      <formula>H89&lt;0</formula>
    </cfRule>
  </conditionalFormatting>
  <conditionalFormatting sqref="J89:J102">
    <cfRule type="expression" dxfId="2851" priority="13">
      <formula>J89&gt;0</formula>
    </cfRule>
    <cfRule type="expression" dxfId="2850" priority="14">
      <formula>J89&lt;0</formula>
    </cfRule>
  </conditionalFormatting>
  <conditionalFormatting sqref="K89:K102">
    <cfRule type="expression" dxfId="2849" priority="11">
      <formula>K89&gt;0</formula>
    </cfRule>
    <cfRule type="expression" dxfId="2848" priority="12">
      <formula>K89&lt;0</formula>
    </cfRule>
  </conditionalFormatting>
  <conditionalFormatting sqref="L89:L102">
    <cfRule type="expression" dxfId="2847" priority="9">
      <formula>L89&gt;0</formula>
    </cfRule>
    <cfRule type="expression" dxfId="2846" priority="10">
      <formula>L89&lt;0</formula>
    </cfRule>
  </conditionalFormatting>
  <conditionalFormatting sqref="F29 F25:F27">
    <cfRule type="expression" dxfId="2845" priority="7">
      <formula>F25&gt;0</formula>
    </cfRule>
    <cfRule type="expression" dxfId="2844" priority="8">
      <formula>F25&lt;0</formula>
    </cfRule>
  </conditionalFormatting>
  <conditionalFormatting sqref="H29 H25:H27">
    <cfRule type="expression" dxfId="2843" priority="5">
      <formula>H25&gt;0</formula>
    </cfRule>
    <cfRule type="expression" dxfId="2842" priority="6">
      <formula>H25&lt;0</formula>
    </cfRule>
  </conditionalFormatting>
  <conditionalFormatting sqref="F28">
    <cfRule type="expression" dxfId="2841" priority="3">
      <formula>F28&gt;0</formula>
    </cfRule>
    <cfRule type="expression" dxfId="2840" priority="4">
      <formula>F28&lt;0</formula>
    </cfRule>
  </conditionalFormatting>
  <conditionalFormatting sqref="H28">
    <cfRule type="expression" dxfId="2839" priority="1">
      <formula>H28&gt;0</formula>
    </cfRule>
    <cfRule type="expression" dxfId="28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99.119900000000001</v>
      </c>
      <c r="R4" s="425">
        <v>-6.9999999999999999E-4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9911.99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-33.010000000000218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-33.010000000000218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-3.3192559074912233E-3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8.8781364791530263E-3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22.527249999999999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109.03189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108.04069100000001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107.04949200000001</v>
      </c>
    </row>
    <row r="20" spans="1:16" x14ac:dyDescent="0.25">
      <c r="O20" s="81">
        <v>1.07</v>
      </c>
      <c r="P20" s="81">
        <f t="shared" si="0"/>
        <v>106.05829300000001</v>
      </c>
    </row>
    <row r="21" spans="1:16" x14ac:dyDescent="0.25">
      <c r="O21" s="81">
        <v>1.06</v>
      </c>
      <c r="P21" s="81">
        <f t="shared" si="0"/>
        <v>105.06709400000001</v>
      </c>
    </row>
    <row r="22" spans="1:16" x14ac:dyDescent="0.25">
      <c r="O22" s="81">
        <v>1.05</v>
      </c>
      <c r="P22" s="81">
        <f t="shared" si="0"/>
        <v>104.075895</v>
      </c>
    </row>
    <row r="23" spans="1:16" x14ac:dyDescent="0.25">
      <c r="O23" s="81">
        <v>1.04</v>
      </c>
      <c r="P23" s="81">
        <f t="shared" si="0"/>
        <v>103.08469600000001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102.093497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101.102298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100.111099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99.119900000000001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98.128701000000007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97.137501999999998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96.146303000000003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95.155103999999994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94.163905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93.172705999999991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92.181507000000011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91.190308000000002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90.199109000000007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89.207909999999998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7" priority="43">
      <formula>F54&gt;0</formula>
    </cfRule>
    <cfRule type="expression" dxfId="2836" priority="44">
      <formula>F54&lt;0</formula>
    </cfRule>
  </conditionalFormatting>
  <conditionalFormatting sqref="Q7">
    <cfRule type="expression" dxfId="2835" priority="41">
      <formula>Q7&gt;0</formula>
    </cfRule>
    <cfRule type="expression" dxfId="2834" priority="42">
      <formula>Q7&lt;0</formula>
    </cfRule>
  </conditionalFormatting>
  <conditionalFormatting sqref="Q8">
    <cfRule type="expression" dxfId="2833" priority="39">
      <formula>Q8&gt;0</formula>
    </cfRule>
    <cfRule type="expression" dxfId="2832" priority="40">
      <formula>Q8&lt;0</formula>
    </cfRule>
  </conditionalFormatting>
  <conditionalFormatting sqref="F33:F36 F38:F53">
    <cfRule type="expression" dxfId="2831" priority="37">
      <formula>F33&gt;0</formula>
    </cfRule>
    <cfRule type="expression" dxfId="2830" priority="38">
      <formula>F33&lt;0</formula>
    </cfRule>
  </conditionalFormatting>
  <conditionalFormatting sqref="H33:H36 H38:H53">
    <cfRule type="expression" dxfId="2829" priority="35">
      <formula>H33&gt;0</formula>
    </cfRule>
    <cfRule type="expression" dxfId="2828" priority="36">
      <formula>H33&lt;0</formula>
    </cfRule>
  </conditionalFormatting>
  <conditionalFormatting sqref="Q10">
    <cfRule type="expression" dxfId="2827" priority="33">
      <formula>Q10&gt;0</formula>
    </cfRule>
    <cfRule type="expression" dxfId="2826" priority="34">
      <formula>Q10&lt;0</formula>
    </cfRule>
  </conditionalFormatting>
  <conditionalFormatting sqref="J25:J37">
    <cfRule type="expression" dxfId="2825" priority="31">
      <formula>J25&gt;0</formula>
    </cfRule>
    <cfRule type="expression" dxfId="2824" priority="32">
      <formula>J25&lt;0</formula>
    </cfRule>
  </conditionalFormatting>
  <conditionalFormatting sqref="K25:K38">
    <cfRule type="expression" dxfId="2823" priority="29">
      <formula>K25&gt;0</formula>
    </cfRule>
    <cfRule type="expression" dxfId="2822" priority="30">
      <formula>K25&lt;0</formula>
    </cfRule>
  </conditionalFormatting>
  <conditionalFormatting sqref="L25">
    <cfRule type="expression" dxfId="2821" priority="27">
      <formula>L25&gt;0</formula>
    </cfRule>
    <cfRule type="expression" dxfId="2820" priority="28">
      <formula>L25&lt;0</formula>
    </cfRule>
  </conditionalFormatting>
  <conditionalFormatting sqref="F89:F110">
    <cfRule type="expression" dxfId="2819" priority="25">
      <formula>F89&gt;0</formula>
    </cfRule>
    <cfRule type="expression" dxfId="2818" priority="26">
      <formula>F89&lt;0</formula>
    </cfRule>
  </conditionalFormatting>
  <conditionalFormatting sqref="H89:H110">
    <cfRule type="expression" dxfId="2817" priority="23">
      <formula>H89&gt;0</formula>
    </cfRule>
    <cfRule type="expression" dxfId="2816" priority="24">
      <formula>H89&lt;0</formula>
    </cfRule>
  </conditionalFormatting>
  <conditionalFormatting sqref="J89:J102">
    <cfRule type="expression" dxfId="2815" priority="21">
      <formula>J89&gt;0</formula>
    </cfRule>
    <cfRule type="expression" dxfId="2814" priority="22">
      <formula>J89&lt;0</formula>
    </cfRule>
  </conditionalFormatting>
  <conditionalFormatting sqref="K89:K102">
    <cfRule type="expression" dxfId="2813" priority="19">
      <formula>K89&gt;0</formula>
    </cfRule>
    <cfRule type="expression" dxfId="2812" priority="20">
      <formula>K89&lt;0</formula>
    </cfRule>
  </conditionalFormatting>
  <conditionalFormatting sqref="L89:L102">
    <cfRule type="expression" dxfId="2811" priority="17">
      <formula>L89&gt;0</formula>
    </cfRule>
    <cfRule type="expression" dxfId="2810" priority="18">
      <formula>L89&lt;0</formula>
    </cfRule>
  </conditionalFormatting>
  <conditionalFormatting sqref="F29:F32">
    <cfRule type="expression" dxfId="2809" priority="15">
      <formula>F29&gt;0</formula>
    </cfRule>
    <cfRule type="expression" dxfId="2808" priority="16">
      <formula>F29&lt;0</formula>
    </cfRule>
  </conditionalFormatting>
  <conditionalFormatting sqref="H29:H32">
    <cfRule type="expression" dxfId="2807" priority="13">
      <formula>H29&gt;0</formula>
    </cfRule>
    <cfRule type="expression" dxfId="2806" priority="14">
      <formula>H29&lt;0</formula>
    </cfRule>
  </conditionalFormatting>
  <conditionalFormatting sqref="F25:F28">
    <cfRule type="expression" dxfId="2805" priority="11">
      <formula>F25&gt;0</formula>
    </cfRule>
    <cfRule type="expression" dxfId="2804" priority="12">
      <formula>F25&lt;0</formula>
    </cfRule>
  </conditionalFormatting>
  <conditionalFormatting sqref="H25:H28">
    <cfRule type="expression" dxfId="2803" priority="9">
      <formula>H25&gt;0</formula>
    </cfRule>
    <cfRule type="expression" dxfId="2802" priority="10">
      <formula>H25&lt;0</formula>
    </cfRule>
  </conditionalFormatting>
  <conditionalFormatting sqref="F37">
    <cfRule type="expression" dxfId="2801" priority="7">
      <formula>F37&gt;0</formula>
    </cfRule>
    <cfRule type="expression" dxfId="2800" priority="8">
      <formula>F37&lt;0</formula>
    </cfRule>
  </conditionalFormatting>
  <conditionalFormatting sqref="H37">
    <cfRule type="expression" dxfId="2799" priority="5">
      <formula>H37&gt;0</formula>
    </cfRule>
    <cfRule type="expression" dxfId="2798" priority="6">
      <formula>H37&lt;0</formula>
    </cfRule>
  </conditionalFormatting>
  <conditionalFormatting sqref="J49">
    <cfRule type="expression" dxfId="2797" priority="3">
      <formula>J49&gt;0</formula>
    </cfRule>
    <cfRule type="expression" dxfId="2796" priority="4">
      <formula>J49&lt;0</formula>
    </cfRule>
  </conditionalFormatting>
  <conditionalFormatting sqref="J38:J48">
    <cfRule type="expression" dxfId="2795" priority="1">
      <formula>J38&gt;0</formula>
    </cfRule>
    <cfRule type="expression" dxfId="279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40.619999999999997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40.619999999999997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1.2186115214180208E-3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44.682000000000002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44.275800000000004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43.869599999999998</v>
      </c>
    </row>
    <row r="20" spans="1:16" x14ac:dyDescent="0.25">
      <c r="O20" s="81">
        <v>1.07</v>
      </c>
      <c r="P20" s="81">
        <f t="shared" si="0"/>
        <v>43.4634</v>
      </c>
    </row>
    <row r="21" spans="1:16" x14ac:dyDescent="0.25">
      <c r="O21" s="81">
        <v>1.06</v>
      </c>
      <c r="P21" s="81">
        <f t="shared" si="0"/>
        <v>43.057200000000002</v>
      </c>
    </row>
    <row r="22" spans="1:16" x14ac:dyDescent="0.25">
      <c r="O22" s="81">
        <v>1.05</v>
      </c>
      <c r="P22" s="81">
        <f t="shared" si="0"/>
        <v>42.650999999999996</v>
      </c>
    </row>
    <row r="23" spans="1:16" x14ac:dyDescent="0.25">
      <c r="O23" s="81">
        <v>1.04</v>
      </c>
      <c r="P23" s="81">
        <f t="shared" si="0"/>
        <v>42.244799999999998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41.8386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41.432400000000001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41.026199999999996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40.619999999999997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40.213799999999999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39.807599999999994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39.401399999999995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38.995199999999997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38.588999999999999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38.182799999999993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37.776600000000002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37.370399999999997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36.964199999999998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36.558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93" priority="35">
      <formula>F47&gt;0</formula>
    </cfRule>
    <cfRule type="expression" dxfId="2792" priority="36">
      <formula>F47&lt;0</formula>
    </cfRule>
  </conditionalFormatting>
  <conditionalFormatting sqref="Q7">
    <cfRule type="expression" dxfId="2791" priority="33">
      <formula>Q7&gt;0</formula>
    </cfRule>
    <cfRule type="expression" dxfId="2790" priority="34">
      <formula>Q7&lt;0</formula>
    </cfRule>
  </conditionalFormatting>
  <conditionalFormatting sqref="Q8">
    <cfRule type="expression" dxfId="2789" priority="31">
      <formula>Q8&gt;0</formula>
    </cfRule>
    <cfRule type="expression" dxfId="2788" priority="32">
      <formula>Q8&lt;0</formula>
    </cfRule>
  </conditionalFormatting>
  <conditionalFormatting sqref="F30:F46">
    <cfRule type="expression" dxfId="2787" priority="29">
      <formula>F30&gt;0</formula>
    </cfRule>
    <cfRule type="expression" dxfId="2786" priority="30">
      <formula>F30&lt;0</formula>
    </cfRule>
  </conditionalFormatting>
  <conditionalFormatting sqref="H30:H46">
    <cfRule type="expression" dxfId="2785" priority="27">
      <formula>H30&gt;0</formula>
    </cfRule>
    <cfRule type="expression" dxfId="2784" priority="28">
      <formula>H30&lt;0</formula>
    </cfRule>
  </conditionalFormatting>
  <conditionalFormatting sqref="Q10">
    <cfRule type="expression" dxfId="2783" priority="25">
      <formula>Q10&gt;0</formula>
    </cfRule>
    <cfRule type="expression" dxfId="2782" priority="26">
      <formula>Q10&lt;0</formula>
    </cfRule>
  </conditionalFormatting>
  <conditionalFormatting sqref="J25:J38">
    <cfRule type="expression" dxfId="2781" priority="23">
      <formula>J25&gt;0</formula>
    </cfRule>
    <cfRule type="expression" dxfId="2780" priority="24">
      <formula>J25&lt;0</formula>
    </cfRule>
  </conditionalFormatting>
  <conditionalFormatting sqref="K25:K38">
    <cfRule type="expression" dxfId="2779" priority="21">
      <formula>K25&gt;0</formula>
    </cfRule>
    <cfRule type="expression" dxfId="2778" priority="22">
      <formula>K25&lt;0</formula>
    </cfRule>
  </conditionalFormatting>
  <conditionalFormatting sqref="L25 L38">
    <cfRule type="expression" dxfId="2777" priority="19">
      <formula>L25&gt;0</formula>
    </cfRule>
    <cfRule type="expression" dxfId="2776" priority="20">
      <formula>L25&lt;0</formula>
    </cfRule>
  </conditionalFormatting>
  <conditionalFormatting sqref="F89:F110">
    <cfRule type="expression" dxfId="2775" priority="17">
      <formula>F89&gt;0</formula>
    </cfRule>
    <cfRule type="expression" dxfId="2774" priority="18">
      <formula>F89&lt;0</formula>
    </cfRule>
  </conditionalFormatting>
  <conditionalFormatting sqref="H89:H110">
    <cfRule type="expression" dxfId="2773" priority="15">
      <formula>H89&gt;0</formula>
    </cfRule>
    <cfRule type="expression" dxfId="2772" priority="16">
      <formula>H89&lt;0</formula>
    </cfRule>
  </conditionalFormatting>
  <conditionalFormatting sqref="J89:J102">
    <cfRule type="expression" dxfId="2771" priority="13">
      <formula>J89&gt;0</formula>
    </cfRule>
    <cfRule type="expression" dxfId="2770" priority="14">
      <formula>J89&lt;0</formula>
    </cfRule>
  </conditionalFormatting>
  <conditionalFormatting sqref="K89:K102">
    <cfRule type="expression" dxfId="2769" priority="11">
      <formula>K89&gt;0</formula>
    </cfRule>
    <cfRule type="expression" dxfId="2768" priority="12">
      <formula>K89&lt;0</formula>
    </cfRule>
  </conditionalFormatting>
  <conditionalFormatting sqref="L89:L102">
    <cfRule type="expression" dxfId="2767" priority="9">
      <formula>L89&gt;0</formula>
    </cfRule>
    <cfRule type="expression" dxfId="2766" priority="10">
      <formula>L89&lt;0</formula>
    </cfRule>
  </conditionalFormatting>
  <conditionalFormatting sqref="F25:F29">
    <cfRule type="expression" dxfId="2765" priority="7">
      <formula>F25&gt;0</formula>
    </cfRule>
    <cfRule type="expression" dxfId="2764" priority="8">
      <formula>F25&lt;0</formula>
    </cfRule>
  </conditionalFormatting>
  <conditionalFormatting sqref="H25:H29">
    <cfRule type="expression" dxfId="2763" priority="5">
      <formula>H25&gt;0</formula>
    </cfRule>
    <cfRule type="expression" dxfId="276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50.05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50.05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1.7582417582417582E-2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11.374999999999998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55.055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54.554500000000004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54.054000000000002</v>
      </c>
    </row>
    <row r="20" spans="1:16" x14ac:dyDescent="0.25">
      <c r="O20" s="81">
        <v>1.07</v>
      </c>
      <c r="P20" s="81">
        <f t="shared" si="0"/>
        <v>53.5535</v>
      </c>
    </row>
    <row r="21" spans="1:16" x14ac:dyDescent="0.25">
      <c r="O21" s="81">
        <v>1.06</v>
      </c>
      <c r="P21" s="81">
        <f t="shared" si="0"/>
        <v>53.052999999999997</v>
      </c>
    </row>
    <row r="22" spans="1:16" x14ac:dyDescent="0.25">
      <c r="O22" s="81">
        <v>1.05</v>
      </c>
      <c r="P22" s="81">
        <f t="shared" si="0"/>
        <v>52.552500000000002</v>
      </c>
    </row>
    <row r="23" spans="1:16" x14ac:dyDescent="0.25">
      <c r="O23" s="81">
        <v>1.04</v>
      </c>
      <c r="P23" s="81">
        <f t="shared" si="0"/>
        <v>52.052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51.551499999999997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51.050999999999995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50.5505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50.05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49.549499999999995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49.048999999999999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48.548499999999997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48.047999999999995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47.547499999999992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47.046999999999997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46.546500000000002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46.045999999999999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45.545499999999997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45.045000000000002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1" priority="43">
      <formula>F54&gt;0</formula>
    </cfRule>
    <cfRule type="expression" dxfId="2760" priority="44">
      <formula>F54&lt;0</formula>
    </cfRule>
  </conditionalFormatting>
  <conditionalFormatting sqref="Q7">
    <cfRule type="expression" dxfId="2759" priority="41">
      <formula>Q7&gt;0</formula>
    </cfRule>
    <cfRule type="expression" dxfId="2758" priority="42">
      <formula>Q7&lt;0</formula>
    </cfRule>
  </conditionalFormatting>
  <conditionalFormatting sqref="Q8">
    <cfRule type="expression" dxfId="2757" priority="39">
      <formula>Q8&gt;0</formula>
    </cfRule>
    <cfRule type="expression" dxfId="2756" priority="40">
      <formula>Q8&lt;0</formula>
    </cfRule>
  </conditionalFormatting>
  <conditionalFormatting sqref="F33:F36 F38:F53">
    <cfRule type="expression" dxfId="2755" priority="37">
      <formula>F33&gt;0</formula>
    </cfRule>
    <cfRule type="expression" dxfId="2754" priority="38">
      <formula>F33&lt;0</formula>
    </cfRule>
  </conditionalFormatting>
  <conditionalFormatting sqref="H33:H36 H38:H53">
    <cfRule type="expression" dxfId="2753" priority="35">
      <formula>H33&gt;0</formula>
    </cfRule>
    <cfRule type="expression" dxfId="2752" priority="36">
      <formula>H33&lt;0</formula>
    </cfRule>
  </conditionalFormatting>
  <conditionalFormatting sqref="Q10">
    <cfRule type="expression" dxfId="2751" priority="33">
      <formula>Q10&gt;0</formula>
    </cfRule>
    <cfRule type="expression" dxfId="2750" priority="34">
      <formula>Q10&lt;0</formula>
    </cfRule>
  </conditionalFormatting>
  <conditionalFormatting sqref="J25:J37">
    <cfRule type="expression" dxfId="2749" priority="31">
      <formula>J25&gt;0</formula>
    </cfRule>
    <cfRule type="expression" dxfId="2748" priority="32">
      <formula>J25&lt;0</formula>
    </cfRule>
  </conditionalFormatting>
  <conditionalFormatting sqref="K25:K38">
    <cfRule type="expression" dxfId="2747" priority="29">
      <formula>K25&gt;0</formula>
    </cfRule>
    <cfRule type="expression" dxfId="2746" priority="30">
      <formula>K25&lt;0</formula>
    </cfRule>
  </conditionalFormatting>
  <conditionalFormatting sqref="L25">
    <cfRule type="expression" dxfId="2745" priority="27">
      <formula>L25&gt;0</formula>
    </cfRule>
    <cfRule type="expression" dxfId="2744" priority="28">
      <formula>L25&lt;0</formula>
    </cfRule>
  </conditionalFormatting>
  <conditionalFormatting sqref="F89:F110">
    <cfRule type="expression" dxfId="2743" priority="25">
      <formula>F89&gt;0</formula>
    </cfRule>
    <cfRule type="expression" dxfId="2742" priority="26">
      <formula>F89&lt;0</formula>
    </cfRule>
  </conditionalFormatting>
  <conditionalFormatting sqref="H89:H110">
    <cfRule type="expression" dxfId="2741" priority="23">
      <formula>H89&gt;0</formula>
    </cfRule>
    <cfRule type="expression" dxfId="2740" priority="24">
      <formula>H89&lt;0</formula>
    </cfRule>
  </conditionalFormatting>
  <conditionalFormatting sqref="J89:J102">
    <cfRule type="expression" dxfId="2739" priority="21">
      <formula>J89&gt;0</formula>
    </cfRule>
    <cfRule type="expression" dxfId="2738" priority="22">
      <formula>J89&lt;0</formula>
    </cfRule>
  </conditionalFormatting>
  <conditionalFormatting sqref="K89:K102">
    <cfRule type="expression" dxfId="2737" priority="19">
      <formula>K89&gt;0</formula>
    </cfRule>
    <cfRule type="expression" dxfId="2736" priority="20">
      <formula>K89&lt;0</formula>
    </cfRule>
  </conditionalFormatting>
  <conditionalFormatting sqref="L89:L102">
    <cfRule type="expression" dxfId="2735" priority="17">
      <formula>L89&gt;0</formula>
    </cfRule>
    <cfRule type="expression" dxfId="2734" priority="18">
      <formula>L89&lt;0</formula>
    </cfRule>
  </conditionalFormatting>
  <conditionalFormatting sqref="F29:F32">
    <cfRule type="expression" dxfId="2733" priority="15">
      <formula>F29&gt;0</formula>
    </cfRule>
    <cfRule type="expression" dxfId="2732" priority="16">
      <formula>F29&lt;0</formula>
    </cfRule>
  </conditionalFormatting>
  <conditionalFormatting sqref="H29:H32">
    <cfRule type="expression" dxfId="2731" priority="13">
      <formula>H29&gt;0</formula>
    </cfRule>
    <cfRule type="expression" dxfId="2730" priority="14">
      <formula>H29&lt;0</formula>
    </cfRule>
  </conditionalFormatting>
  <conditionalFormatting sqref="F25:F28">
    <cfRule type="expression" dxfId="2729" priority="11">
      <formula>F25&gt;0</formula>
    </cfRule>
    <cfRule type="expression" dxfId="2728" priority="12">
      <formula>F25&lt;0</formula>
    </cfRule>
  </conditionalFormatting>
  <conditionalFormatting sqref="H25:H28">
    <cfRule type="expression" dxfId="2727" priority="9">
      <formula>H25&gt;0</formula>
    </cfRule>
    <cfRule type="expression" dxfId="2726" priority="10">
      <formula>H25&lt;0</formula>
    </cfRule>
  </conditionalFormatting>
  <conditionalFormatting sqref="F37">
    <cfRule type="expression" dxfId="2725" priority="7">
      <formula>F37&gt;0</formula>
    </cfRule>
    <cfRule type="expression" dxfId="2724" priority="8">
      <formula>F37&lt;0</formula>
    </cfRule>
  </conditionalFormatting>
  <conditionalFormatting sqref="H37">
    <cfRule type="expression" dxfId="2723" priority="5">
      <formula>H37&gt;0</formula>
    </cfRule>
    <cfRule type="expression" dxfId="2722" priority="6">
      <formula>H37&lt;0</formula>
    </cfRule>
  </conditionalFormatting>
  <conditionalFormatting sqref="J49">
    <cfRule type="expression" dxfId="2721" priority="3">
      <formula>J49&gt;0</formula>
    </cfRule>
    <cfRule type="expression" dxfId="2720" priority="4">
      <formula>J49&lt;0</formula>
    </cfRule>
  </conditionalFormatting>
  <conditionalFormatting sqref="J38:J48">
    <cfRule type="expression" dxfId="2719" priority="1">
      <formula>J38&gt;0</formula>
    </cfRule>
    <cfRule type="expression" dxfId="271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87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26.29</v>
      </c>
      <c r="R4" s="425">
        <v>1.78E-2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5258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29.869999999998981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29.869999999998981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5.7133238844479716E-3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1.2171928489920122E-2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28.919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28.656100000000002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28.3932</v>
      </c>
    </row>
    <row r="20" spans="1:16" x14ac:dyDescent="0.25">
      <c r="O20" s="81">
        <v>1.07</v>
      </c>
      <c r="P20" s="81">
        <f t="shared" si="0"/>
        <v>28.130300000000002</v>
      </c>
    </row>
    <row r="21" spans="1:16" x14ac:dyDescent="0.25">
      <c r="O21" s="81">
        <v>1.06</v>
      </c>
      <c r="P21" s="81">
        <f t="shared" si="0"/>
        <v>27.8674</v>
      </c>
    </row>
    <row r="22" spans="1:16" x14ac:dyDescent="0.25">
      <c r="O22" s="81">
        <v>1.05</v>
      </c>
      <c r="P22" s="81">
        <f t="shared" si="0"/>
        <v>27.604500000000002</v>
      </c>
    </row>
    <row r="23" spans="1:16" x14ac:dyDescent="0.25">
      <c r="O23" s="81">
        <v>1.04</v>
      </c>
      <c r="P23" s="81">
        <f t="shared" si="0"/>
        <v>27.3416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27.078700000000001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26.815799999999999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26.552900000000001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26.29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26.027099999999997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25.764199999999999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25.501299999999997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25.238399999999999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24.975499999999997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24.712599999999998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24.4497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24.186800000000002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23.9239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23.661000000000001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7" priority="47">
      <formula>F54&gt;0</formula>
    </cfRule>
    <cfRule type="expression" dxfId="2716" priority="48">
      <formula>F54&lt;0</formula>
    </cfRule>
  </conditionalFormatting>
  <conditionalFormatting sqref="Q7">
    <cfRule type="expression" dxfId="2715" priority="45">
      <formula>Q7&gt;0</formula>
    </cfRule>
    <cfRule type="expression" dxfId="2714" priority="46">
      <formula>Q7&lt;0</formula>
    </cfRule>
  </conditionalFormatting>
  <conditionalFormatting sqref="Q8">
    <cfRule type="expression" dxfId="2713" priority="43">
      <formula>Q8&gt;0</formula>
    </cfRule>
    <cfRule type="expression" dxfId="2712" priority="44">
      <formula>Q8&lt;0</formula>
    </cfRule>
  </conditionalFormatting>
  <conditionalFormatting sqref="F33:F36 F38:F53">
    <cfRule type="expression" dxfId="2711" priority="41">
      <formula>F33&gt;0</formula>
    </cfRule>
    <cfRule type="expression" dxfId="2710" priority="42">
      <formula>F33&lt;0</formula>
    </cfRule>
  </conditionalFormatting>
  <conditionalFormatting sqref="H33:H36 H38:H53">
    <cfRule type="expression" dxfId="2709" priority="39">
      <formula>H33&gt;0</formula>
    </cfRule>
    <cfRule type="expression" dxfId="2708" priority="40">
      <formula>H33&lt;0</formula>
    </cfRule>
  </conditionalFormatting>
  <conditionalFormatting sqref="Q10">
    <cfRule type="expression" dxfId="2707" priority="37">
      <formula>Q10&gt;0</formula>
    </cfRule>
    <cfRule type="expression" dxfId="2706" priority="38">
      <formula>Q10&lt;0</formula>
    </cfRule>
  </conditionalFormatting>
  <conditionalFormatting sqref="J25:J37">
    <cfRule type="expression" dxfId="2705" priority="35">
      <formula>J25&gt;0</formula>
    </cfRule>
    <cfRule type="expression" dxfId="2704" priority="36">
      <formula>J25&lt;0</formula>
    </cfRule>
  </conditionalFormatting>
  <conditionalFormatting sqref="K25:K38">
    <cfRule type="expression" dxfId="2703" priority="33">
      <formula>K25&gt;0</formula>
    </cfRule>
    <cfRule type="expression" dxfId="2702" priority="34">
      <formula>K25&lt;0</formula>
    </cfRule>
  </conditionalFormatting>
  <conditionalFormatting sqref="L25">
    <cfRule type="expression" dxfId="2701" priority="31">
      <formula>L25&gt;0</formula>
    </cfRule>
    <cfRule type="expression" dxfId="2700" priority="32">
      <formula>L25&lt;0</formula>
    </cfRule>
  </conditionalFormatting>
  <conditionalFormatting sqref="F89:F110">
    <cfRule type="expression" dxfId="2699" priority="29">
      <formula>F89&gt;0</formula>
    </cfRule>
    <cfRule type="expression" dxfId="2698" priority="30">
      <formula>F89&lt;0</formula>
    </cfRule>
  </conditionalFormatting>
  <conditionalFormatting sqref="H89:H110">
    <cfRule type="expression" dxfId="2697" priority="27">
      <formula>H89&gt;0</formula>
    </cfRule>
    <cfRule type="expression" dxfId="2696" priority="28">
      <formula>H89&lt;0</formula>
    </cfRule>
  </conditionalFormatting>
  <conditionalFormatting sqref="J89:J102">
    <cfRule type="expression" dxfId="2695" priority="25">
      <formula>J89&gt;0</formula>
    </cfRule>
    <cfRule type="expression" dxfId="2694" priority="26">
      <formula>J89&lt;0</formula>
    </cfRule>
  </conditionalFormatting>
  <conditionalFormatting sqref="K89:K102">
    <cfRule type="expression" dxfId="2693" priority="23">
      <formula>K89&gt;0</formula>
    </cfRule>
    <cfRule type="expression" dxfId="2692" priority="24">
      <formula>K89&lt;0</formula>
    </cfRule>
  </conditionalFormatting>
  <conditionalFormatting sqref="L89:L102">
    <cfRule type="expression" dxfId="2691" priority="21">
      <formula>L89&gt;0</formula>
    </cfRule>
    <cfRule type="expression" dxfId="2690" priority="22">
      <formula>L89&lt;0</formula>
    </cfRule>
  </conditionalFormatting>
  <conditionalFormatting sqref="F31:F32">
    <cfRule type="expression" dxfId="2689" priority="19">
      <formula>F31&gt;0</formula>
    </cfRule>
    <cfRule type="expression" dxfId="2688" priority="20">
      <formula>F31&lt;0</formula>
    </cfRule>
  </conditionalFormatting>
  <conditionalFormatting sqref="H31:H32">
    <cfRule type="expression" dxfId="2687" priority="17">
      <formula>H31&gt;0</formula>
    </cfRule>
    <cfRule type="expression" dxfId="2686" priority="18">
      <formula>H31&lt;0</formula>
    </cfRule>
  </conditionalFormatting>
  <conditionalFormatting sqref="F25:F26">
    <cfRule type="expression" dxfId="2685" priority="15">
      <formula>F25&gt;0</formula>
    </cfRule>
    <cfRule type="expression" dxfId="2684" priority="16">
      <formula>F25&lt;0</formula>
    </cfRule>
  </conditionalFormatting>
  <conditionalFormatting sqref="H25:H26">
    <cfRule type="expression" dxfId="2683" priority="13">
      <formula>H25&gt;0</formula>
    </cfRule>
    <cfRule type="expression" dxfId="2682" priority="14">
      <formula>H25&lt;0</formula>
    </cfRule>
  </conditionalFormatting>
  <conditionalFormatting sqref="F37">
    <cfRule type="expression" dxfId="2681" priority="11">
      <formula>F37&gt;0</formula>
    </cfRule>
    <cfRule type="expression" dxfId="2680" priority="12">
      <formula>F37&lt;0</formula>
    </cfRule>
  </conditionalFormatting>
  <conditionalFormatting sqref="H37">
    <cfRule type="expression" dxfId="2679" priority="9">
      <formula>H37&gt;0</formula>
    </cfRule>
    <cfRule type="expression" dxfId="2678" priority="10">
      <formula>H37&lt;0</formula>
    </cfRule>
  </conditionalFormatting>
  <conditionalFormatting sqref="J49">
    <cfRule type="expression" dxfId="2677" priority="7">
      <formula>J49&gt;0</formula>
    </cfRule>
    <cfRule type="expression" dxfId="2676" priority="8">
      <formula>J49&lt;0</formula>
    </cfRule>
  </conditionalFormatting>
  <conditionalFormatting sqref="J38:J48">
    <cfRule type="expression" dxfId="2675" priority="5">
      <formula>J38&gt;0</formula>
    </cfRule>
    <cfRule type="expression" dxfId="2674" priority="6">
      <formula>J38&lt;0</formula>
    </cfRule>
  </conditionalFormatting>
  <conditionalFormatting sqref="F27:F30">
    <cfRule type="expression" dxfId="2673" priority="3">
      <formula>F27&gt;0</formula>
    </cfRule>
    <cfRule type="expression" dxfId="2672" priority="4">
      <formula>F27&lt;0</formula>
    </cfRule>
  </conditionalFormatting>
  <conditionalFormatting sqref="H27:H30">
    <cfRule type="expression" dxfId="2671" priority="1">
      <formula>H27&gt;0</formula>
    </cfRule>
    <cfRule type="expression" dxfId="267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15.0999</v>
      </c>
      <c r="R4" s="425">
        <v>-6.9999999999999999E-4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3019.98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283.98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283.98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0.10379385964912281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7.6503817906078853E-2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16.60989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16.458891000000001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16.307892000000002</v>
      </c>
    </row>
    <row r="20" spans="1:16" x14ac:dyDescent="0.25">
      <c r="O20" s="81">
        <v>1.07</v>
      </c>
      <c r="P20" s="81">
        <f t="shared" si="0"/>
        <v>16.156893</v>
      </c>
    </row>
    <row r="21" spans="1:16" x14ac:dyDescent="0.25">
      <c r="O21" s="81">
        <v>1.06</v>
      </c>
      <c r="P21" s="81">
        <f t="shared" si="0"/>
        <v>16.005894000000001</v>
      </c>
    </row>
    <row r="22" spans="1:16" x14ac:dyDescent="0.25">
      <c r="O22" s="81">
        <v>1.05</v>
      </c>
      <c r="P22" s="81">
        <f t="shared" si="0"/>
        <v>15.854895000000001</v>
      </c>
    </row>
    <row r="23" spans="1:16" x14ac:dyDescent="0.25">
      <c r="O23" s="81">
        <v>1.04</v>
      </c>
      <c r="P23" s="81">
        <f t="shared" si="0"/>
        <v>15.703896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15.552897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15.401898000000001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15.250899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14.948900999999999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14.797901999999999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14.646903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14.495903999999999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14.344904999999999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14.193905999999998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14.042907000000001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13.891908000000001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13.740909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13.58991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9" priority="35">
      <formula>F47&gt;0</formula>
    </cfRule>
    <cfRule type="expression" dxfId="2668" priority="36">
      <formula>F47&lt;0</formula>
    </cfRule>
  </conditionalFormatting>
  <conditionalFormatting sqref="Q7">
    <cfRule type="expression" dxfId="2667" priority="33">
      <formula>Q7&gt;0</formula>
    </cfRule>
    <cfRule type="expression" dxfId="2666" priority="34">
      <formula>Q7&lt;0</formula>
    </cfRule>
  </conditionalFormatting>
  <conditionalFormatting sqref="Q8">
    <cfRule type="expression" dxfId="2665" priority="31">
      <formula>Q8&gt;0</formula>
    </cfRule>
    <cfRule type="expression" dxfId="2664" priority="32">
      <formula>Q8&lt;0</formula>
    </cfRule>
  </conditionalFormatting>
  <conditionalFormatting sqref="F30:F46">
    <cfRule type="expression" dxfId="2663" priority="29">
      <formula>F30&gt;0</formula>
    </cfRule>
    <cfRule type="expression" dxfId="2662" priority="30">
      <formula>F30&lt;0</formula>
    </cfRule>
  </conditionalFormatting>
  <conditionalFormatting sqref="H30:H46">
    <cfRule type="expression" dxfId="2661" priority="27">
      <formula>H30&gt;0</formula>
    </cfRule>
    <cfRule type="expression" dxfId="2660" priority="28">
      <formula>H30&lt;0</formula>
    </cfRule>
  </conditionalFormatting>
  <conditionalFormatting sqref="Q10">
    <cfRule type="expression" dxfId="2659" priority="25">
      <formula>Q10&gt;0</formula>
    </cfRule>
    <cfRule type="expression" dxfId="2658" priority="26">
      <formula>Q10&lt;0</formula>
    </cfRule>
  </conditionalFormatting>
  <conditionalFormatting sqref="J25:J38">
    <cfRule type="expression" dxfId="2657" priority="23">
      <formula>J25&gt;0</formula>
    </cfRule>
    <cfRule type="expression" dxfId="2656" priority="24">
      <formula>J25&lt;0</formula>
    </cfRule>
  </conditionalFormatting>
  <conditionalFormatting sqref="K25:K38">
    <cfRule type="expression" dxfId="2655" priority="21">
      <formula>K25&gt;0</formula>
    </cfRule>
    <cfRule type="expression" dxfId="2654" priority="22">
      <formula>K25&lt;0</formula>
    </cfRule>
  </conditionalFormatting>
  <conditionalFormatting sqref="L25 L38">
    <cfRule type="expression" dxfId="2653" priority="19">
      <formula>L25&gt;0</formula>
    </cfRule>
    <cfRule type="expression" dxfId="2652" priority="20">
      <formula>L25&lt;0</formula>
    </cfRule>
  </conditionalFormatting>
  <conditionalFormatting sqref="F89:F110">
    <cfRule type="expression" dxfId="2651" priority="17">
      <formula>F89&gt;0</formula>
    </cfRule>
    <cfRule type="expression" dxfId="2650" priority="18">
      <formula>F89&lt;0</formula>
    </cfRule>
  </conditionalFormatting>
  <conditionalFormatting sqref="H89:H110">
    <cfRule type="expression" dxfId="2649" priority="15">
      <formula>H89&gt;0</formula>
    </cfRule>
    <cfRule type="expression" dxfId="2648" priority="16">
      <formula>H89&lt;0</formula>
    </cfRule>
  </conditionalFormatting>
  <conditionalFormatting sqref="J89:J102">
    <cfRule type="expression" dxfId="2647" priority="13">
      <formula>J89&gt;0</formula>
    </cfRule>
    <cfRule type="expression" dxfId="2646" priority="14">
      <formula>J89&lt;0</formula>
    </cfRule>
  </conditionalFormatting>
  <conditionalFormatting sqref="K89:K102">
    <cfRule type="expression" dxfId="2645" priority="11">
      <formula>K89&gt;0</formula>
    </cfRule>
    <cfRule type="expression" dxfId="2644" priority="12">
      <formula>K89&lt;0</formula>
    </cfRule>
  </conditionalFormatting>
  <conditionalFormatting sqref="L89:L102">
    <cfRule type="expression" dxfId="2643" priority="9">
      <formula>L89&gt;0</formula>
    </cfRule>
    <cfRule type="expression" dxfId="2642" priority="10">
      <formula>L89&lt;0</formula>
    </cfRule>
  </conditionalFormatting>
  <conditionalFormatting sqref="F29 F25:F26">
    <cfRule type="expression" dxfId="2641" priority="7">
      <formula>F25&gt;0</formula>
    </cfRule>
    <cfRule type="expression" dxfId="2640" priority="8">
      <formula>F25&lt;0</formula>
    </cfRule>
  </conditionalFormatting>
  <conditionalFormatting sqref="H29 H25:H27">
    <cfRule type="expression" dxfId="2639" priority="5">
      <formula>H25&gt;0</formula>
    </cfRule>
    <cfRule type="expression" dxfId="2638" priority="6">
      <formula>H25&lt;0</formula>
    </cfRule>
  </conditionalFormatting>
  <conditionalFormatting sqref="F27:F28">
    <cfRule type="expression" dxfId="2637" priority="3">
      <formula>F27&gt;0</formula>
    </cfRule>
    <cfRule type="expression" dxfId="2636" priority="4">
      <formula>F27&lt;0</formula>
    </cfRule>
  </conditionalFormatting>
  <conditionalFormatting sqref="H28">
    <cfRule type="expression" dxfId="2635" priority="1">
      <formula>H28&gt;0</formula>
    </cfRule>
    <cfRule type="expression" dxfId="26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40.89</v>
      </c>
      <c r="R4" s="425">
        <v>3.8999999999999998E-3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4089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246.47999999999956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246.47999999999956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6.4145404578245399E-2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2.8251406211787723E-2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44.979000000000006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44.570100000000004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44.161200000000001</v>
      </c>
    </row>
    <row r="20" spans="1:16" x14ac:dyDescent="0.25">
      <c r="O20" s="81">
        <v>1.07</v>
      </c>
      <c r="P20" s="81">
        <f t="shared" si="0"/>
        <v>43.752300000000005</v>
      </c>
    </row>
    <row r="21" spans="1:16" x14ac:dyDescent="0.25">
      <c r="O21" s="81">
        <v>1.06</v>
      </c>
      <c r="P21" s="81">
        <f t="shared" si="0"/>
        <v>43.343400000000003</v>
      </c>
    </row>
    <row r="22" spans="1:16" x14ac:dyDescent="0.25">
      <c r="O22" s="81">
        <v>1.05</v>
      </c>
      <c r="P22" s="81">
        <f t="shared" si="0"/>
        <v>42.9345</v>
      </c>
    </row>
    <row r="23" spans="1:16" x14ac:dyDescent="0.25">
      <c r="O23" s="81">
        <v>1.04</v>
      </c>
      <c r="P23" s="81">
        <f t="shared" si="0"/>
        <v>42.525600000000004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42.116700000000002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41.707799999999999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41.298900000000003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40.481099999999998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40.072200000000002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39.6633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39.254399999999997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38.845500000000001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38.436599999999999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38.027700000000003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37.6188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37.209900000000005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36.801000000000002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3" priority="35">
      <formula>F47&gt;0</formula>
    </cfRule>
    <cfRule type="expression" dxfId="2632" priority="36">
      <formula>F47&lt;0</formula>
    </cfRule>
  </conditionalFormatting>
  <conditionalFormatting sqref="Q7">
    <cfRule type="expression" dxfId="2631" priority="33">
      <formula>Q7&gt;0</formula>
    </cfRule>
    <cfRule type="expression" dxfId="2630" priority="34">
      <formula>Q7&lt;0</formula>
    </cfRule>
  </conditionalFormatting>
  <conditionalFormatting sqref="Q8">
    <cfRule type="expression" dxfId="2629" priority="31">
      <formula>Q8&gt;0</formula>
    </cfRule>
    <cfRule type="expression" dxfId="2628" priority="32">
      <formula>Q8&lt;0</formula>
    </cfRule>
  </conditionalFormatting>
  <conditionalFormatting sqref="F30:F46">
    <cfRule type="expression" dxfId="2627" priority="29">
      <formula>F30&gt;0</formula>
    </cfRule>
    <cfRule type="expression" dxfId="2626" priority="30">
      <formula>F30&lt;0</formula>
    </cfRule>
  </conditionalFormatting>
  <conditionalFormatting sqref="H30:H46">
    <cfRule type="expression" dxfId="2625" priority="27">
      <formula>H30&gt;0</formula>
    </cfRule>
    <cfRule type="expression" dxfId="2624" priority="28">
      <formula>H30&lt;0</formula>
    </cfRule>
  </conditionalFormatting>
  <conditionalFormatting sqref="Q10">
    <cfRule type="expression" dxfId="2623" priority="25">
      <formula>Q10&gt;0</formula>
    </cfRule>
    <cfRule type="expression" dxfId="2622" priority="26">
      <formula>Q10&lt;0</formula>
    </cfRule>
  </conditionalFormatting>
  <conditionalFormatting sqref="J25:J38">
    <cfRule type="expression" dxfId="2621" priority="23">
      <formula>J25&gt;0</formula>
    </cfRule>
    <cfRule type="expression" dxfId="2620" priority="24">
      <formula>J25&lt;0</formula>
    </cfRule>
  </conditionalFormatting>
  <conditionalFormatting sqref="K25:K38">
    <cfRule type="expression" dxfId="2619" priority="21">
      <formula>K25&gt;0</formula>
    </cfRule>
    <cfRule type="expression" dxfId="2618" priority="22">
      <formula>K25&lt;0</formula>
    </cfRule>
  </conditionalFormatting>
  <conditionalFormatting sqref="L25 L38">
    <cfRule type="expression" dxfId="2617" priority="19">
      <formula>L25&gt;0</formula>
    </cfRule>
    <cfRule type="expression" dxfId="2616" priority="20">
      <formula>L25&lt;0</formula>
    </cfRule>
  </conditionalFormatting>
  <conditionalFormatting sqref="F89:F110">
    <cfRule type="expression" dxfId="2615" priority="17">
      <formula>F89&gt;0</formula>
    </cfRule>
    <cfRule type="expression" dxfId="2614" priority="18">
      <formula>F89&lt;0</formula>
    </cfRule>
  </conditionalFormatting>
  <conditionalFormatting sqref="H89:H110">
    <cfRule type="expression" dxfId="2613" priority="15">
      <formula>H89&gt;0</formula>
    </cfRule>
    <cfRule type="expression" dxfId="2612" priority="16">
      <formula>H89&lt;0</formula>
    </cfRule>
  </conditionalFormatting>
  <conditionalFormatting sqref="J89:J102">
    <cfRule type="expression" dxfId="2611" priority="13">
      <formula>J89&gt;0</formula>
    </cfRule>
    <cfRule type="expression" dxfId="2610" priority="14">
      <formula>J89&lt;0</formula>
    </cfRule>
  </conditionalFormatting>
  <conditionalFormatting sqref="K89:K102">
    <cfRule type="expression" dxfId="2609" priority="11">
      <formula>K89&gt;0</formula>
    </cfRule>
    <cfRule type="expression" dxfId="2608" priority="12">
      <formula>K89&lt;0</formula>
    </cfRule>
  </conditionalFormatting>
  <conditionalFormatting sqref="L89:L102">
    <cfRule type="expression" dxfId="2607" priority="9">
      <formula>L89&gt;0</formula>
    </cfRule>
    <cfRule type="expression" dxfId="2606" priority="10">
      <formula>L89&lt;0</formula>
    </cfRule>
  </conditionalFormatting>
  <conditionalFormatting sqref="F29 F25:F26">
    <cfRule type="expression" dxfId="2605" priority="7">
      <formula>F25&gt;0</formula>
    </cfRule>
    <cfRule type="expression" dxfId="2604" priority="8">
      <formula>F25&lt;0</formula>
    </cfRule>
  </conditionalFormatting>
  <conditionalFormatting sqref="H29 H25:H27">
    <cfRule type="expression" dxfId="2603" priority="5">
      <formula>H25&gt;0</formula>
    </cfRule>
    <cfRule type="expression" dxfId="2602" priority="6">
      <formula>H25&lt;0</formula>
    </cfRule>
  </conditionalFormatting>
  <conditionalFormatting sqref="F27:F28">
    <cfRule type="expression" dxfId="2601" priority="3">
      <formula>F27&gt;0</formula>
    </cfRule>
    <cfRule type="expression" dxfId="2600" priority="4">
      <formula>F27&lt;0</formula>
    </cfRule>
  </conditionalFormatting>
  <conditionalFormatting sqref="H28">
    <cfRule type="expression" dxfId="2599" priority="1">
      <formula>H28&gt;0</formula>
    </cfRule>
    <cfRule type="expression" dxfId="25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2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4.1368388888889198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16.350000000000001</v>
      </c>
      <c r="R4" s="424">
        <v>1.7399999999999999E-2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29430.000000000004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7446.3100000000559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36599.26100000157</v>
      </c>
      <c r="R7">
        <v>800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21983.689999999948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2.9522931492242175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1.2232415902140673E-2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25.952380952380956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19.947000000000003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19.7835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19.62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19.456500000000002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19.292999999999999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19.1295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18.966000000000001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18.802499999999998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18.638999999999999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18.4755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18.312000000000005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18.148500000000002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17.985000000000003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17.821500000000004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17.658000000000001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17.494500000000002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17.331000000000003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17.167500000000004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17.004000000000001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16.840500000000002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16.677000000000003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16.513500000000001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16.350000000000001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16.186500000000002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16.023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15.859500000000001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15.696000000000002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15.532500000000001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15.369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15.205500000000002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15.042000000000002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14.878500000000003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14.715000000000002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14.551500000000001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14.388000000000002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14.224500000000001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14.061000000000002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13.897500000000001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5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6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</row>
    <row r="98" spans="1:22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7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659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33600</v>
      </c>
      <c r="D124" s="18"/>
      <c r="E124" s="18"/>
      <c r="F124" s="18">
        <f>SUM(F2:F123)</f>
        <v>559794.54999999993</v>
      </c>
      <c r="G124" s="14"/>
      <c r="H124" s="71">
        <f>SUM(H2:H123)</f>
        <v>31800</v>
      </c>
      <c r="I124" s="79"/>
      <c r="J124" s="18"/>
      <c r="K124" s="18">
        <f>SUM(K2:K123)</f>
        <v>550409.98999999987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31600</v>
      </c>
      <c r="D125" s="279"/>
      <c r="E125" s="279"/>
      <c r="F125" s="280">
        <f>SumByColor($A$125, F2:F123)</f>
        <v>518365</v>
      </c>
      <c r="G125" s="279"/>
      <c r="H125" s="279">
        <f>SumByColor($A$125, H2:H123)</f>
        <v>31800</v>
      </c>
      <c r="I125" s="279"/>
      <c r="J125" s="280"/>
      <c r="K125" s="280">
        <f>SumByColor($A$125, K2:K123)</f>
        <v>550419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4" si="65">C342*(E342-D342)</f>
        <v>18529.8</v>
      </c>
      <c r="G342" s="39">
        <f t="shared" ref="G342:G344" si="66">D342*C342</f>
        <v>10710.2</v>
      </c>
      <c r="H342" s="179">
        <f t="shared" ref="H342:H344" si="67">(E342-D342)/D342</f>
        <v>1.7301077477544768</v>
      </c>
      <c r="I342" s="39"/>
      <c r="J342" s="39"/>
      <c r="K342" s="39">
        <f t="shared" ref="K342:K344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B345" s="150"/>
      <c r="C345" s="10"/>
      <c r="D345" s="190"/>
      <c r="E345" s="39"/>
      <c r="F345" s="39"/>
      <c r="G345" s="39"/>
      <c r="H345" s="179"/>
      <c r="I345" s="39"/>
      <c r="J345" s="39"/>
      <c r="K345" s="39"/>
      <c r="L345" s="39"/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597" priority="215">
      <formula>F129&gt;0</formula>
    </cfRule>
    <cfRule type="expression" dxfId="2596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595" priority="208">
      <formula>F352&gt;0</formula>
    </cfRule>
    <cfRule type="expression" dxfId="2594" priority="209">
      <formula>F352&lt;0</formula>
    </cfRule>
  </conditionalFormatting>
  <conditionalFormatting sqref="H352:H358">
    <cfRule type="expression" dxfId="2593" priority="204">
      <formula>H352&gt;0</formula>
    </cfRule>
    <cfRule type="expression" dxfId="2592" priority="205">
      <formula>H352&lt;0</formula>
    </cfRule>
  </conditionalFormatting>
  <conditionalFormatting sqref="Q8">
    <cfRule type="expression" dxfId="2591" priority="190">
      <formula>Q8&gt;0</formula>
    </cfRule>
    <cfRule type="expression" dxfId="2590" priority="191">
      <formula>Q8&lt;0</formula>
    </cfRule>
  </conditionalFormatting>
  <conditionalFormatting sqref="Q7">
    <cfRule type="expression" dxfId="2589" priority="192">
      <formula>Q7&gt;0</formula>
    </cfRule>
    <cfRule type="expression" dxfId="2588" priority="193">
      <formula>Q7&lt;0</formula>
    </cfRule>
  </conditionalFormatting>
  <conditionalFormatting sqref="F460:F466">
    <cfRule type="expression" dxfId="2587" priority="164">
      <formula>F460&gt;0</formula>
    </cfRule>
    <cfRule type="expression" dxfId="2586" priority="165">
      <formula>F460&lt;0</formula>
    </cfRule>
  </conditionalFormatting>
  <conditionalFormatting sqref="F385:F403 H385:H403">
    <cfRule type="expression" dxfId="2585" priority="186">
      <formula>F385&gt;0</formula>
    </cfRule>
    <cfRule type="expression" dxfId="2584" priority="187">
      <formula>F385&lt;0</formula>
    </cfRule>
  </conditionalFormatting>
  <conditionalFormatting sqref="F378:F384">
    <cfRule type="expression" dxfId="2583" priority="184">
      <formula>F378&gt;0</formula>
    </cfRule>
    <cfRule type="expression" dxfId="2582" priority="185">
      <formula>F378&lt;0</formula>
    </cfRule>
  </conditionalFormatting>
  <conditionalFormatting sqref="H378:H384">
    <cfRule type="expression" dxfId="2581" priority="182">
      <formula>H378&gt;0</formula>
    </cfRule>
    <cfRule type="expression" dxfId="2580" priority="183">
      <formula>H378&lt;0</formula>
    </cfRule>
  </conditionalFormatting>
  <conditionalFormatting sqref="F411:F429 H411:H429">
    <cfRule type="expression" dxfId="2579" priority="180">
      <formula>F411&gt;0</formula>
    </cfRule>
    <cfRule type="expression" dxfId="2578" priority="181">
      <formula>F411&lt;0</formula>
    </cfRule>
  </conditionalFormatting>
  <conditionalFormatting sqref="F404:F410">
    <cfRule type="expression" dxfId="2577" priority="178">
      <formula>F404&gt;0</formula>
    </cfRule>
    <cfRule type="expression" dxfId="2576" priority="179">
      <formula>F404&lt;0</formula>
    </cfRule>
  </conditionalFormatting>
  <conditionalFormatting sqref="H404:H410">
    <cfRule type="expression" dxfId="2575" priority="176">
      <formula>H404&gt;0</formula>
    </cfRule>
    <cfRule type="expression" dxfId="2574" priority="177">
      <formula>H404&lt;0</formula>
    </cfRule>
  </conditionalFormatting>
  <conditionalFormatting sqref="F437:F454 H437:H454">
    <cfRule type="expression" dxfId="2573" priority="174">
      <formula>F437&gt;0</formula>
    </cfRule>
    <cfRule type="expression" dxfId="2572" priority="175">
      <formula>F437&lt;0</formula>
    </cfRule>
  </conditionalFormatting>
  <conditionalFormatting sqref="F430:F436">
    <cfRule type="expression" dxfId="2571" priority="172">
      <formula>F430&gt;0</formula>
    </cfRule>
    <cfRule type="expression" dxfId="2570" priority="173">
      <formula>F430&lt;0</formula>
    </cfRule>
  </conditionalFormatting>
  <conditionalFormatting sqref="H430:H436">
    <cfRule type="expression" dxfId="2569" priority="170">
      <formula>H430&gt;0</formula>
    </cfRule>
    <cfRule type="expression" dxfId="2568" priority="171">
      <formula>H430&lt;0</formula>
    </cfRule>
  </conditionalFormatting>
  <conditionalFormatting sqref="F455:F459 H455:H459">
    <cfRule type="expression" dxfId="2567" priority="168">
      <formula>F455&gt;0</formula>
    </cfRule>
    <cfRule type="expression" dxfId="2566" priority="169">
      <formula>F455&lt;0</formula>
    </cfRule>
  </conditionalFormatting>
  <conditionalFormatting sqref="F467:F482 H467:H482">
    <cfRule type="expression" dxfId="2565" priority="166">
      <formula>F467&gt;0</formula>
    </cfRule>
    <cfRule type="expression" dxfId="2564" priority="167">
      <formula>F467&lt;0</formula>
    </cfRule>
  </conditionalFormatting>
  <conditionalFormatting sqref="H460:H466">
    <cfRule type="expression" dxfId="2563" priority="162">
      <formula>H460&gt;0</formula>
    </cfRule>
    <cfRule type="expression" dxfId="2562" priority="163">
      <formula>H460&lt;0</formula>
    </cfRule>
  </conditionalFormatting>
  <conditionalFormatting sqref="F483 H483">
    <cfRule type="expression" dxfId="2561" priority="160">
      <formula>F483&gt;0</formula>
    </cfRule>
    <cfRule type="expression" dxfId="2560" priority="161">
      <formula>F483&lt;0</formula>
    </cfRule>
  </conditionalFormatting>
  <conditionalFormatting sqref="F484:F488 H484:H488">
    <cfRule type="expression" dxfId="2559" priority="158">
      <formula>F484&gt;0</formula>
    </cfRule>
    <cfRule type="expression" dxfId="2558" priority="159">
      <formula>F484&lt;0</formula>
    </cfRule>
  </conditionalFormatting>
  <conditionalFormatting sqref="F496:F511 H496:H511">
    <cfRule type="expression" dxfId="2557" priority="156">
      <formula>F496&gt;0</formula>
    </cfRule>
    <cfRule type="expression" dxfId="2556" priority="157">
      <formula>F496&lt;0</formula>
    </cfRule>
  </conditionalFormatting>
  <conditionalFormatting sqref="F489:F495">
    <cfRule type="expression" dxfId="2555" priority="154">
      <formula>F489&gt;0</formula>
    </cfRule>
    <cfRule type="expression" dxfId="2554" priority="155">
      <formula>F489&lt;0</formula>
    </cfRule>
  </conditionalFormatting>
  <conditionalFormatting sqref="H489:H495">
    <cfRule type="expression" dxfId="2553" priority="152">
      <formula>H489&gt;0</formula>
    </cfRule>
    <cfRule type="expression" dxfId="2552" priority="153">
      <formula>H489&lt;0</formula>
    </cfRule>
  </conditionalFormatting>
  <conditionalFormatting sqref="F513:F518 H513:H518">
    <cfRule type="expression" dxfId="2551" priority="150">
      <formula>F513&gt;0</formula>
    </cfRule>
    <cfRule type="expression" dxfId="2550" priority="151">
      <formula>F513&lt;0</formula>
    </cfRule>
  </conditionalFormatting>
  <conditionalFormatting sqref="F519 H519">
    <cfRule type="expression" dxfId="2549" priority="148">
      <formula>F519&gt;0</formula>
    </cfRule>
    <cfRule type="expression" dxfId="2548" priority="149">
      <formula>F519&lt;0</formula>
    </cfRule>
  </conditionalFormatting>
  <conditionalFormatting sqref="F520:F524 H520:H524">
    <cfRule type="expression" dxfId="2547" priority="146">
      <formula>F520&gt;0</formula>
    </cfRule>
    <cfRule type="expression" dxfId="2546" priority="147">
      <formula>F520&lt;0</formula>
    </cfRule>
  </conditionalFormatting>
  <conditionalFormatting sqref="F532:F547 H532:H547">
    <cfRule type="expression" dxfId="2545" priority="144">
      <formula>F532&gt;0</formula>
    </cfRule>
    <cfRule type="expression" dxfId="2544" priority="145">
      <formula>F532&lt;0</formula>
    </cfRule>
  </conditionalFormatting>
  <conditionalFormatting sqref="F525:F531">
    <cfRule type="expression" dxfId="2543" priority="142">
      <formula>F525&gt;0</formula>
    </cfRule>
    <cfRule type="expression" dxfId="2542" priority="143">
      <formula>F525&lt;0</formula>
    </cfRule>
  </conditionalFormatting>
  <conditionalFormatting sqref="H525:H531">
    <cfRule type="expression" dxfId="2541" priority="140">
      <formula>H525&gt;0</formula>
    </cfRule>
    <cfRule type="expression" dxfId="2540" priority="141">
      <formula>H525&lt;0</formula>
    </cfRule>
  </conditionalFormatting>
  <conditionalFormatting sqref="F548:F553 H548:H553">
    <cfRule type="expression" dxfId="2539" priority="138">
      <formula>F548&gt;0</formula>
    </cfRule>
    <cfRule type="expression" dxfId="2538" priority="139">
      <formula>F548&lt;0</formula>
    </cfRule>
  </conditionalFormatting>
  <conditionalFormatting sqref="F554 H554">
    <cfRule type="expression" dxfId="2537" priority="136">
      <formula>F554&gt;0</formula>
    </cfRule>
    <cfRule type="expression" dxfId="2536" priority="137">
      <formula>F554&lt;0</formula>
    </cfRule>
  </conditionalFormatting>
  <conditionalFormatting sqref="F555:F559 H555:H559">
    <cfRule type="expression" dxfId="2535" priority="134">
      <formula>F555&gt;0</formula>
    </cfRule>
    <cfRule type="expression" dxfId="2534" priority="135">
      <formula>F555&lt;0</formula>
    </cfRule>
  </conditionalFormatting>
  <conditionalFormatting sqref="F567:F582 H567:H582">
    <cfRule type="expression" dxfId="2533" priority="132">
      <formula>F567&gt;0</formula>
    </cfRule>
    <cfRule type="expression" dxfId="2532" priority="133">
      <formula>F567&lt;0</formula>
    </cfRule>
  </conditionalFormatting>
  <conditionalFormatting sqref="F560:F566">
    <cfRule type="expression" dxfId="2531" priority="130">
      <formula>F560&gt;0</formula>
    </cfRule>
    <cfRule type="expression" dxfId="2530" priority="131">
      <formula>F560&lt;0</formula>
    </cfRule>
  </conditionalFormatting>
  <conditionalFormatting sqref="H560:H566">
    <cfRule type="expression" dxfId="2529" priority="128">
      <formula>H560&gt;0</formula>
    </cfRule>
    <cfRule type="expression" dxfId="2528" priority="129">
      <formula>H560&lt;0</formula>
    </cfRule>
  </conditionalFormatting>
  <conditionalFormatting sqref="M611">
    <cfRule type="expression" dxfId="2527" priority="126">
      <formula>M611&gt;0</formula>
    </cfRule>
    <cfRule type="expression" dxfId="2526" priority="127">
      <formula>M611&lt;0</formula>
    </cfRule>
  </conditionalFormatting>
  <conditionalFormatting sqref="F135:F146">
    <cfRule type="expression" dxfId="2525" priority="122">
      <formula>F135&gt;0</formula>
    </cfRule>
    <cfRule type="expression" dxfId="2524" priority="123">
      <formula>F135&lt;0</formula>
    </cfRule>
  </conditionalFormatting>
  <conditionalFormatting sqref="H135:H146">
    <cfRule type="expression" dxfId="2523" priority="120">
      <formula>H135&gt;0</formula>
    </cfRule>
    <cfRule type="expression" dxfId="2522" priority="121">
      <formula>H135&lt;0</formula>
    </cfRule>
  </conditionalFormatting>
  <conditionalFormatting sqref="F129:F134 H129:H134">
    <cfRule type="expression" dxfId="2521" priority="118">
      <formula>F129&gt;0</formula>
    </cfRule>
    <cfRule type="expression" dxfId="2520" priority="119">
      <formula>F129&lt;0</formula>
    </cfRule>
  </conditionalFormatting>
  <conditionalFormatting sqref="J131">
    <cfRule type="expression" dxfId="2519" priority="116">
      <formula>J131&gt;0</formula>
    </cfRule>
    <cfRule type="expression" dxfId="2518" priority="117">
      <formula>J131&lt;0</formula>
    </cfRule>
  </conditionalFormatting>
  <conditionalFormatting sqref="J132:J138">
    <cfRule type="expression" dxfId="2517" priority="114">
      <formula>J132&gt;0</formula>
    </cfRule>
    <cfRule type="expression" dxfId="2516" priority="115">
      <formula>J132&lt;0</formula>
    </cfRule>
  </conditionalFormatting>
  <conditionalFormatting sqref="L131:L213 L220 L222">
    <cfRule type="expression" dxfId="2515" priority="110">
      <formula>L131&gt;0</formula>
    </cfRule>
    <cfRule type="expression" dxfId="2514" priority="111">
      <formula>L131&lt;0</formula>
    </cfRule>
  </conditionalFormatting>
  <conditionalFormatting sqref="Q10">
    <cfRule type="expression" dxfId="2513" priority="108">
      <formula>Q10&gt;0</formula>
    </cfRule>
    <cfRule type="expression" dxfId="2512" priority="109">
      <formula>Q10&lt;0</formula>
    </cfRule>
  </conditionalFormatting>
  <conditionalFormatting sqref="H242:H244 F242:F244">
    <cfRule type="expression" dxfId="2511" priority="105">
      <formula>F242&gt;0</formula>
    </cfRule>
    <cfRule type="expression" dxfId="2510" priority="106">
      <formula>F242&lt;0</formula>
    </cfRule>
  </conditionalFormatting>
  <conditionalFormatting sqref="H238:H240 F238:F240">
    <cfRule type="expression" dxfId="2509" priority="103">
      <formula>F238&gt;0</formula>
    </cfRule>
    <cfRule type="expression" dxfId="2508" priority="104">
      <formula>F238&lt;0</formula>
    </cfRule>
  </conditionalFormatting>
  <conditionalFormatting sqref="H237 F237">
    <cfRule type="expression" dxfId="2507" priority="101">
      <formula>F237&gt;0</formula>
    </cfRule>
    <cfRule type="expression" dxfId="2506" priority="102">
      <formula>F237&lt;0</formula>
    </cfRule>
  </conditionalFormatting>
  <conditionalFormatting sqref="H241 F241">
    <cfRule type="expression" dxfId="2505" priority="99">
      <formula>F241&gt;0</formula>
    </cfRule>
    <cfRule type="expression" dxfId="2504" priority="100">
      <formula>F241&lt;0</formula>
    </cfRule>
  </conditionalFormatting>
  <conditionalFormatting sqref="H247:H250 F247:F250">
    <cfRule type="expression" dxfId="2503" priority="95">
      <formula>F247&gt;0</formula>
    </cfRule>
    <cfRule type="expression" dxfId="2502" priority="96">
      <formula>F247&lt;0</formula>
    </cfRule>
  </conditionalFormatting>
  <conditionalFormatting sqref="H245:H246 F245:F246">
    <cfRule type="expression" dxfId="2501" priority="93">
      <formula>F245&gt;0</formula>
    </cfRule>
    <cfRule type="expression" dxfId="2500" priority="94">
      <formula>F245&lt;0</formula>
    </cfRule>
  </conditionalFormatting>
  <conditionalFormatting sqref="H272 F272">
    <cfRule type="expression" dxfId="2499" priority="91">
      <formula>F272&gt;0</formula>
    </cfRule>
    <cfRule type="expression" dxfId="2498" priority="92">
      <formula>F272&lt;0</formula>
    </cfRule>
  </conditionalFormatting>
  <conditionalFormatting sqref="H253:H255 F253:F255">
    <cfRule type="expression" dxfId="2497" priority="89">
      <formula>F253&gt;0</formula>
    </cfRule>
    <cfRule type="expression" dxfId="2496" priority="90">
      <formula>F253&lt;0</formula>
    </cfRule>
  </conditionalFormatting>
  <conditionalFormatting sqref="H251:H252 F251:F252">
    <cfRule type="expression" dxfId="2495" priority="87">
      <formula>F251&gt;0</formula>
    </cfRule>
    <cfRule type="expression" dxfId="2494" priority="88">
      <formula>F251&lt;0</formula>
    </cfRule>
  </conditionalFormatting>
  <conditionalFormatting sqref="H265:H267 F265:F267">
    <cfRule type="expression" dxfId="2493" priority="85">
      <formula>F265&gt;0</formula>
    </cfRule>
    <cfRule type="expression" dxfId="2492" priority="86">
      <formula>F265&lt;0</formula>
    </cfRule>
  </conditionalFormatting>
  <conditionalFormatting sqref="H264 F264">
    <cfRule type="expression" dxfId="2491" priority="83">
      <formula>F264&gt;0</formula>
    </cfRule>
    <cfRule type="expression" dxfId="2490" priority="84">
      <formula>F264&lt;0</formula>
    </cfRule>
  </conditionalFormatting>
  <conditionalFormatting sqref="H261:H263 F261:F263">
    <cfRule type="expression" dxfId="2489" priority="81">
      <formula>F261&gt;0</formula>
    </cfRule>
    <cfRule type="expression" dxfId="2488" priority="82">
      <formula>F261&lt;0</formula>
    </cfRule>
  </conditionalFormatting>
  <conditionalFormatting sqref="H260 F260">
    <cfRule type="expression" dxfId="2487" priority="79">
      <formula>F260&gt;0</formula>
    </cfRule>
    <cfRule type="expression" dxfId="2486" priority="80">
      <formula>F260&lt;0</formula>
    </cfRule>
  </conditionalFormatting>
  <conditionalFormatting sqref="H257:H259 F257:F259">
    <cfRule type="expression" dxfId="2485" priority="77">
      <formula>F257&gt;0</formula>
    </cfRule>
    <cfRule type="expression" dxfId="2484" priority="78">
      <formula>F257&lt;0</formula>
    </cfRule>
  </conditionalFormatting>
  <conditionalFormatting sqref="H256 F256">
    <cfRule type="expression" dxfId="2483" priority="75">
      <formula>F256&gt;0</formula>
    </cfRule>
    <cfRule type="expression" dxfId="2482" priority="76">
      <formula>F256&lt;0</formula>
    </cfRule>
  </conditionalFormatting>
  <conditionalFormatting sqref="H269:H271 F269:F271">
    <cfRule type="expression" dxfId="2481" priority="73">
      <formula>F269&gt;0</formula>
    </cfRule>
    <cfRule type="expression" dxfId="2480" priority="74">
      <formula>F269&lt;0</formula>
    </cfRule>
  </conditionalFormatting>
  <conditionalFormatting sqref="H268 F268">
    <cfRule type="expression" dxfId="2479" priority="71">
      <formula>F268&gt;0</formula>
    </cfRule>
    <cfRule type="expression" dxfId="2478" priority="72">
      <formula>F268&lt;0</formula>
    </cfRule>
  </conditionalFormatting>
  <conditionalFormatting sqref="H276 F276">
    <cfRule type="expression" dxfId="2477" priority="67">
      <formula>F276&gt;0</formula>
    </cfRule>
    <cfRule type="expression" dxfId="2476" priority="68">
      <formula>F276&lt;0</formula>
    </cfRule>
  </conditionalFormatting>
  <conditionalFormatting sqref="H273:H275 F273:F275">
    <cfRule type="expression" dxfId="2475" priority="65">
      <formula>F273&gt;0</formula>
    </cfRule>
    <cfRule type="expression" dxfId="2474" priority="66">
      <formula>F273&lt;0</formula>
    </cfRule>
  </conditionalFormatting>
  <conditionalFormatting sqref="H287:H288 F287:F288">
    <cfRule type="expression" dxfId="2473" priority="63">
      <formula>F287&gt;0</formula>
    </cfRule>
    <cfRule type="expression" dxfId="2472" priority="64">
      <formula>F287&lt;0</formula>
    </cfRule>
  </conditionalFormatting>
  <conditionalFormatting sqref="H283:H286 F283:F286">
    <cfRule type="expression" dxfId="2471" priority="59">
      <formula>F283&gt;0</formula>
    </cfRule>
    <cfRule type="expression" dxfId="2470" priority="60">
      <formula>F283&lt;0</formula>
    </cfRule>
  </conditionalFormatting>
  <conditionalFormatting sqref="H281:H282 F281:F282">
    <cfRule type="expression" dxfId="2469" priority="57">
      <formula>F281&gt;0</formula>
    </cfRule>
    <cfRule type="expression" dxfId="2468" priority="58">
      <formula>F281&lt;0</formula>
    </cfRule>
  </conditionalFormatting>
  <conditionalFormatting sqref="H277:H280 F277:F280">
    <cfRule type="expression" dxfId="2467" priority="53">
      <formula>F277&gt;0</formula>
    </cfRule>
    <cfRule type="expression" dxfId="2466" priority="54">
      <formula>F277&lt;0</formula>
    </cfRule>
  </conditionalFormatting>
  <conditionalFormatting sqref="F296:F299 H296:H299">
    <cfRule type="expression" dxfId="2465" priority="51">
      <formula>F296&gt;0</formula>
    </cfRule>
    <cfRule type="expression" dxfId="2464" priority="52">
      <formula>F296&lt;0</formula>
    </cfRule>
  </conditionalFormatting>
  <conditionalFormatting sqref="F294:F295 H294:H295">
    <cfRule type="expression" dxfId="2463" priority="49">
      <formula>F294&gt;0</formula>
    </cfRule>
    <cfRule type="expression" dxfId="2462" priority="50">
      <formula>F294&lt;0</formula>
    </cfRule>
  </conditionalFormatting>
  <conditionalFormatting sqref="F300:F302 H300:H302 K300:K303">
    <cfRule type="expression" dxfId="2461" priority="43">
      <formula>F300&gt;0</formula>
    </cfRule>
    <cfRule type="expression" dxfId="2460" priority="44">
      <formula>F300&lt;0</formula>
    </cfRule>
  </conditionalFormatting>
  <conditionalFormatting sqref="H307:H309 F307:F309 K307:K310">
    <cfRule type="expression" dxfId="2459" priority="39">
      <formula>F307&gt;0</formula>
    </cfRule>
    <cfRule type="expression" dxfId="2458" priority="40">
      <formula>F307&lt;0</formula>
    </cfRule>
  </conditionalFormatting>
  <conditionalFormatting sqref="H310:H313 F310:F313 K311:K313">
    <cfRule type="expression" dxfId="2457" priority="37">
      <formula>F310&gt;0</formula>
    </cfRule>
    <cfRule type="expression" dxfId="2456" priority="38">
      <formula>F310&lt;0</formula>
    </cfRule>
  </conditionalFormatting>
  <conditionalFormatting sqref="H314:H315 F314:F315 K314:K315">
    <cfRule type="expression" dxfId="2455" priority="35">
      <formula>F314&gt;0</formula>
    </cfRule>
    <cfRule type="expression" dxfId="2454" priority="36">
      <formula>F314&lt;0</formula>
    </cfRule>
  </conditionalFormatting>
  <conditionalFormatting sqref="K331 F331 H331">
    <cfRule type="expression" dxfId="2453" priority="33">
      <formula>F331&gt;0</formula>
    </cfRule>
    <cfRule type="expression" dxfId="2452" priority="34">
      <formula>F331&lt;0</formula>
    </cfRule>
  </conditionalFormatting>
  <conditionalFormatting sqref="K319:K321 F319:F321 H319:H321">
    <cfRule type="expression" dxfId="2451" priority="31">
      <formula>F319&gt;0</formula>
    </cfRule>
    <cfRule type="expression" dxfId="2450" priority="32">
      <formula>F319&lt;0</formula>
    </cfRule>
  </conditionalFormatting>
  <conditionalFormatting sqref="F323:F325 H323:H325 K323:K325">
    <cfRule type="expression" dxfId="2449" priority="27">
      <formula>F323&gt;0</formula>
    </cfRule>
    <cfRule type="expression" dxfId="2448" priority="28">
      <formula>F323&lt;0</formula>
    </cfRule>
  </conditionalFormatting>
  <conditionalFormatting sqref="K322 F322 H322">
    <cfRule type="expression" dxfId="2447" priority="25">
      <formula>F322&gt;0</formula>
    </cfRule>
    <cfRule type="expression" dxfId="2446" priority="26">
      <formula>F322&lt;0</formula>
    </cfRule>
  </conditionalFormatting>
  <conditionalFormatting sqref="K326:K327 F326:F327 H326:H327">
    <cfRule type="expression" dxfId="2445" priority="23">
      <formula>F326&gt;0</formula>
    </cfRule>
    <cfRule type="expression" dxfId="2444" priority="24">
      <formula>F326&lt;0</formula>
    </cfRule>
  </conditionalFormatting>
  <conditionalFormatting sqref="K328:K330 F328:F330 H328:H330">
    <cfRule type="expression" dxfId="2443" priority="17">
      <formula>F328&gt;0</formula>
    </cfRule>
    <cfRule type="expression" dxfId="2442" priority="18">
      <formula>F328&lt;0</formula>
    </cfRule>
  </conditionalFormatting>
  <conditionalFormatting sqref="F336:F338 H336:H338">
    <cfRule type="expression" dxfId="2441" priority="15">
      <formula>F336&gt;0</formula>
    </cfRule>
    <cfRule type="expression" dxfId="2440" priority="16">
      <formula>F336&lt;0</formula>
    </cfRule>
  </conditionalFormatting>
  <conditionalFormatting sqref="F335 H335">
    <cfRule type="expression" dxfId="2439" priority="13">
      <formula>F335&gt;0</formula>
    </cfRule>
    <cfRule type="expression" dxfId="2438" priority="14">
      <formula>F335&lt;0</formula>
    </cfRule>
  </conditionalFormatting>
  <conditionalFormatting sqref="F332:F334 H332:H334 K332:K338">
    <cfRule type="expression" dxfId="2437" priority="11">
      <formula>F332&gt;0</formula>
    </cfRule>
    <cfRule type="expression" dxfId="2436" priority="12">
      <formula>F332&lt;0</formula>
    </cfRule>
  </conditionalFormatting>
  <conditionalFormatting sqref="K339 F339 H339">
    <cfRule type="expression" dxfId="2435" priority="9">
      <formula>F339&gt;0</formula>
    </cfRule>
    <cfRule type="expression" dxfId="2434" priority="10">
      <formula>F339&lt;0</formula>
    </cfRule>
  </conditionalFormatting>
  <conditionalFormatting sqref="K340:K342 F340:F342 H340:H342">
    <cfRule type="expression" dxfId="2433" priority="7">
      <formula>F340&gt;0</formula>
    </cfRule>
    <cfRule type="expression" dxfId="2432" priority="8">
      <formula>F340&lt;0</formula>
    </cfRule>
  </conditionalFormatting>
  <conditionalFormatting sqref="K346:K347 F346:F347 H346:H347">
    <cfRule type="expression" dxfId="2431" priority="5">
      <formula>F346&gt;0</formula>
    </cfRule>
    <cfRule type="expression" dxfId="2430" priority="6">
      <formula>F346&lt;0</formula>
    </cfRule>
  </conditionalFormatting>
  <conditionalFormatting sqref="K344:K345 F344:F345 H344:H345">
    <cfRule type="expression" dxfId="2429" priority="3">
      <formula>F344&gt;0</formula>
    </cfRule>
    <cfRule type="expression" dxfId="2428" priority="4">
      <formula>F344&lt;0</formula>
    </cfRule>
  </conditionalFormatting>
  <conditionalFormatting sqref="K343 F343 H343">
    <cfRule type="expression" dxfId="2427" priority="1">
      <formula>F343&gt;0</formula>
    </cfRule>
    <cfRule type="expression" dxfId="2426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380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8.7399000000000004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8.7399000000000004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1.8306845616082562E-2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9.199894736842106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3" t="s">
        <v>78</v>
      </c>
      <c r="P20" s="883"/>
      <c r="T20" s="1">
        <v>43472</v>
      </c>
      <c r="U20" t="s">
        <v>1360</v>
      </c>
      <c r="W20" s="134"/>
    </row>
    <row r="21" spans="1:34" ht="15.75" thickTop="1" x14ac:dyDescent="0.25">
      <c r="O21" s="81">
        <v>1.1000000000000001</v>
      </c>
      <c r="P21" s="81">
        <f>O21*$Q$4</f>
        <v>9.6138900000000014</v>
      </c>
      <c r="W21" s="134"/>
    </row>
    <row r="22" spans="1:34" x14ac:dyDescent="0.25">
      <c r="O22" s="81">
        <v>1.0900000000000001</v>
      </c>
      <c r="P22" s="81">
        <f t="shared" ref="P22:P41" si="11">O22*$Q$4</f>
        <v>9.5264910000000018</v>
      </c>
      <c r="W22" s="134"/>
    </row>
    <row r="23" spans="1:34" x14ac:dyDescent="0.25">
      <c r="O23" s="81">
        <v>1.08</v>
      </c>
      <c r="P23" s="81">
        <f t="shared" si="11"/>
        <v>9.4390920000000005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9.3516930000000009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9.2642940000000014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9.176895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9.0894960000000005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9.0020970000000009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8.9146980000000013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8.827299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8.7399000000000004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8.6525010000000009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8.5651019999999995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8.477703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8.3903040000000004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8.3029050000000009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8.2155059999999995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8.128107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8.0407080000000004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7.9533090000000009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7.8659100000000004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5" priority="25">
      <formula>Q7&gt;0</formula>
    </cfRule>
    <cfRule type="expression" dxfId="2424" priority="26">
      <formula>Q7&lt;0</formula>
    </cfRule>
  </conditionalFormatting>
  <conditionalFormatting sqref="Q8">
    <cfRule type="expression" dxfId="2423" priority="23">
      <formula>Q8&gt;0</formula>
    </cfRule>
    <cfRule type="expression" dxfId="2422" priority="24">
      <formula>Q8&lt;0</formula>
    </cfRule>
  </conditionalFormatting>
  <conditionalFormatting sqref="F25:F30 F34:F63">
    <cfRule type="expression" dxfId="2421" priority="21">
      <formula>F25&gt;0</formula>
    </cfRule>
    <cfRule type="expression" dxfId="2420" priority="22">
      <formula>F25&lt;0</formula>
    </cfRule>
  </conditionalFormatting>
  <conditionalFormatting sqref="H25:H30 H34:H63">
    <cfRule type="expression" dxfId="2419" priority="19">
      <formula>H25&gt;0</formula>
    </cfRule>
    <cfRule type="expression" dxfId="2418" priority="20">
      <formula>H25&lt;0</formula>
    </cfRule>
  </conditionalFormatting>
  <conditionalFormatting sqref="F89:F110">
    <cfRule type="expression" dxfId="2417" priority="17">
      <formula>F89&gt;0</formula>
    </cfRule>
    <cfRule type="expression" dxfId="2416" priority="18">
      <formula>F89&lt;0</formula>
    </cfRule>
  </conditionalFormatting>
  <conditionalFormatting sqref="H89:H110">
    <cfRule type="expression" dxfId="2415" priority="15">
      <formula>H89&gt;0</formula>
    </cfRule>
    <cfRule type="expression" dxfId="2414" priority="16">
      <formula>H89&lt;0</formula>
    </cfRule>
  </conditionalFormatting>
  <conditionalFormatting sqref="Q10">
    <cfRule type="expression" dxfId="2413" priority="13">
      <formula>Q10&gt;0</formula>
    </cfRule>
    <cfRule type="expression" dxfId="2412" priority="14">
      <formula>Q10&lt;0</formula>
    </cfRule>
  </conditionalFormatting>
  <conditionalFormatting sqref="J25:J38">
    <cfRule type="expression" dxfId="2411" priority="11">
      <formula>J25&gt;0</formula>
    </cfRule>
    <cfRule type="expression" dxfId="2410" priority="12">
      <formula>J25&lt;0</formula>
    </cfRule>
  </conditionalFormatting>
  <conditionalFormatting sqref="K25:K38">
    <cfRule type="expression" dxfId="2409" priority="9">
      <formula>K25&gt;0</formula>
    </cfRule>
    <cfRule type="expression" dxfId="2408" priority="10">
      <formula>K25&lt;0</formula>
    </cfRule>
  </conditionalFormatting>
  <conditionalFormatting sqref="L25:L38">
    <cfRule type="expression" dxfId="2407" priority="7">
      <formula>L25&gt;0</formula>
    </cfRule>
    <cfRule type="expression" dxfId="2406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5" priority="5">
      <formula>F31&gt;0</formula>
    </cfRule>
    <cfRule type="expression" dxfId="2404" priority="6">
      <formula>F31&lt;0</formula>
    </cfRule>
  </conditionalFormatting>
  <conditionalFormatting sqref="H31:H33">
    <cfRule type="expression" dxfId="2403" priority="3">
      <formula>H31&gt;0</formula>
    </cfRule>
    <cfRule type="expression" dxfId="2402" priority="4">
      <formula>H31&lt;0</formula>
    </cfRule>
  </conditionalFormatting>
  <conditionalFormatting sqref="J61">
    <cfRule type="expression" dxfId="2401" priority="1">
      <formula>J61&gt;0</formula>
    </cfRule>
    <cfRule type="expression" dxfId="2400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45.271300000000004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40.04</v>
      </c>
      <c r="R4" s="425">
        <v>9.7999999999999997E-3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8008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9054.26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-1046.2600000000002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-1046.2600000000002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-0.11555444619438808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8.7412587412587402E-3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19.296385542168672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44.044000000000004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43.643599999999999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43.243200000000002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42.842800000000004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42.442399999999999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42.042000000000002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41.641600000000004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41.241199999999999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40.840800000000002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40.440399999999997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40.04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39.639600000000002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39.239199999999997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38.838799999999999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38.438399999999994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38.037999999999997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37.637599999999999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37.237200000000001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36.836800000000004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36.436399999999999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36.036000000000001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7" si="8">C48*(E48-D48)</f>
        <v>-1441.9999999999991</v>
      </c>
      <c r="G48" s="39">
        <f t="shared" ref="G48:G57" si="9">D48*C48</f>
        <v>14976.5</v>
      </c>
      <c r="H48" s="179">
        <f t="shared" ref="H48:H57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99" priority="37">
      <formula>F51&gt;0</formula>
    </cfRule>
    <cfRule type="expression" dxfId="2398" priority="38">
      <formula>F51&lt;0</formula>
    </cfRule>
  </conditionalFormatting>
  <conditionalFormatting sqref="Q7">
    <cfRule type="expression" dxfId="2397" priority="35">
      <formula>Q7&gt;0</formula>
    </cfRule>
    <cfRule type="expression" dxfId="2396" priority="36">
      <formula>Q7&lt;0</formula>
    </cfRule>
  </conditionalFormatting>
  <conditionalFormatting sqref="Q8">
    <cfRule type="expression" dxfId="2395" priority="33">
      <formula>Q8&gt;0</formula>
    </cfRule>
    <cfRule type="expression" dxfId="2394" priority="34">
      <formula>Q8&lt;0</formula>
    </cfRule>
  </conditionalFormatting>
  <conditionalFormatting sqref="F31:F49">
    <cfRule type="expression" dxfId="2393" priority="31">
      <formula>F31&gt;0</formula>
    </cfRule>
    <cfRule type="expression" dxfId="2392" priority="32">
      <formula>F31&lt;0</formula>
    </cfRule>
  </conditionalFormatting>
  <conditionalFormatting sqref="H31:H49">
    <cfRule type="expression" dxfId="2391" priority="29">
      <formula>H31&gt;0</formula>
    </cfRule>
    <cfRule type="expression" dxfId="2390" priority="30">
      <formula>H31&lt;0</formula>
    </cfRule>
  </conditionalFormatting>
  <conditionalFormatting sqref="Q10">
    <cfRule type="expression" dxfId="2389" priority="27">
      <formula>Q10&gt;0</formula>
    </cfRule>
    <cfRule type="expression" dxfId="2388" priority="28">
      <formula>Q10&lt;0</formula>
    </cfRule>
  </conditionalFormatting>
  <conditionalFormatting sqref="J25:J38">
    <cfRule type="expression" dxfId="2387" priority="25">
      <formula>J25&gt;0</formula>
    </cfRule>
    <cfRule type="expression" dxfId="2386" priority="26">
      <formula>J25&lt;0</formula>
    </cfRule>
  </conditionalFormatting>
  <conditionalFormatting sqref="K38">
    <cfRule type="expression" dxfId="2385" priority="23">
      <formula>K38&gt;0</formula>
    </cfRule>
    <cfRule type="expression" dxfId="2384" priority="24">
      <formula>K38&lt;0</formula>
    </cfRule>
  </conditionalFormatting>
  <conditionalFormatting sqref="L25:L38">
    <cfRule type="expression" dxfId="2383" priority="21">
      <formula>L25&gt;0</formula>
    </cfRule>
    <cfRule type="expression" dxfId="2382" priority="22">
      <formula>L25&lt;0</formula>
    </cfRule>
  </conditionalFormatting>
  <conditionalFormatting sqref="F95:F116">
    <cfRule type="expression" dxfId="2381" priority="19">
      <formula>F95&gt;0</formula>
    </cfRule>
    <cfRule type="expression" dxfId="2380" priority="20">
      <formula>F95&lt;0</formula>
    </cfRule>
  </conditionalFormatting>
  <conditionalFormatting sqref="H95:H116">
    <cfRule type="expression" dxfId="2379" priority="17">
      <formula>H95&gt;0</formula>
    </cfRule>
    <cfRule type="expression" dxfId="2378" priority="18">
      <formula>H95&lt;0</formula>
    </cfRule>
  </conditionalFormatting>
  <conditionalFormatting sqref="J95:J108">
    <cfRule type="expression" dxfId="2377" priority="15">
      <formula>J95&gt;0</formula>
    </cfRule>
    <cfRule type="expression" dxfId="2376" priority="16">
      <formula>J95&lt;0</formula>
    </cfRule>
  </conditionalFormatting>
  <conditionalFormatting sqref="K95:K108">
    <cfRule type="expression" dxfId="2375" priority="13">
      <formula>K95&gt;0</formula>
    </cfRule>
    <cfRule type="expression" dxfId="2374" priority="14">
      <formula>K95&lt;0</formula>
    </cfRule>
  </conditionalFormatting>
  <conditionalFormatting sqref="L95:L108">
    <cfRule type="expression" dxfId="2373" priority="11">
      <formula>L95&gt;0</formula>
    </cfRule>
    <cfRule type="expression" dxfId="2372" priority="12">
      <formula>L95&lt;0</formula>
    </cfRule>
  </conditionalFormatting>
  <conditionalFormatting sqref="F25:F30">
    <cfRule type="expression" dxfId="2371" priority="9">
      <formula>F25&gt;0</formula>
    </cfRule>
    <cfRule type="expression" dxfId="2370" priority="10">
      <formula>F25&lt;0</formula>
    </cfRule>
  </conditionalFormatting>
  <conditionalFormatting sqref="H25:H30">
    <cfRule type="expression" dxfId="2369" priority="7">
      <formula>H25&gt;0</formula>
    </cfRule>
    <cfRule type="expression" dxfId="2368" priority="8">
      <formula>H25&lt;0</formula>
    </cfRule>
  </conditionalFormatting>
  <conditionalFormatting sqref="F50">
    <cfRule type="expression" dxfId="2367" priority="5">
      <formula>F50&gt;0</formula>
    </cfRule>
    <cfRule type="expression" dxfId="2366" priority="6">
      <formula>F50&lt;0</formula>
    </cfRule>
  </conditionalFormatting>
  <conditionalFormatting sqref="H50">
    <cfRule type="expression" dxfId="2365" priority="3">
      <formula>H50&gt;0</formula>
    </cfRule>
    <cfRule type="expression" dxfId="2364" priority="4">
      <formula>H50&lt;0</formula>
    </cfRule>
  </conditionalFormatting>
  <conditionalFormatting sqref="H62:H63 F62:F63">
    <cfRule type="expression" dxfId="2363" priority="1">
      <formula>F62&gt;0</formula>
    </cfRule>
    <cfRule type="expression" dxfId="2362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81.819999999999993</v>
      </c>
      <c r="R4" s="425">
        <v>-2.1899999999999999E-2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4909.2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-571.80000000000018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-571.80000000000018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-0.10432402846195953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2.1999511121975068E-2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90.001999999999995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89.183800000000005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88.365600000000001</v>
      </c>
    </row>
    <row r="20" spans="1:16" x14ac:dyDescent="0.25">
      <c r="O20" s="81">
        <v>1.07</v>
      </c>
      <c r="P20" s="81">
        <f t="shared" si="0"/>
        <v>87.547399999999996</v>
      </c>
    </row>
    <row r="21" spans="1:16" x14ac:dyDescent="0.25">
      <c r="O21" s="81">
        <v>1.06</v>
      </c>
      <c r="P21" s="81">
        <f t="shared" si="0"/>
        <v>86.729199999999992</v>
      </c>
    </row>
    <row r="22" spans="1:16" x14ac:dyDescent="0.25">
      <c r="O22" s="81">
        <v>1.05</v>
      </c>
      <c r="P22" s="81">
        <f t="shared" si="0"/>
        <v>85.911000000000001</v>
      </c>
    </row>
    <row r="23" spans="1:16" x14ac:dyDescent="0.25">
      <c r="O23" s="81">
        <v>1.04</v>
      </c>
      <c r="P23" s="81">
        <f t="shared" si="0"/>
        <v>85.092799999999997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84.274599999999992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83.456399999999988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82.638199999999998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81.819999999999993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81.001799999999989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80.183599999999998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79.365399999999994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78.547199999999989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77.728999999999985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76.910799999999995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76.092600000000004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75.2744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74.456199999999995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73.637999999999991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1" priority="35">
      <formula>F47&gt;0</formula>
    </cfRule>
    <cfRule type="expression" dxfId="2360" priority="36">
      <formula>F47&lt;0</formula>
    </cfRule>
  </conditionalFormatting>
  <conditionalFormatting sqref="Q7">
    <cfRule type="expression" dxfId="2359" priority="33">
      <formula>Q7&gt;0</formula>
    </cfRule>
    <cfRule type="expression" dxfId="2358" priority="34">
      <formula>Q7&lt;0</formula>
    </cfRule>
  </conditionalFormatting>
  <conditionalFormatting sqref="Q8">
    <cfRule type="expression" dxfId="2357" priority="31">
      <formula>Q8&gt;0</formula>
    </cfRule>
    <cfRule type="expression" dxfId="2356" priority="32">
      <formula>Q8&lt;0</formula>
    </cfRule>
  </conditionalFormatting>
  <conditionalFormatting sqref="F30:F46">
    <cfRule type="expression" dxfId="2355" priority="29">
      <formula>F30&gt;0</formula>
    </cfRule>
    <cfRule type="expression" dxfId="2354" priority="30">
      <formula>F30&lt;0</formula>
    </cfRule>
  </conditionalFormatting>
  <conditionalFormatting sqref="H30:H46">
    <cfRule type="expression" dxfId="2353" priority="27">
      <formula>H30&gt;0</formula>
    </cfRule>
    <cfRule type="expression" dxfId="2352" priority="28">
      <formula>H30&lt;0</formula>
    </cfRule>
  </conditionalFormatting>
  <conditionalFormatting sqref="Q10">
    <cfRule type="expression" dxfId="2351" priority="25">
      <formula>Q10&gt;0</formula>
    </cfRule>
    <cfRule type="expression" dxfId="2350" priority="26">
      <formula>Q10&lt;0</formula>
    </cfRule>
  </conditionalFormatting>
  <conditionalFormatting sqref="J25:J38">
    <cfRule type="expression" dxfId="2349" priority="23">
      <formula>J25&gt;0</formula>
    </cfRule>
    <cfRule type="expression" dxfId="2348" priority="24">
      <formula>J25&lt;0</formula>
    </cfRule>
  </conditionalFormatting>
  <conditionalFormatting sqref="K25:K38">
    <cfRule type="expression" dxfId="2347" priority="21">
      <formula>K25&gt;0</formula>
    </cfRule>
    <cfRule type="expression" dxfId="2346" priority="22">
      <formula>K25&lt;0</formula>
    </cfRule>
  </conditionalFormatting>
  <conditionalFormatting sqref="L25 L38">
    <cfRule type="expression" dxfId="2345" priority="19">
      <formula>L25&gt;0</formula>
    </cfRule>
    <cfRule type="expression" dxfId="2344" priority="20">
      <formula>L25&lt;0</formula>
    </cfRule>
  </conditionalFormatting>
  <conditionalFormatting sqref="F89:F110">
    <cfRule type="expression" dxfId="2343" priority="17">
      <formula>F89&gt;0</formula>
    </cfRule>
    <cfRule type="expression" dxfId="2342" priority="18">
      <formula>F89&lt;0</formula>
    </cfRule>
  </conditionalFormatting>
  <conditionalFormatting sqref="H89:H110">
    <cfRule type="expression" dxfId="2341" priority="15">
      <formula>H89&gt;0</formula>
    </cfRule>
    <cfRule type="expression" dxfId="2340" priority="16">
      <formula>H89&lt;0</formula>
    </cfRule>
  </conditionalFormatting>
  <conditionalFormatting sqref="J89:J102">
    <cfRule type="expression" dxfId="2339" priority="13">
      <formula>J89&gt;0</formula>
    </cfRule>
    <cfRule type="expression" dxfId="2338" priority="14">
      <formula>J89&lt;0</formula>
    </cfRule>
  </conditionalFormatting>
  <conditionalFormatting sqref="K89:K102">
    <cfRule type="expression" dxfId="2337" priority="11">
      <formula>K89&gt;0</formula>
    </cfRule>
    <cfRule type="expression" dxfId="2336" priority="12">
      <formula>K89&lt;0</formula>
    </cfRule>
  </conditionalFormatting>
  <conditionalFormatting sqref="L89:L102">
    <cfRule type="expression" dxfId="2335" priority="9">
      <formula>L89&gt;0</formula>
    </cfRule>
    <cfRule type="expression" dxfId="2334" priority="10">
      <formula>L89&lt;0</formula>
    </cfRule>
  </conditionalFormatting>
  <conditionalFormatting sqref="F29 F25:F26">
    <cfRule type="expression" dxfId="2333" priority="7">
      <formula>F25&gt;0</formula>
    </cfRule>
    <cfRule type="expression" dxfId="2332" priority="8">
      <formula>F25&lt;0</formula>
    </cfRule>
  </conditionalFormatting>
  <conditionalFormatting sqref="H29 H25:H27">
    <cfRule type="expression" dxfId="2331" priority="5">
      <formula>H25&gt;0</formula>
    </cfRule>
    <cfRule type="expression" dxfId="2330" priority="6">
      <formula>H25&lt;0</formula>
    </cfRule>
  </conditionalFormatting>
  <conditionalFormatting sqref="F27:F28">
    <cfRule type="expression" dxfId="2329" priority="3">
      <formula>F27&gt;0</formula>
    </cfRule>
    <cfRule type="expression" dxfId="2328" priority="4">
      <formula>F27&lt;0</formula>
    </cfRule>
  </conditionalFormatting>
  <conditionalFormatting sqref="H28">
    <cfRule type="expression" dxfId="2327" priority="1">
      <formula>H28&gt;0</formula>
    </cfRule>
    <cfRule type="expression" dxfId="232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46.01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2.5107585307541841E-2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50.611000000000004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50.1509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49.690800000000003</v>
      </c>
    </row>
    <row r="20" spans="1:16" x14ac:dyDescent="0.25">
      <c r="O20" s="81">
        <v>1.07</v>
      </c>
      <c r="P20" s="81">
        <f t="shared" si="0"/>
        <v>49.230699999999999</v>
      </c>
    </row>
    <row r="21" spans="1:16" x14ac:dyDescent="0.25">
      <c r="O21" s="81">
        <v>1.06</v>
      </c>
      <c r="P21" s="81">
        <f t="shared" si="0"/>
        <v>48.770600000000002</v>
      </c>
    </row>
    <row r="22" spans="1:16" x14ac:dyDescent="0.25">
      <c r="O22" s="81">
        <v>1.05</v>
      </c>
      <c r="P22" s="81">
        <f t="shared" si="0"/>
        <v>48.310499999999998</v>
      </c>
    </row>
    <row r="23" spans="1:16" x14ac:dyDescent="0.25">
      <c r="O23" s="81">
        <v>1.04</v>
      </c>
      <c r="P23" s="81">
        <f t="shared" si="0"/>
        <v>47.8504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47.390299999999996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46.930199999999999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46.470099999999995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45.549900000000001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45.089799999999997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44.6297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44.169599999999996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43.709499999999998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43.249399999999994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42.789299999999997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42.3292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41.869100000000003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41.408999999999999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5" priority="35">
      <formula>F47&gt;0</formula>
    </cfRule>
    <cfRule type="expression" dxfId="2324" priority="36">
      <formula>F47&lt;0</formula>
    </cfRule>
  </conditionalFormatting>
  <conditionalFormatting sqref="Q7">
    <cfRule type="expression" dxfId="2323" priority="33">
      <formula>Q7&gt;0</formula>
    </cfRule>
    <cfRule type="expression" dxfId="2322" priority="34">
      <formula>Q7&lt;0</formula>
    </cfRule>
  </conditionalFormatting>
  <conditionalFormatting sqref="Q8">
    <cfRule type="expression" dxfId="2321" priority="31">
      <formula>Q8&gt;0</formula>
    </cfRule>
    <cfRule type="expression" dxfId="2320" priority="32">
      <formula>Q8&lt;0</formula>
    </cfRule>
  </conditionalFormatting>
  <conditionalFormatting sqref="F30:F46">
    <cfRule type="expression" dxfId="2319" priority="29">
      <formula>F30&gt;0</formula>
    </cfRule>
    <cfRule type="expression" dxfId="2318" priority="30">
      <formula>F30&lt;0</formula>
    </cfRule>
  </conditionalFormatting>
  <conditionalFormatting sqref="H30:H46">
    <cfRule type="expression" dxfId="2317" priority="27">
      <formula>H30&gt;0</formula>
    </cfRule>
    <cfRule type="expression" dxfId="2316" priority="28">
      <formula>H30&lt;0</formula>
    </cfRule>
  </conditionalFormatting>
  <conditionalFormatting sqref="Q10">
    <cfRule type="expression" dxfId="2315" priority="25">
      <formula>Q10&gt;0</formula>
    </cfRule>
    <cfRule type="expression" dxfId="2314" priority="26">
      <formula>Q10&lt;0</formula>
    </cfRule>
  </conditionalFormatting>
  <conditionalFormatting sqref="J25:J38">
    <cfRule type="expression" dxfId="2313" priority="23">
      <formula>J25&gt;0</formula>
    </cfRule>
    <cfRule type="expression" dxfId="2312" priority="24">
      <formula>J25&lt;0</formula>
    </cfRule>
  </conditionalFormatting>
  <conditionalFormatting sqref="K25:K38">
    <cfRule type="expression" dxfId="2311" priority="21">
      <formula>K25&gt;0</formula>
    </cfRule>
    <cfRule type="expression" dxfId="2310" priority="22">
      <formula>K25&lt;0</formula>
    </cfRule>
  </conditionalFormatting>
  <conditionalFormatting sqref="L25 L38">
    <cfRule type="expression" dxfId="2309" priority="19">
      <formula>L25&gt;0</formula>
    </cfRule>
    <cfRule type="expression" dxfId="2308" priority="20">
      <formula>L25&lt;0</formula>
    </cfRule>
  </conditionalFormatting>
  <conditionalFormatting sqref="F89:F110">
    <cfRule type="expression" dxfId="2307" priority="17">
      <formula>F89&gt;0</formula>
    </cfRule>
    <cfRule type="expression" dxfId="2306" priority="18">
      <formula>F89&lt;0</formula>
    </cfRule>
  </conditionalFormatting>
  <conditionalFormatting sqref="H89:H110">
    <cfRule type="expression" dxfId="2305" priority="15">
      <formula>H89&gt;0</formula>
    </cfRule>
    <cfRule type="expression" dxfId="2304" priority="16">
      <formula>H89&lt;0</formula>
    </cfRule>
  </conditionalFormatting>
  <conditionalFormatting sqref="J89:J102">
    <cfRule type="expression" dxfId="2303" priority="13">
      <formula>J89&gt;0</formula>
    </cfRule>
    <cfRule type="expression" dxfId="2302" priority="14">
      <formula>J89&lt;0</formula>
    </cfRule>
  </conditionalFormatting>
  <conditionalFormatting sqref="K89:K102">
    <cfRule type="expression" dxfId="2301" priority="11">
      <formula>K89&gt;0</formula>
    </cfRule>
    <cfRule type="expression" dxfId="2300" priority="12">
      <formula>K89&lt;0</formula>
    </cfRule>
  </conditionalFormatting>
  <conditionalFormatting sqref="L89:L102">
    <cfRule type="expression" dxfId="2299" priority="9">
      <formula>L89&gt;0</formula>
    </cfRule>
    <cfRule type="expression" dxfId="2298" priority="10">
      <formula>L89&lt;0</formula>
    </cfRule>
  </conditionalFormatting>
  <conditionalFormatting sqref="F29 F25:F26">
    <cfRule type="expression" dxfId="2297" priority="7">
      <formula>F25&gt;0</formula>
    </cfRule>
    <cfRule type="expression" dxfId="2296" priority="8">
      <formula>F25&lt;0</formula>
    </cfRule>
  </conditionalFormatting>
  <conditionalFormatting sqref="H29 H25:H27">
    <cfRule type="expression" dxfId="2295" priority="5">
      <formula>H25&gt;0</formula>
    </cfRule>
    <cfRule type="expression" dxfId="2294" priority="6">
      <formula>H25&lt;0</formula>
    </cfRule>
  </conditionalFormatting>
  <conditionalFormatting sqref="F27:F28">
    <cfRule type="expression" dxfId="2293" priority="3">
      <formula>F27&gt;0</formula>
    </cfRule>
    <cfRule type="expression" dxfId="2292" priority="4">
      <formula>F27&lt;0</formula>
    </cfRule>
  </conditionalFormatting>
  <conditionalFormatting sqref="H28">
    <cfRule type="expression" dxfId="2291" priority="1">
      <formula>H28&gt;0</formula>
    </cfRule>
    <cfRule type="expression" dxfId="229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143.63999999999999</v>
      </c>
      <c r="R4" s="425">
        <v>5.1999999999999998E-3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3590.9999999999995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165.99999999999955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165.99999999999955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4.8467153284671403E-2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8.0423280423280435E-3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158.00399999999999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156.5676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155.13120000000001</v>
      </c>
    </row>
    <row r="20" spans="1:16" x14ac:dyDescent="0.25">
      <c r="O20" s="81">
        <v>1.07</v>
      </c>
      <c r="P20" s="81">
        <f t="shared" si="0"/>
        <v>153.69479999999999</v>
      </c>
    </row>
    <row r="21" spans="1:16" x14ac:dyDescent="0.25">
      <c r="O21" s="81">
        <v>1.06</v>
      </c>
      <c r="P21" s="81">
        <f t="shared" si="0"/>
        <v>152.25839999999999</v>
      </c>
    </row>
    <row r="22" spans="1:16" x14ac:dyDescent="0.25">
      <c r="O22" s="81">
        <v>1.05</v>
      </c>
      <c r="P22" s="81">
        <f t="shared" si="0"/>
        <v>150.822</v>
      </c>
    </row>
    <row r="23" spans="1:16" x14ac:dyDescent="0.25">
      <c r="O23" s="81">
        <v>1.04</v>
      </c>
      <c r="P23" s="81">
        <f t="shared" si="0"/>
        <v>149.38559999999998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147.94919999999999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146.5128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145.07639999999998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143.63999999999999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142.20359999999999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140.76719999999997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139.33079999999998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137.89439999999999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136.45799999999997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135.02159999999998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133.58519999999999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132.14879999999999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130.7124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129.27599999999998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9" priority="35">
      <formula>F47&gt;0</formula>
    </cfRule>
    <cfRule type="expression" dxfId="2288" priority="36">
      <formula>F47&lt;0</formula>
    </cfRule>
  </conditionalFormatting>
  <conditionalFormatting sqref="Q7">
    <cfRule type="expression" dxfId="2287" priority="33">
      <formula>Q7&gt;0</formula>
    </cfRule>
    <cfRule type="expression" dxfId="2286" priority="34">
      <formula>Q7&lt;0</formula>
    </cfRule>
  </conditionalFormatting>
  <conditionalFormatting sqref="Q8">
    <cfRule type="expression" dxfId="2285" priority="31">
      <formula>Q8&gt;0</formula>
    </cfRule>
    <cfRule type="expression" dxfId="2284" priority="32">
      <formula>Q8&lt;0</formula>
    </cfRule>
  </conditionalFormatting>
  <conditionalFormatting sqref="F30:F46">
    <cfRule type="expression" dxfId="2283" priority="29">
      <formula>F30&gt;0</formula>
    </cfRule>
    <cfRule type="expression" dxfId="2282" priority="30">
      <formula>F30&lt;0</formula>
    </cfRule>
  </conditionalFormatting>
  <conditionalFormatting sqref="H30:H46">
    <cfRule type="expression" dxfId="2281" priority="27">
      <formula>H30&gt;0</formula>
    </cfRule>
    <cfRule type="expression" dxfId="2280" priority="28">
      <formula>H30&lt;0</formula>
    </cfRule>
  </conditionalFormatting>
  <conditionalFormatting sqref="Q10">
    <cfRule type="expression" dxfId="2279" priority="25">
      <formula>Q10&gt;0</formula>
    </cfRule>
    <cfRule type="expression" dxfId="2278" priority="26">
      <formula>Q10&lt;0</formula>
    </cfRule>
  </conditionalFormatting>
  <conditionalFormatting sqref="J25:J38">
    <cfRule type="expression" dxfId="2277" priority="23">
      <formula>J25&gt;0</formula>
    </cfRule>
    <cfRule type="expression" dxfId="2276" priority="24">
      <formula>J25&lt;0</formula>
    </cfRule>
  </conditionalFormatting>
  <conditionalFormatting sqref="K25:K38">
    <cfRule type="expression" dxfId="2275" priority="21">
      <formula>K25&gt;0</formula>
    </cfRule>
    <cfRule type="expression" dxfId="2274" priority="22">
      <formula>K25&lt;0</formula>
    </cfRule>
  </conditionalFormatting>
  <conditionalFormatting sqref="L25 L38">
    <cfRule type="expression" dxfId="2273" priority="19">
      <formula>L25&gt;0</formula>
    </cfRule>
    <cfRule type="expression" dxfId="2272" priority="20">
      <formula>L25&lt;0</formula>
    </cfRule>
  </conditionalFormatting>
  <conditionalFormatting sqref="F89:F110">
    <cfRule type="expression" dxfId="2271" priority="17">
      <formula>F89&gt;0</formula>
    </cfRule>
    <cfRule type="expression" dxfId="2270" priority="18">
      <formula>F89&lt;0</formula>
    </cfRule>
  </conditionalFormatting>
  <conditionalFormatting sqref="H89:H110">
    <cfRule type="expression" dxfId="2269" priority="15">
      <formula>H89&gt;0</formula>
    </cfRule>
    <cfRule type="expression" dxfId="2268" priority="16">
      <formula>H89&lt;0</formula>
    </cfRule>
  </conditionalFormatting>
  <conditionalFormatting sqref="J89:J102">
    <cfRule type="expression" dxfId="2267" priority="13">
      <formula>J89&gt;0</formula>
    </cfRule>
    <cfRule type="expression" dxfId="2266" priority="14">
      <formula>J89&lt;0</formula>
    </cfRule>
  </conditionalFormatting>
  <conditionalFormatting sqref="K89:K102">
    <cfRule type="expression" dxfId="2265" priority="11">
      <formula>K89&gt;0</formula>
    </cfRule>
    <cfRule type="expression" dxfId="2264" priority="12">
      <formula>K89&lt;0</formula>
    </cfRule>
  </conditionalFormatting>
  <conditionalFormatting sqref="L89:L102">
    <cfRule type="expression" dxfId="2263" priority="9">
      <formula>L89&gt;0</formula>
    </cfRule>
    <cfRule type="expression" dxfId="2262" priority="10">
      <formula>L89&lt;0</formula>
    </cfRule>
  </conditionalFormatting>
  <conditionalFormatting sqref="F29 F25:F26">
    <cfRule type="expression" dxfId="2261" priority="7">
      <formula>F25&gt;0</formula>
    </cfRule>
    <cfRule type="expression" dxfId="2260" priority="8">
      <formula>F25&lt;0</formula>
    </cfRule>
  </conditionalFormatting>
  <conditionalFormatting sqref="H29 H25:H27">
    <cfRule type="expression" dxfId="2259" priority="5">
      <formula>H25&gt;0</formula>
    </cfRule>
    <cfRule type="expression" dxfId="2258" priority="6">
      <formula>H25&lt;0</formula>
    </cfRule>
  </conditionalFormatting>
  <conditionalFormatting sqref="F27:F28">
    <cfRule type="expression" dxfId="2257" priority="3">
      <formula>F27&gt;0</formula>
    </cfRule>
    <cfRule type="expression" dxfId="2256" priority="4">
      <formula>F27&lt;0</formula>
    </cfRule>
  </conditionalFormatting>
  <conditionalFormatting sqref="H28">
    <cfRule type="expression" dxfId="2255" priority="1">
      <formula>H28&gt;0</formula>
    </cfRule>
    <cfRule type="expression" dxfId="225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145.23990000000001</v>
      </c>
      <c r="R4" s="425">
        <v>-3.8999999999999998E-3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3630.9974999999999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-35.252500000000055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-35.252500000000055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-9.6154108421411671E-3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6.0589411036498925E-3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33.009068181818179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159.76389000000003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158.31149100000002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156.859092</v>
      </c>
    </row>
    <row r="20" spans="1:16" x14ac:dyDescent="0.25">
      <c r="O20" s="81">
        <v>1.07</v>
      </c>
      <c r="P20" s="81">
        <f t="shared" si="0"/>
        <v>155.40669300000002</v>
      </c>
    </row>
    <row r="21" spans="1:16" x14ac:dyDescent="0.25">
      <c r="O21" s="81">
        <v>1.06</v>
      </c>
      <c r="P21" s="81">
        <f t="shared" si="0"/>
        <v>153.954294</v>
      </c>
    </row>
    <row r="22" spans="1:16" x14ac:dyDescent="0.25">
      <c r="O22" s="81">
        <v>1.05</v>
      </c>
      <c r="P22" s="81">
        <f t="shared" si="0"/>
        <v>152.50189500000002</v>
      </c>
    </row>
    <row r="23" spans="1:16" x14ac:dyDescent="0.25">
      <c r="O23" s="81">
        <v>1.04</v>
      </c>
      <c r="P23" s="81">
        <f t="shared" si="0"/>
        <v>151.049496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149.59709700000002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148.14469800000001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146.69229900000002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145.23990000000001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143.78750099999999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142.33510200000001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140.88270299999999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139.43030400000001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137.97790499999999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136.52550600000001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135.07310700000002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133.62070800000001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132.16830900000002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130.71591000000001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3" priority="43">
      <formula>F54&gt;0</formula>
    </cfRule>
    <cfRule type="expression" dxfId="2252" priority="44">
      <formula>F54&lt;0</formula>
    </cfRule>
  </conditionalFormatting>
  <conditionalFormatting sqref="Q7">
    <cfRule type="expression" dxfId="2251" priority="41">
      <formula>Q7&gt;0</formula>
    </cfRule>
    <cfRule type="expression" dxfId="2250" priority="42">
      <formula>Q7&lt;0</formula>
    </cfRule>
  </conditionalFormatting>
  <conditionalFormatting sqref="Q8">
    <cfRule type="expression" dxfId="2249" priority="39">
      <formula>Q8&gt;0</formula>
    </cfRule>
    <cfRule type="expression" dxfId="2248" priority="40">
      <formula>Q8&lt;0</formula>
    </cfRule>
  </conditionalFormatting>
  <conditionalFormatting sqref="F33:F36 F38:F53">
    <cfRule type="expression" dxfId="2247" priority="37">
      <formula>F33&gt;0</formula>
    </cfRule>
    <cfRule type="expression" dxfId="2246" priority="38">
      <formula>F33&lt;0</formula>
    </cfRule>
  </conditionalFormatting>
  <conditionalFormatting sqref="H33:H36 H38:H53">
    <cfRule type="expression" dxfId="2245" priority="35">
      <formula>H33&gt;0</formula>
    </cfRule>
    <cfRule type="expression" dxfId="2244" priority="36">
      <formula>H33&lt;0</formula>
    </cfRule>
  </conditionalFormatting>
  <conditionalFormatting sqref="Q10">
    <cfRule type="expression" dxfId="2243" priority="33">
      <formula>Q10&gt;0</formula>
    </cfRule>
    <cfRule type="expression" dxfId="2242" priority="34">
      <formula>Q10&lt;0</formula>
    </cfRule>
  </conditionalFormatting>
  <conditionalFormatting sqref="J25:J37">
    <cfRule type="expression" dxfId="2241" priority="31">
      <formula>J25&gt;0</formula>
    </cfRule>
    <cfRule type="expression" dxfId="2240" priority="32">
      <formula>J25&lt;0</formula>
    </cfRule>
  </conditionalFormatting>
  <conditionalFormatting sqref="K25:K38">
    <cfRule type="expression" dxfId="2239" priority="29">
      <formula>K25&gt;0</formula>
    </cfRule>
    <cfRule type="expression" dxfId="2238" priority="30">
      <formula>K25&lt;0</formula>
    </cfRule>
  </conditionalFormatting>
  <conditionalFormatting sqref="L25">
    <cfRule type="expression" dxfId="2237" priority="27">
      <formula>L25&gt;0</formula>
    </cfRule>
    <cfRule type="expression" dxfId="2236" priority="28">
      <formula>L25&lt;0</formula>
    </cfRule>
  </conditionalFormatting>
  <conditionalFormatting sqref="F89:F110">
    <cfRule type="expression" dxfId="2235" priority="25">
      <formula>F89&gt;0</formula>
    </cfRule>
    <cfRule type="expression" dxfId="2234" priority="26">
      <formula>F89&lt;0</formula>
    </cfRule>
  </conditionalFormatting>
  <conditionalFormatting sqref="H89:H110">
    <cfRule type="expression" dxfId="2233" priority="23">
      <formula>H89&gt;0</formula>
    </cfRule>
    <cfRule type="expression" dxfId="2232" priority="24">
      <formula>H89&lt;0</formula>
    </cfRule>
  </conditionalFormatting>
  <conditionalFormatting sqref="J89:J102">
    <cfRule type="expression" dxfId="2231" priority="21">
      <formula>J89&gt;0</formula>
    </cfRule>
    <cfRule type="expression" dxfId="2230" priority="22">
      <formula>J89&lt;0</formula>
    </cfRule>
  </conditionalFormatting>
  <conditionalFormatting sqref="K89:K102">
    <cfRule type="expression" dxfId="2229" priority="19">
      <formula>K89&gt;0</formula>
    </cfRule>
    <cfRule type="expression" dxfId="2228" priority="20">
      <formula>K89&lt;0</formula>
    </cfRule>
  </conditionalFormatting>
  <conditionalFormatting sqref="L89:L102">
    <cfRule type="expression" dxfId="2227" priority="17">
      <formula>L89&gt;0</formula>
    </cfRule>
    <cfRule type="expression" dxfId="2226" priority="18">
      <formula>L89&lt;0</formula>
    </cfRule>
  </conditionalFormatting>
  <conditionalFormatting sqref="F29:F32">
    <cfRule type="expression" dxfId="2225" priority="15">
      <formula>F29&gt;0</formula>
    </cfRule>
    <cfRule type="expression" dxfId="2224" priority="16">
      <formula>F29&lt;0</formula>
    </cfRule>
  </conditionalFormatting>
  <conditionalFormatting sqref="H29:H32">
    <cfRule type="expression" dxfId="2223" priority="13">
      <formula>H29&gt;0</formula>
    </cfRule>
    <cfRule type="expression" dxfId="2222" priority="14">
      <formula>H29&lt;0</formula>
    </cfRule>
  </conditionalFormatting>
  <conditionalFormatting sqref="F25:F28">
    <cfRule type="expression" dxfId="2221" priority="11">
      <formula>F25&gt;0</formula>
    </cfRule>
    <cfRule type="expression" dxfId="2220" priority="12">
      <formula>F25&lt;0</formula>
    </cfRule>
  </conditionalFormatting>
  <conditionalFormatting sqref="H25:H28">
    <cfRule type="expression" dxfId="2219" priority="9">
      <formula>H25&gt;0</formula>
    </cfRule>
    <cfRule type="expression" dxfId="2218" priority="10">
      <formula>H25&lt;0</formula>
    </cfRule>
  </conditionalFormatting>
  <conditionalFormatting sqref="F37">
    <cfRule type="expression" dxfId="2217" priority="7">
      <formula>F37&gt;0</formula>
    </cfRule>
    <cfRule type="expression" dxfId="2216" priority="8">
      <formula>F37&lt;0</formula>
    </cfRule>
  </conditionalFormatting>
  <conditionalFormatting sqref="H37">
    <cfRule type="expression" dxfId="2215" priority="5">
      <formula>H37&gt;0</formula>
    </cfRule>
    <cfRule type="expression" dxfId="2214" priority="6">
      <formula>H37&lt;0</formula>
    </cfRule>
  </conditionalFormatting>
  <conditionalFormatting sqref="J49">
    <cfRule type="expression" dxfId="2213" priority="3">
      <formula>J49&gt;0</formula>
    </cfRule>
    <cfRule type="expression" dxfId="2212" priority="4">
      <formula>J49&lt;0</formula>
    </cfRule>
  </conditionalFormatting>
  <conditionalFormatting sqref="J38:J48">
    <cfRule type="expression" dxfId="2211" priority="1">
      <formula>J38&gt;0</formula>
    </cfRule>
    <cfRule type="expression" dxfId="221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128.52000000000001</v>
      </c>
      <c r="R4" s="425">
        <v>1.78E-2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6426.0000000000009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129.9300000000012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129.9300000000012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2.063668288313205E-2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8.9884842826019294E-3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141.37200000000001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140.08680000000001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138.80160000000001</v>
      </c>
    </row>
    <row r="20" spans="1:16" x14ac:dyDescent="0.25">
      <c r="O20" s="81">
        <v>1.07</v>
      </c>
      <c r="P20" s="81">
        <f t="shared" si="0"/>
        <v>137.51640000000003</v>
      </c>
    </row>
    <row r="21" spans="1:16" x14ac:dyDescent="0.25">
      <c r="O21" s="81">
        <v>1.06</v>
      </c>
      <c r="P21" s="81">
        <f t="shared" si="0"/>
        <v>136.23120000000003</v>
      </c>
    </row>
    <row r="22" spans="1:16" x14ac:dyDescent="0.25">
      <c r="O22" s="81">
        <v>1.05</v>
      </c>
      <c r="P22" s="81">
        <f t="shared" si="0"/>
        <v>134.94600000000003</v>
      </c>
    </row>
    <row r="23" spans="1:16" x14ac:dyDescent="0.25">
      <c r="O23" s="81">
        <v>1.04</v>
      </c>
      <c r="P23" s="81">
        <f t="shared" si="0"/>
        <v>133.66080000000002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132.37560000000002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131.09040000000002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129.80520000000001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128.52000000000001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127.23480000000001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125.9496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124.6644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123.37920000000001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122.09400000000001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120.80880000000001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119.52360000000002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118.23840000000001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116.95320000000001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115.66800000000001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9" priority="35">
      <formula>F47&gt;0</formula>
    </cfRule>
    <cfRule type="expression" dxfId="2208" priority="36">
      <formula>F47&lt;0</formula>
    </cfRule>
  </conditionalFormatting>
  <conditionalFormatting sqref="Q7">
    <cfRule type="expression" dxfId="2207" priority="33">
      <formula>Q7&gt;0</formula>
    </cfRule>
    <cfRule type="expression" dxfId="2206" priority="34">
      <formula>Q7&lt;0</formula>
    </cfRule>
  </conditionalFormatting>
  <conditionalFormatting sqref="Q8">
    <cfRule type="expression" dxfId="2205" priority="31">
      <formula>Q8&gt;0</formula>
    </cfRule>
    <cfRule type="expression" dxfId="2204" priority="32">
      <formula>Q8&lt;0</formula>
    </cfRule>
  </conditionalFormatting>
  <conditionalFormatting sqref="F30:F46">
    <cfRule type="expression" dxfId="2203" priority="29">
      <formula>F30&gt;0</formula>
    </cfRule>
    <cfRule type="expression" dxfId="2202" priority="30">
      <formula>F30&lt;0</formula>
    </cfRule>
  </conditionalFormatting>
  <conditionalFormatting sqref="H30:H46">
    <cfRule type="expression" dxfId="2201" priority="27">
      <formula>H30&gt;0</formula>
    </cfRule>
    <cfRule type="expression" dxfId="2200" priority="28">
      <formula>H30&lt;0</formula>
    </cfRule>
  </conditionalFormatting>
  <conditionalFormatting sqref="Q10">
    <cfRule type="expression" dxfId="2199" priority="25">
      <formula>Q10&gt;0</formula>
    </cfRule>
    <cfRule type="expression" dxfId="2198" priority="26">
      <formula>Q10&lt;0</formula>
    </cfRule>
  </conditionalFormatting>
  <conditionalFormatting sqref="J25:J38">
    <cfRule type="expression" dxfId="2197" priority="23">
      <formula>J25&gt;0</formula>
    </cfRule>
    <cfRule type="expression" dxfId="2196" priority="24">
      <formula>J25&lt;0</formula>
    </cfRule>
  </conditionalFormatting>
  <conditionalFormatting sqref="K25:K38">
    <cfRule type="expression" dxfId="2195" priority="21">
      <formula>K25&gt;0</formula>
    </cfRule>
    <cfRule type="expression" dxfId="2194" priority="22">
      <formula>K25&lt;0</formula>
    </cfRule>
  </conditionalFormatting>
  <conditionalFormatting sqref="L25 L38">
    <cfRule type="expression" dxfId="2193" priority="19">
      <formula>L25&gt;0</formula>
    </cfRule>
    <cfRule type="expression" dxfId="2192" priority="20">
      <formula>L25&lt;0</formula>
    </cfRule>
  </conditionalFormatting>
  <conditionalFormatting sqref="F89:F110">
    <cfRule type="expression" dxfId="2191" priority="17">
      <formula>F89&gt;0</formula>
    </cfRule>
    <cfRule type="expression" dxfId="2190" priority="18">
      <formula>F89&lt;0</formula>
    </cfRule>
  </conditionalFormatting>
  <conditionalFormatting sqref="H89:H110">
    <cfRule type="expression" dxfId="2189" priority="15">
      <formula>H89&gt;0</formula>
    </cfRule>
    <cfRule type="expression" dxfId="2188" priority="16">
      <formula>H89&lt;0</formula>
    </cfRule>
  </conditionalFormatting>
  <conditionalFormatting sqref="J89:J102">
    <cfRule type="expression" dxfId="2187" priority="13">
      <formula>J89&gt;0</formula>
    </cfRule>
    <cfRule type="expression" dxfId="2186" priority="14">
      <formula>J89&lt;0</formula>
    </cfRule>
  </conditionalFormatting>
  <conditionalFormatting sqref="K89:K102">
    <cfRule type="expression" dxfId="2185" priority="11">
      <formula>K89&gt;0</formula>
    </cfRule>
    <cfRule type="expression" dxfId="2184" priority="12">
      <formula>K89&lt;0</formula>
    </cfRule>
  </conditionalFormatting>
  <conditionalFormatting sqref="L89:L102">
    <cfRule type="expression" dxfId="2183" priority="9">
      <formula>L89&gt;0</formula>
    </cfRule>
    <cfRule type="expression" dxfId="2182" priority="10">
      <formula>L89&lt;0</formula>
    </cfRule>
  </conditionalFormatting>
  <conditionalFormatting sqref="F29 F25:F27">
    <cfRule type="expression" dxfId="2181" priority="7">
      <formula>F25&gt;0</formula>
    </cfRule>
    <cfRule type="expression" dxfId="2180" priority="8">
      <formula>F25&lt;0</formula>
    </cfRule>
  </conditionalFormatting>
  <conditionalFormatting sqref="H29 H25:H27">
    <cfRule type="expression" dxfId="2179" priority="5">
      <formula>H25&gt;0</formula>
    </cfRule>
    <cfRule type="expression" dxfId="2178" priority="6">
      <formula>H25&lt;0</formula>
    </cfRule>
  </conditionalFormatting>
  <conditionalFormatting sqref="F28">
    <cfRule type="expression" dxfId="2177" priority="3">
      <formula>F28&gt;0</formula>
    </cfRule>
    <cfRule type="expression" dxfId="2176" priority="4">
      <formula>F28&lt;0</formula>
    </cfRule>
  </conditionalFormatting>
  <conditionalFormatting sqref="H28">
    <cfRule type="expression" dxfId="2175" priority="1">
      <formula>H28&gt;0</formula>
    </cfRule>
    <cfRule type="expression" dxfId="217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12.29</v>
      </c>
      <c r="R4" s="425">
        <v>-2.3999999999999998E-3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2458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72.4399999999996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72.4399999999996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3.0366035647814177E-2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2.0341741253051264E-2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9.1037037037037027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13.519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13.396100000000001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13.273199999999999</v>
      </c>
    </row>
    <row r="20" spans="1:16" x14ac:dyDescent="0.25">
      <c r="O20" s="81">
        <v>1.07</v>
      </c>
      <c r="P20" s="81">
        <f t="shared" si="0"/>
        <v>13.1503</v>
      </c>
    </row>
    <row r="21" spans="1:16" x14ac:dyDescent="0.25">
      <c r="O21" s="81">
        <v>1.06</v>
      </c>
      <c r="P21" s="81">
        <f t="shared" si="0"/>
        <v>13.0274</v>
      </c>
    </row>
    <row r="22" spans="1:16" x14ac:dyDescent="0.25">
      <c r="O22" s="81">
        <v>1.05</v>
      </c>
      <c r="P22" s="81">
        <f t="shared" si="0"/>
        <v>12.904500000000001</v>
      </c>
    </row>
    <row r="23" spans="1:16" x14ac:dyDescent="0.25">
      <c r="O23" s="81">
        <v>1.04</v>
      </c>
      <c r="P23" s="81">
        <f t="shared" si="0"/>
        <v>12.781599999999999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12.6587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12.5358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12.412899999999999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12.29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12.1671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12.044199999999998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11.921299999999999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11.798399999999999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11.675499999999998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11.552599999999998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11.4297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11.306799999999999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11.1839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11.061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3" priority="47">
      <formula>F54&gt;0</formula>
    </cfRule>
    <cfRule type="expression" dxfId="2172" priority="48">
      <formula>F54&lt;0</formula>
    </cfRule>
  </conditionalFormatting>
  <conditionalFormatting sqref="Q7">
    <cfRule type="expression" dxfId="2171" priority="45">
      <formula>Q7&gt;0</formula>
    </cfRule>
    <cfRule type="expression" dxfId="2170" priority="46">
      <formula>Q7&lt;0</formula>
    </cfRule>
  </conditionalFormatting>
  <conditionalFormatting sqref="Q8">
    <cfRule type="expression" dxfId="2169" priority="43">
      <formula>Q8&gt;0</formula>
    </cfRule>
    <cfRule type="expression" dxfId="2168" priority="44">
      <formula>Q8&lt;0</formula>
    </cfRule>
  </conditionalFormatting>
  <conditionalFormatting sqref="F33:F36 F38:F53">
    <cfRule type="expression" dxfId="2167" priority="41">
      <formula>F33&gt;0</formula>
    </cfRule>
    <cfRule type="expression" dxfId="2166" priority="42">
      <formula>F33&lt;0</formula>
    </cfRule>
  </conditionalFormatting>
  <conditionalFormatting sqref="H33:H36 H38:H53">
    <cfRule type="expression" dxfId="2165" priority="39">
      <formula>H33&gt;0</formula>
    </cfRule>
    <cfRule type="expression" dxfId="2164" priority="40">
      <formula>H33&lt;0</formula>
    </cfRule>
  </conditionalFormatting>
  <conditionalFormatting sqref="Q10">
    <cfRule type="expression" dxfId="2163" priority="37">
      <formula>Q10&gt;0</formula>
    </cfRule>
    <cfRule type="expression" dxfId="2162" priority="38">
      <formula>Q10&lt;0</formula>
    </cfRule>
  </conditionalFormatting>
  <conditionalFormatting sqref="J25:J37">
    <cfRule type="expression" dxfId="2161" priority="35">
      <formula>J25&gt;0</formula>
    </cfRule>
    <cfRule type="expression" dxfId="2160" priority="36">
      <formula>J25&lt;0</formula>
    </cfRule>
  </conditionalFormatting>
  <conditionalFormatting sqref="K25:K38">
    <cfRule type="expression" dxfId="2159" priority="33">
      <formula>K25&gt;0</formula>
    </cfRule>
    <cfRule type="expression" dxfId="2158" priority="34">
      <formula>K25&lt;0</formula>
    </cfRule>
  </conditionalFormatting>
  <conditionalFormatting sqref="L25">
    <cfRule type="expression" dxfId="2157" priority="31">
      <formula>L25&gt;0</formula>
    </cfRule>
    <cfRule type="expression" dxfId="2156" priority="32">
      <formula>L25&lt;0</formula>
    </cfRule>
  </conditionalFormatting>
  <conditionalFormatting sqref="F89:F110">
    <cfRule type="expression" dxfId="2155" priority="29">
      <formula>F89&gt;0</formula>
    </cfRule>
    <cfRule type="expression" dxfId="2154" priority="30">
      <formula>F89&lt;0</formula>
    </cfRule>
  </conditionalFormatting>
  <conditionalFormatting sqref="H89:H110">
    <cfRule type="expression" dxfId="2153" priority="27">
      <formula>H89&gt;0</formula>
    </cfRule>
    <cfRule type="expression" dxfId="2152" priority="28">
      <formula>H89&lt;0</formula>
    </cfRule>
  </conditionalFormatting>
  <conditionalFormatting sqref="J89:J102">
    <cfRule type="expression" dxfId="2151" priority="25">
      <formula>J89&gt;0</formula>
    </cfRule>
    <cfRule type="expression" dxfId="2150" priority="26">
      <formula>J89&lt;0</formula>
    </cfRule>
  </conditionalFormatting>
  <conditionalFormatting sqref="K89:K102">
    <cfRule type="expression" dxfId="2149" priority="23">
      <formula>K89&gt;0</formula>
    </cfRule>
    <cfRule type="expression" dxfId="2148" priority="24">
      <formula>K89&lt;0</formula>
    </cfRule>
  </conditionalFormatting>
  <conditionalFormatting sqref="L89:L102">
    <cfRule type="expression" dxfId="2147" priority="21">
      <formula>L89&gt;0</formula>
    </cfRule>
    <cfRule type="expression" dxfId="2146" priority="22">
      <formula>L89&lt;0</formula>
    </cfRule>
  </conditionalFormatting>
  <conditionalFormatting sqref="F30:F32">
    <cfRule type="expression" dxfId="2145" priority="19">
      <formula>F30&gt;0</formula>
    </cfRule>
    <cfRule type="expression" dxfId="2144" priority="20">
      <formula>F30&lt;0</formula>
    </cfRule>
  </conditionalFormatting>
  <conditionalFormatting sqref="H30:H32">
    <cfRule type="expression" dxfId="2143" priority="17">
      <formula>H30&gt;0</formula>
    </cfRule>
    <cfRule type="expression" dxfId="2142" priority="18">
      <formula>H30&lt;0</formula>
    </cfRule>
  </conditionalFormatting>
  <conditionalFormatting sqref="F25:F27">
    <cfRule type="expression" dxfId="2141" priority="15">
      <formula>F25&gt;0</formula>
    </cfRule>
    <cfRule type="expression" dxfId="2140" priority="16">
      <formula>F25&lt;0</formula>
    </cfRule>
  </conditionalFormatting>
  <conditionalFormatting sqref="H25:H27">
    <cfRule type="expression" dxfId="2139" priority="13">
      <formula>H25&gt;0</formula>
    </cfRule>
    <cfRule type="expression" dxfId="2138" priority="14">
      <formula>H25&lt;0</formula>
    </cfRule>
  </conditionalFormatting>
  <conditionalFormatting sqref="F37">
    <cfRule type="expression" dxfId="2137" priority="11">
      <formula>F37&gt;0</formula>
    </cfRule>
    <cfRule type="expression" dxfId="2136" priority="12">
      <formula>F37&lt;0</formula>
    </cfRule>
  </conditionalFormatting>
  <conditionalFormatting sqref="H37">
    <cfRule type="expression" dxfId="2135" priority="9">
      <formula>H37&gt;0</formula>
    </cfRule>
    <cfRule type="expression" dxfId="2134" priority="10">
      <formula>H37&lt;0</formula>
    </cfRule>
  </conditionalFormatting>
  <conditionalFormatting sqref="J49">
    <cfRule type="expression" dxfId="2133" priority="7">
      <formula>J49&gt;0</formula>
    </cfRule>
    <cfRule type="expression" dxfId="2132" priority="8">
      <formula>J49&lt;0</formula>
    </cfRule>
  </conditionalFormatting>
  <conditionalFormatting sqref="J38:J48">
    <cfRule type="expression" dxfId="2131" priority="5">
      <formula>J38&gt;0</formula>
    </cfRule>
    <cfRule type="expression" dxfId="2130" priority="6">
      <formula>J38&lt;0</formula>
    </cfRule>
  </conditionalFormatting>
  <conditionalFormatting sqref="F28:F29">
    <cfRule type="expression" dxfId="2129" priority="3">
      <formula>F28&gt;0</formula>
    </cfRule>
    <cfRule type="expression" dxfId="2128" priority="4">
      <formula>F28&lt;0</formula>
    </cfRule>
  </conditionalFormatting>
  <conditionalFormatting sqref="H28:H29">
    <cfRule type="expression" dxfId="2127" priority="1">
      <formula>H28&gt;0</formula>
    </cfRule>
    <cfRule type="expression" dxfId="212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51.26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51.26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2.9262582910651581E-2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56.386000000000003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55.873400000000004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55.360800000000005</v>
      </c>
    </row>
    <row r="20" spans="1:21" x14ac:dyDescent="0.25">
      <c r="O20" s="81">
        <v>1.07</v>
      </c>
      <c r="P20" s="81">
        <f t="shared" si="0"/>
        <v>54.848199999999999</v>
      </c>
    </row>
    <row r="21" spans="1:21" x14ac:dyDescent="0.25">
      <c r="O21" s="81">
        <v>1.06</v>
      </c>
      <c r="P21" s="81">
        <f t="shared" si="0"/>
        <v>54.335599999999999</v>
      </c>
    </row>
    <row r="22" spans="1:21" x14ac:dyDescent="0.25">
      <c r="O22" s="81">
        <v>1.05</v>
      </c>
      <c r="P22" s="81">
        <f t="shared" si="0"/>
        <v>53.823</v>
      </c>
    </row>
    <row r="23" spans="1:21" x14ac:dyDescent="0.25">
      <c r="O23" s="81">
        <v>1.04</v>
      </c>
      <c r="P23" s="81">
        <f t="shared" si="0"/>
        <v>53.310400000000001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52.797800000000002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52.285199999999996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51.772599999999997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51.26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50.747399999999999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50.2348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49.722199999999994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49.209599999999995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48.696999999999996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48.184399999999997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47.671799999999998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47.159199999999998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46.646599999999999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46.134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5" priority="35">
      <formula>F47&gt;0</formula>
    </cfRule>
    <cfRule type="expression" dxfId="2124" priority="36">
      <formula>F47&lt;0</formula>
    </cfRule>
  </conditionalFormatting>
  <conditionalFormatting sqref="Q7">
    <cfRule type="expression" dxfId="2123" priority="33">
      <formula>Q7&gt;0</formula>
    </cfRule>
    <cfRule type="expression" dxfId="2122" priority="34">
      <formula>Q7&lt;0</formula>
    </cfRule>
  </conditionalFormatting>
  <conditionalFormatting sqref="Q8">
    <cfRule type="expression" dxfId="2121" priority="31">
      <formula>Q8&gt;0</formula>
    </cfRule>
    <cfRule type="expression" dxfId="2120" priority="32">
      <formula>Q8&lt;0</formula>
    </cfRule>
  </conditionalFormatting>
  <conditionalFormatting sqref="F30:F46">
    <cfRule type="expression" dxfId="2119" priority="29">
      <formula>F30&gt;0</formula>
    </cfRule>
    <cfRule type="expression" dxfId="2118" priority="30">
      <formula>F30&lt;0</formula>
    </cfRule>
  </conditionalFormatting>
  <conditionalFormatting sqref="H30:H46">
    <cfRule type="expression" dxfId="2117" priority="27">
      <formula>H30&gt;0</formula>
    </cfRule>
    <cfRule type="expression" dxfId="2116" priority="28">
      <formula>H30&lt;0</formula>
    </cfRule>
  </conditionalFormatting>
  <conditionalFormatting sqref="Q10">
    <cfRule type="expression" dxfId="2115" priority="25">
      <formula>Q10&gt;0</formula>
    </cfRule>
    <cfRule type="expression" dxfId="2114" priority="26">
      <formula>Q10&lt;0</formula>
    </cfRule>
  </conditionalFormatting>
  <conditionalFormatting sqref="J25:J38">
    <cfRule type="expression" dxfId="2113" priority="23">
      <formula>J25&gt;0</formula>
    </cfRule>
    <cfRule type="expression" dxfId="2112" priority="24">
      <formula>J25&lt;0</formula>
    </cfRule>
  </conditionalFormatting>
  <conditionalFormatting sqref="K25:K38">
    <cfRule type="expression" dxfId="2111" priority="21">
      <formula>K25&gt;0</formula>
    </cfRule>
    <cfRule type="expression" dxfId="2110" priority="22">
      <formula>K25&lt;0</formula>
    </cfRule>
  </conditionalFormatting>
  <conditionalFormatting sqref="L25 L38">
    <cfRule type="expression" dxfId="2109" priority="19">
      <formula>L25&gt;0</formula>
    </cfRule>
    <cfRule type="expression" dxfId="2108" priority="20">
      <formula>L25&lt;0</formula>
    </cfRule>
  </conditionalFormatting>
  <conditionalFormatting sqref="F89:F110">
    <cfRule type="expression" dxfId="2107" priority="17">
      <formula>F89&gt;0</formula>
    </cfRule>
    <cfRule type="expression" dxfId="2106" priority="18">
      <formula>F89&lt;0</formula>
    </cfRule>
  </conditionalFormatting>
  <conditionalFormatting sqref="H89:H110">
    <cfRule type="expression" dxfId="2105" priority="15">
      <formula>H89&gt;0</formula>
    </cfRule>
    <cfRule type="expression" dxfId="2104" priority="16">
      <formula>H89&lt;0</formula>
    </cfRule>
  </conditionalFormatting>
  <conditionalFormatting sqref="J89:J102">
    <cfRule type="expression" dxfId="2103" priority="13">
      <formula>J89&gt;0</formula>
    </cfRule>
    <cfRule type="expression" dxfId="2102" priority="14">
      <formula>J89&lt;0</formula>
    </cfRule>
  </conditionalFormatting>
  <conditionalFormatting sqref="K89:K102">
    <cfRule type="expression" dxfId="2101" priority="11">
      <formula>K89&gt;0</formula>
    </cfRule>
    <cfRule type="expression" dxfId="2100" priority="12">
      <formula>K89&lt;0</formula>
    </cfRule>
  </conditionalFormatting>
  <conditionalFormatting sqref="L89:L102">
    <cfRule type="expression" dxfId="2099" priority="9">
      <formula>L89&gt;0</formula>
    </cfRule>
    <cfRule type="expression" dxfId="2098" priority="10">
      <formula>L89&lt;0</formula>
    </cfRule>
  </conditionalFormatting>
  <conditionalFormatting sqref="F25 F29">
    <cfRule type="expression" dxfId="2097" priority="7">
      <formula>F25&gt;0</formula>
    </cfRule>
    <cfRule type="expression" dxfId="2096" priority="8">
      <formula>F25&lt;0</formula>
    </cfRule>
  </conditionalFormatting>
  <conditionalFormatting sqref="H29 H25:H27">
    <cfRule type="expression" dxfId="2095" priority="5">
      <formula>H25&gt;0</formula>
    </cfRule>
    <cfRule type="expression" dxfId="2094" priority="6">
      <formula>H25&lt;0</formula>
    </cfRule>
  </conditionalFormatting>
  <conditionalFormatting sqref="F26:F28">
    <cfRule type="expression" dxfId="2093" priority="3">
      <formula>F26&gt;0</formula>
    </cfRule>
    <cfRule type="expression" dxfId="2092" priority="4">
      <formula>F26&lt;0</formula>
    </cfRule>
  </conditionalFormatting>
  <conditionalFormatting sqref="H28">
    <cfRule type="expression" dxfId="2091" priority="1">
      <formula>H28&gt;0</formula>
    </cfRule>
    <cfRule type="expression" dxfId="209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27.66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27.66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2.0245842371655824E-2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13.330120481927709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30.426000000000002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30.149400000000004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29.872800000000002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29.596200000000003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29.319600000000001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29.043000000000003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28.766400000000001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28.489800000000002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28.213200000000001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27.936600000000002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27.66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27.383399999999998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27.1068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26.830199999999998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26.553599999999999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26.276999999999997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26.000399999999999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25.723800000000001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25.447200000000002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25.1706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24.894000000000002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7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9" priority="127">
      <formula>F141&gt;0</formula>
    </cfRule>
    <cfRule type="expression" dxfId="2088" priority="128">
      <formula>F141&lt;0</formula>
    </cfRule>
  </conditionalFormatting>
  <conditionalFormatting sqref="F198:F211 F214:F258 F261:F262">
    <cfRule type="expression" dxfId="2087" priority="123">
      <formula>F198&gt;0</formula>
    </cfRule>
    <cfRule type="expression" dxfId="2086" priority="124">
      <formula>F198&lt;0</formula>
    </cfRule>
  </conditionalFormatting>
  <conditionalFormatting sqref="F198:F211 F214:F258 F261:F262">
    <cfRule type="expression" dxfId="2085" priority="125">
      <formula>F198&gt;0</formula>
    </cfRule>
    <cfRule type="expression" dxfId="2084" priority="126">
      <formula>F198&lt;0</formula>
    </cfRule>
  </conditionalFormatting>
  <conditionalFormatting sqref="H193:H211 H214:H258 H261:H262">
    <cfRule type="expression" dxfId="2083" priority="121">
      <formula>H193&gt;0</formula>
    </cfRule>
    <cfRule type="expression" dxfId="2082" priority="122">
      <formula>H193&lt;0</formula>
    </cfRule>
  </conditionalFormatting>
  <conditionalFormatting sqref="F189:F192">
    <cfRule type="expression" dxfId="2081" priority="115">
      <formula>F189&gt;0</formula>
    </cfRule>
    <cfRule type="expression" dxfId="2080" priority="116">
      <formula>F189&lt;0</formula>
    </cfRule>
  </conditionalFormatting>
  <conditionalFormatting sqref="H189:H192">
    <cfRule type="expression" dxfId="2079" priority="113">
      <formula>H189&gt;0</formula>
    </cfRule>
    <cfRule type="expression" dxfId="2078" priority="114">
      <formula>H189&lt;0</formula>
    </cfRule>
  </conditionalFormatting>
  <conditionalFormatting sqref="Q8">
    <cfRule type="expression" dxfId="2077" priority="109">
      <formula>Q8&gt;0</formula>
    </cfRule>
    <cfRule type="expression" dxfId="2076" priority="110">
      <formula>Q8&lt;0</formula>
    </cfRule>
  </conditionalFormatting>
  <conditionalFormatting sqref="Q7">
    <cfRule type="expression" dxfId="2075" priority="111">
      <formula>Q7&gt;0</formula>
    </cfRule>
    <cfRule type="expression" dxfId="2074" priority="112">
      <formula>Q7&lt;0</formula>
    </cfRule>
  </conditionalFormatting>
  <conditionalFormatting sqref="F212">
    <cfRule type="expression" dxfId="2073" priority="105">
      <formula>F212&gt;0</formula>
    </cfRule>
    <cfRule type="expression" dxfId="2072" priority="106">
      <formula>F212&lt;0</formula>
    </cfRule>
  </conditionalFormatting>
  <conditionalFormatting sqref="F212">
    <cfRule type="expression" dxfId="2071" priority="107">
      <formula>F212&gt;0</formula>
    </cfRule>
    <cfRule type="expression" dxfId="2070" priority="108">
      <formula>F212&lt;0</formula>
    </cfRule>
  </conditionalFormatting>
  <conditionalFormatting sqref="H212">
    <cfRule type="expression" dxfId="2069" priority="103">
      <formula>H212&gt;0</formula>
    </cfRule>
    <cfRule type="expression" dxfId="2068" priority="104">
      <formula>H212&lt;0</formula>
    </cfRule>
  </conditionalFormatting>
  <conditionalFormatting sqref="F213">
    <cfRule type="expression" dxfId="2067" priority="99">
      <formula>F213&gt;0</formula>
    </cfRule>
    <cfRule type="expression" dxfId="2066" priority="100">
      <formula>F213&lt;0</formula>
    </cfRule>
  </conditionalFormatting>
  <conditionalFormatting sqref="F213">
    <cfRule type="expression" dxfId="2065" priority="101">
      <formula>F213&gt;0</formula>
    </cfRule>
    <cfRule type="expression" dxfId="2064" priority="102">
      <formula>F213&lt;0</formula>
    </cfRule>
  </conditionalFormatting>
  <conditionalFormatting sqref="H213">
    <cfRule type="expression" dxfId="2063" priority="97">
      <formula>H213&gt;0</formula>
    </cfRule>
    <cfRule type="expression" dxfId="2062" priority="98">
      <formula>H213&lt;0</formula>
    </cfRule>
  </conditionalFormatting>
  <conditionalFormatting sqref="F259:F260">
    <cfRule type="expression" dxfId="2061" priority="93">
      <formula>F259&gt;0</formula>
    </cfRule>
    <cfRule type="expression" dxfId="2060" priority="94">
      <formula>F259&lt;0</formula>
    </cfRule>
  </conditionalFormatting>
  <conditionalFormatting sqref="F259:F260">
    <cfRule type="expression" dxfId="2059" priority="95">
      <formula>F259&gt;0</formula>
    </cfRule>
    <cfRule type="expression" dxfId="2058" priority="96">
      <formula>F259&lt;0</formula>
    </cfRule>
  </conditionalFormatting>
  <conditionalFormatting sqref="H259:H260">
    <cfRule type="expression" dxfId="2057" priority="91">
      <formula>H259&gt;0</formula>
    </cfRule>
    <cfRule type="expression" dxfId="2056" priority="92">
      <formula>H259&lt;0</formula>
    </cfRule>
  </conditionalFormatting>
  <conditionalFormatting sqref="F66:F81">
    <cfRule type="expression" dxfId="2055" priority="89">
      <formula>F66&gt;0</formula>
    </cfRule>
    <cfRule type="expression" dxfId="2054" priority="90">
      <formula>F66&lt;0</formula>
    </cfRule>
  </conditionalFormatting>
  <conditionalFormatting sqref="H66:H81">
    <cfRule type="expression" dxfId="2053" priority="87">
      <formula>H66&gt;0</formula>
    </cfRule>
    <cfRule type="expression" dxfId="2052" priority="88">
      <formula>H66&lt;0</formula>
    </cfRule>
  </conditionalFormatting>
  <conditionalFormatting sqref="Q10">
    <cfRule type="expression" dxfId="2051" priority="85">
      <formula>Q10&gt;0</formula>
    </cfRule>
    <cfRule type="expression" dxfId="2050" priority="86">
      <formula>Q10&lt;0</formula>
    </cfRule>
  </conditionalFormatting>
  <conditionalFormatting sqref="J76">
    <cfRule type="expression" dxfId="2049" priority="83">
      <formula>J76&gt;0</formula>
    </cfRule>
    <cfRule type="expression" dxfId="2048" priority="84">
      <formula>J76&lt;0</formula>
    </cfRule>
  </conditionalFormatting>
  <conditionalFormatting sqref="F83:F91">
    <cfRule type="expression" dxfId="2047" priority="77">
      <formula>F83&gt;0</formula>
    </cfRule>
    <cfRule type="expression" dxfId="2046" priority="78">
      <formula>F83&lt;0</formula>
    </cfRule>
  </conditionalFormatting>
  <conditionalFormatting sqref="H83:H91">
    <cfRule type="expression" dxfId="2045" priority="75">
      <formula>H83&gt;0</formula>
    </cfRule>
    <cfRule type="expression" dxfId="2044" priority="76">
      <formula>H83&lt;0</formula>
    </cfRule>
  </conditionalFormatting>
  <conditionalFormatting sqref="R4">
    <cfRule type="expression" dxfId="2043" priority="73">
      <formula>R4&gt;0</formula>
    </cfRule>
    <cfRule type="expression" dxfId="2042" priority="74">
      <formula>R4&lt;0</formula>
    </cfRule>
  </conditionalFormatting>
  <conditionalFormatting sqref="Q9">
    <cfRule type="expression" dxfId="2041" priority="71">
      <formula>Q9&gt;0</formula>
    </cfRule>
    <cfRule type="expression" dxfId="2040" priority="72">
      <formula>Q9&lt;0</formula>
    </cfRule>
  </conditionalFormatting>
  <conditionalFormatting sqref="F92:F115">
    <cfRule type="expression" dxfId="2039" priority="67">
      <formula>F92&gt;0</formula>
    </cfRule>
    <cfRule type="expression" dxfId="2038" priority="68">
      <formula>F92&lt;0</formula>
    </cfRule>
  </conditionalFormatting>
  <conditionalFormatting sqref="H92:H115">
    <cfRule type="expression" dxfId="2037" priority="65">
      <formula>H92&gt;0</formula>
    </cfRule>
    <cfRule type="expression" dxfId="203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5" priority="61">
      <formula>F116&gt;0</formula>
    </cfRule>
    <cfRule type="expression" dxfId="2034" priority="62">
      <formula>F116&lt;0</formula>
    </cfRule>
  </conditionalFormatting>
  <conditionalFormatting sqref="H116:H140">
    <cfRule type="expression" dxfId="2033" priority="59">
      <formula>H116&gt;0</formula>
    </cfRule>
    <cfRule type="expression" dxfId="2032" priority="60">
      <formula>H116&lt;0</formula>
    </cfRule>
  </conditionalFormatting>
  <conditionalFormatting sqref="H150:H151 F150:F151">
    <cfRule type="expression" dxfId="2031" priority="41">
      <formula>F150&gt;0</formula>
    </cfRule>
    <cfRule type="expression" dxfId="2030" priority="42">
      <formula>F150&lt;0</formula>
    </cfRule>
  </conditionalFormatting>
  <conditionalFormatting sqref="H145:H149 F145:F149">
    <cfRule type="expression" dxfId="2029" priority="39">
      <formula>F145&gt;0</formula>
    </cfRule>
    <cfRule type="expression" dxfId="2028" priority="40">
      <formula>F145&lt;0</formula>
    </cfRule>
  </conditionalFormatting>
  <conditionalFormatting sqref="F82">
    <cfRule type="expression" dxfId="2027" priority="37">
      <formula>F82&gt;0</formula>
    </cfRule>
    <cfRule type="expression" dxfId="2026" priority="38">
      <formula>F82&lt;0</formula>
    </cfRule>
  </conditionalFormatting>
  <conditionalFormatting sqref="H82">
    <cfRule type="expression" dxfId="2025" priority="35">
      <formula>H82&gt;0</formula>
    </cfRule>
    <cfRule type="expression" dxfId="2024" priority="36">
      <formula>H82&lt;0</formula>
    </cfRule>
  </conditionalFormatting>
  <conditionalFormatting sqref="F173:F175 H173:H175">
    <cfRule type="expression" dxfId="2023" priority="33">
      <formula>F173&gt;0</formula>
    </cfRule>
    <cfRule type="expression" dxfId="2022" priority="34">
      <formula>F173&lt;0</formula>
    </cfRule>
  </conditionalFormatting>
  <conditionalFormatting sqref="F162:F166 H162:H166">
    <cfRule type="expression" dxfId="2021" priority="29">
      <formula>F162&gt;0</formula>
    </cfRule>
    <cfRule type="expression" dxfId="2020" priority="30">
      <formula>F162&lt;0</formula>
    </cfRule>
  </conditionalFormatting>
  <conditionalFormatting sqref="F159:F161 H159:H161">
    <cfRule type="expression" dxfId="2019" priority="25">
      <formula>F159&gt;0</formula>
    </cfRule>
    <cfRule type="expression" dxfId="2018" priority="26">
      <formula>F159&lt;0</formula>
    </cfRule>
  </conditionalFormatting>
  <conditionalFormatting sqref="F156:F158 H156:H158">
    <cfRule type="expression" dxfId="2017" priority="23">
      <formula>F156&gt;0</formula>
    </cfRule>
    <cfRule type="expression" dxfId="2016" priority="24">
      <formula>F156&lt;0</formula>
    </cfRule>
  </conditionalFormatting>
  <conditionalFormatting sqref="F155 H155">
    <cfRule type="expression" dxfId="2015" priority="21">
      <formula>F155&gt;0</formula>
    </cfRule>
    <cfRule type="expression" dxfId="2014" priority="22">
      <formula>F155&lt;0</formula>
    </cfRule>
  </conditionalFormatting>
  <conditionalFormatting sqref="F168:F170 H168:H170 K66:K170">
    <cfRule type="expression" dxfId="2013" priority="19">
      <formula>F66&gt;0</formula>
    </cfRule>
    <cfRule type="expression" dxfId="2012" priority="20">
      <formula>F66&lt;0</formula>
    </cfRule>
  </conditionalFormatting>
  <conditionalFormatting sqref="F167 H167">
    <cfRule type="expression" dxfId="2011" priority="17">
      <formula>F167&gt;0</formula>
    </cfRule>
    <cfRule type="expression" dxfId="2010" priority="18">
      <formula>F167&lt;0</formula>
    </cfRule>
  </conditionalFormatting>
  <conditionalFormatting sqref="F171:F172 H171:H172 K171:K172">
    <cfRule type="expression" dxfId="2009" priority="15">
      <formula>F171&gt;0</formula>
    </cfRule>
    <cfRule type="expression" dxfId="2008" priority="16">
      <formula>F171&lt;0</formula>
    </cfRule>
  </conditionalFormatting>
  <conditionalFormatting sqref="F178:F180 H178:H180 K178:K180">
    <cfRule type="expression" dxfId="2007" priority="11">
      <formula>F178&gt;0</formula>
    </cfRule>
    <cfRule type="expression" dxfId="2006" priority="12">
      <formula>F178&lt;0</formula>
    </cfRule>
  </conditionalFormatting>
  <conditionalFormatting sqref="F176:F177 H176:H177 K176:K177">
    <cfRule type="expression" dxfId="2005" priority="9">
      <formula>F176&gt;0</formula>
    </cfRule>
    <cfRule type="expression" dxfId="2004" priority="10">
      <formula>F176&lt;0</formula>
    </cfRule>
  </conditionalFormatting>
  <conditionalFormatting sqref="F184:F185 H184:H185 K184:K185">
    <cfRule type="expression" dxfId="2003" priority="5">
      <formula>F184&gt;0</formula>
    </cfRule>
    <cfRule type="expression" dxfId="2002" priority="6">
      <formula>F184&lt;0</formula>
    </cfRule>
  </conditionalFormatting>
  <conditionalFormatting sqref="F182:F183 H182:H183 K182:K183">
    <cfRule type="expression" dxfId="2001" priority="3">
      <formula>F182&gt;0</formula>
    </cfRule>
    <cfRule type="expression" dxfId="2000" priority="4">
      <formula>F182&lt;0</formula>
    </cfRule>
  </conditionalFormatting>
  <conditionalFormatting sqref="F181 H181 K181">
    <cfRule type="expression" dxfId="1999" priority="1">
      <formula>F181&gt;0</formula>
    </cfRule>
    <cfRule type="expression" dxfId="199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8.08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8.08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8.8880000000000017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8.8071999999999999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8.7263999999999999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8.6456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8.5648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8.484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8.4032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8.3224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8.2416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8.1608000000000001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8.08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7.9992000000000001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7.9184000000000001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7.8376000000000001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7.7568000000000001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7.6759999999999993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7.5951999999999993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7.5144000000000002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7.4336000000000002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7.3528000000000002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7.2720000000000002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7" priority="31">
      <formula>Q7&gt;0</formula>
    </cfRule>
    <cfRule type="expression" dxfId="1996" priority="32">
      <formula>Q7&lt;0</formula>
    </cfRule>
  </conditionalFormatting>
  <conditionalFormatting sqref="Q8">
    <cfRule type="expression" dxfId="1995" priority="29">
      <formula>Q8&gt;0</formula>
    </cfRule>
    <cfRule type="expression" dxfId="1994" priority="30">
      <formula>Q8&lt;0</formula>
    </cfRule>
  </conditionalFormatting>
  <conditionalFormatting sqref="F62:F65">
    <cfRule type="expression" dxfId="1993" priority="21">
      <formula>F62&gt;0</formula>
    </cfRule>
    <cfRule type="expression" dxfId="1992" priority="22">
      <formula>F62&lt;0</formula>
    </cfRule>
  </conditionalFormatting>
  <conditionalFormatting sqref="F66:F74 F78:F98 F102:F106">
    <cfRule type="expression" dxfId="1991" priority="17">
      <formula>F66&gt;0</formula>
    </cfRule>
    <cfRule type="expression" dxfId="1990" priority="18">
      <formula>F66&lt;0</formula>
    </cfRule>
  </conditionalFormatting>
  <conditionalFormatting sqref="F66:F74 F78:F98 F102:F106">
    <cfRule type="expression" dxfId="1989" priority="19">
      <formula>F66&gt;0</formula>
    </cfRule>
    <cfRule type="expression" dxfId="1988" priority="20">
      <formula>F66&lt;0</formula>
    </cfRule>
  </conditionalFormatting>
  <conditionalFormatting sqref="H62:H74 H78:H98 H102:H106">
    <cfRule type="expression" dxfId="1987" priority="15">
      <formula>H62&gt;0</formula>
    </cfRule>
    <cfRule type="expression" dxfId="1986" priority="16">
      <formula>H62&lt;0</formula>
    </cfRule>
  </conditionalFormatting>
  <conditionalFormatting sqref="F57:F61">
    <cfRule type="expression" dxfId="1985" priority="13">
      <formula>F57&gt;0</formula>
    </cfRule>
    <cfRule type="expression" dxfId="1984" priority="14">
      <formula>F57&lt;0</formula>
    </cfRule>
  </conditionalFormatting>
  <conditionalFormatting sqref="H57:H61">
    <cfRule type="expression" dxfId="1983" priority="11">
      <formula>H57&gt;0</formula>
    </cfRule>
    <cfRule type="expression" dxfId="1982" priority="12">
      <formula>H57&lt;0</formula>
    </cfRule>
  </conditionalFormatting>
  <conditionalFormatting sqref="F75:F77">
    <cfRule type="expression" dxfId="1981" priority="7">
      <formula>F75&gt;0</formula>
    </cfRule>
    <cfRule type="expression" dxfId="1980" priority="8">
      <formula>F75&lt;0</formula>
    </cfRule>
  </conditionalFormatting>
  <conditionalFormatting sqref="F75:F77">
    <cfRule type="expression" dxfId="1979" priority="9">
      <formula>F75&gt;0</formula>
    </cfRule>
    <cfRule type="expression" dxfId="1978" priority="10">
      <formula>F75&lt;0</formula>
    </cfRule>
  </conditionalFormatting>
  <conditionalFormatting sqref="H75:H77">
    <cfRule type="expression" dxfId="1977" priority="5">
      <formula>H75&gt;0</formula>
    </cfRule>
    <cfRule type="expression" dxfId="1976" priority="6">
      <formula>H75&lt;0</formula>
    </cfRule>
  </conditionalFormatting>
  <conditionalFormatting sqref="F22:F30">
    <cfRule type="expression" dxfId="1975" priority="3">
      <formula>F22&gt;0</formula>
    </cfRule>
    <cfRule type="expression" dxfId="1974" priority="4">
      <formula>F22&lt;0</formula>
    </cfRule>
  </conditionalFormatting>
  <conditionalFormatting sqref="F99:F101">
    <cfRule type="expression" dxfId="1973" priority="1">
      <formula>F99&gt;0</formula>
    </cfRule>
    <cfRule type="expression" dxfId="197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127.83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127.83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15.742610837438425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140.613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139.3347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138.0564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136.77809999999999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135.49979999999999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134.22149999999999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132.94319999999999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131.66489999999999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130.38659999999999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129.10829999999999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127.83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126.5517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125.2734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123.99509999999999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122.71679999999999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121.43849999999999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120.16019999999999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118.8819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117.6036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116.3253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115.047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1" priority="25">
      <formula>F30&gt;0</formula>
    </cfRule>
    <cfRule type="expression" dxfId="1970" priority="26">
      <formula>F30&lt;0</formula>
    </cfRule>
  </conditionalFormatting>
  <conditionalFormatting sqref="Q7">
    <cfRule type="expression" dxfId="1969" priority="23">
      <formula>Q7&gt;0</formula>
    </cfRule>
    <cfRule type="expression" dxfId="1968" priority="24">
      <formula>Q7&lt;0</formula>
    </cfRule>
  </conditionalFormatting>
  <conditionalFormatting sqref="Q8">
    <cfRule type="expression" dxfId="1967" priority="21">
      <formula>Q8&gt;0</formula>
    </cfRule>
    <cfRule type="expression" dxfId="1966" priority="22">
      <formula>Q8&lt;0</formula>
    </cfRule>
  </conditionalFormatting>
  <conditionalFormatting sqref="M74">
    <cfRule type="expression" dxfId="1965" priority="15">
      <formula>M74&gt;0</formula>
    </cfRule>
    <cfRule type="expression" dxfId="1964" priority="16">
      <formula>M74&lt;0</formula>
    </cfRule>
  </conditionalFormatting>
  <conditionalFormatting sqref="F113:F149 H113:H149">
    <cfRule type="expression" dxfId="1963" priority="13">
      <formula>F113&gt;0</formula>
    </cfRule>
    <cfRule type="expression" dxfId="1962" priority="14">
      <formula>F113&lt;0</formula>
    </cfRule>
  </conditionalFormatting>
  <conditionalFormatting sqref="F105:F112">
    <cfRule type="expression" dxfId="1961" priority="11">
      <formula>F105&gt;0</formula>
    </cfRule>
    <cfRule type="expression" dxfId="1960" priority="12">
      <formula>F105&lt;0</formula>
    </cfRule>
  </conditionalFormatting>
  <conditionalFormatting sqref="H105:H112">
    <cfRule type="expression" dxfId="1959" priority="9">
      <formula>H105&gt;0</formula>
    </cfRule>
    <cfRule type="expression" dxfId="1958" priority="10">
      <formula>H105&lt;0</formula>
    </cfRule>
  </conditionalFormatting>
  <conditionalFormatting sqref="Q10">
    <cfRule type="expression" dxfId="1957" priority="7">
      <formula>Q10&gt;0</formula>
    </cfRule>
    <cfRule type="expression" dxfId="1956" priority="8">
      <formula>Q10&lt;0</formula>
    </cfRule>
  </conditionalFormatting>
  <conditionalFormatting sqref="F25:F29">
    <cfRule type="expression" dxfId="1955" priority="5">
      <formula>F25&gt;0</formula>
    </cfRule>
    <cfRule type="expression" dxfId="1954" priority="6">
      <formula>F25&lt;0</formula>
    </cfRule>
  </conditionalFormatting>
  <conditionalFormatting sqref="H25:H29">
    <cfRule type="expression" dxfId="1953" priority="3">
      <formula>H25&gt;0</formula>
    </cfRule>
    <cfRule type="expression" dxfId="1952" priority="4">
      <formula>H25&lt;0</formula>
    </cfRule>
  </conditionalFormatting>
  <conditionalFormatting sqref="J26:J35">
    <cfRule type="expression" dxfId="1951" priority="1">
      <formula>J26&gt;0</formula>
    </cfRule>
    <cfRule type="expression" dxfId="195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255.03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255.03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26.044730392156865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280.53300000000002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277.98270000000002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275.43240000000003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272.88210000000004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270.33179999999999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267.78149999999999</v>
      </c>
    </row>
    <row r="26" spans="1:21" x14ac:dyDescent="0.25">
      <c r="O26" s="81">
        <v>1.04</v>
      </c>
      <c r="P26" s="81">
        <f t="shared" si="4"/>
        <v>265.2312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262.68090000000001</v>
      </c>
    </row>
    <row r="28" spans="1:21" x14ac:dyDescent="0.25">
      <c r="O28" s="81">
        <v>1.02</v>
      </c>
      <c r="P28" s="81">
        <f t="shared" si="4"/>
        <v>260.13060000000002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257.58030000000002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255.03</v>
      </c>
    </row>
    <row r="31" spans="1:21" x14ac:dyDescent="0.25">
      <c r="O31" s="81">
        <v>0.99</v>
      </c>
      <c r="P31" s="81">
        <f t="shared" si="4"/>
        <v>252.47970000000001</v>
      </c>
    </row>
    <row r="32" spans="1:21" x14ac:dyDescent="0.25">
      <c r="O32" s="81">
        <v>0.98</v>
      </c>
      <c r="P32" s="81">
        <f t="shared" si="4"/>
        <v>249.92939999999999</v>
      </c>
    </row>
    <row r="33" spans="1:17" x14ac:dyDescent="0.25">
      <c r="O33" s="81">
        <v>0.97</v>
      </c>
      <c r="P33" s="81">
        <f t="shared" si="4"/>
        <v>247.37909999999999</v>
      </c>
    </row>
    <row r="34" spans="1:17" x14ac:dyDescent="0.25">
      <c r="O34" s="81">
        <v>0.96</v>
      </c>
      <c r="P34" s="81">
        <f t="shared" si="4"/>
        <v>244.8288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242.27849999999998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239.72819999999999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237.17790000000002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234.6276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232.07730000000001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229.52700000000002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9" priority="47">
      <formula>F7&gt;0</formula>
    </cfRule>
    <cfRule type="expression" dxfId="1948" priority="48">
      <formula>F7&lt;0</formula>
    </cfRule>
  </conditionalFormatting>
  <conditionalFormatting sqref="Q8">
    <cfRule type="expression" dxfId="1947" priority="45">
      <formula>Q8&gt;0</formula>
    </cfRule>
    <cfRule type="expression" dxfId="1946" priority="46">
      <formula>Q8&lt;0</formula>
    </cfRule>
  </conditionalFormatting>
  <conditionalFormatting sqref="F41:F60">
    <cfRule type="expression" dxfId="1945" priority="43">
      <formula>F41&gt;0</formula>
    </cfRule>
    <cfRule type="expression" dxfId="1944" priority="44">
      <formula>F41&lt;0</formula>
    </cfRule>
  </conditionalFormatting>
  <conditionalFormatting sqref="H41:H60">
    <cfRule type="expression" dxfId="1943" priority="41">
      <formula>H41&gt;0</formula>
    </cfRule>
    <cfRule type="expression" dxfId="1942" priority="42">
      <formula>H41&lt;0</formula>
    </cfRule>
  </conditionalFormatting>
  <conditionalFormatting sqref="Q10">
    <cfRule type="expression" dxfId="1941" priority="35">
      <formula>Q10&gt;0</formula>
    </cfRule>
    <cfRule type="expression" dxfId="1940" priority="36">
      <formula>Q10&lt;0</formula>
    </cfRule>
  </conditionalFormatting>
  <conditionalFormatting sqref="J36:J60">
    <cfRule type="expression" dxfId="1939" priority="33">
      <formula>J36&gt;0</formula>
    </cfRule>
    <cfRule type="expression" dxfId="1938" priority="34">
      <formula>J36&lt;0</formula>
    </cfRule>
  </conditionalFormatting>
  <conditionalFormatting sqref="K36:K49">
    <cfRule type="expression" dxfId="1937" priority="31">
      <formula>K36&gt;0</formula>
    </cfRule>
    <cfRule type="expression" dxfId="1936" priority="32">
      <formula>K36&lt;0</formula>
    </cfRule>
  </conditionalFormatting>
  <conditionalFormatting sqref="L36:L49">
    <cfRule type="expression" dxfId="1935" priority="29">
      <formula>L36&gt;0</formula>
    </cfRule>
    <cfRule type="expression" dxfId="1934" priority="30">
      <formula>L36&lt;0</formula>
    </cfRule>
  </conditionalFormatting>
  <conditionalFormatting sqref="F114:F135">
    <cfRule type="expression" dxfId="1933" priority="27">
      <formula>F114&gt;0</formula>
    </cfRule>
    <cfRule type="expression" dxfId="1932" priority="28">
      <formula>F114&lt;0</formula>
    </cfRule>
  </conditionalFormatting>
  <conditionalFormatting sqref="H114:H135">
    <cfRule type="expression" dxfId="1931" priority="25">
      <formula>H114&gt;0</formula>
    </cfRule>
    <cfRule type="expression" dxfId="1930" priority="26">
      <formula>H114&lt;0</formula>
    </cfRule>
  </conditionalFormatting>
  <conditionalFormatting sqref="J114:J127">
    <cfRule type="expression" dxfId="1929" priority="23">
      <formula>J114&gt;0</formula>
    </cfRule>
    <cfRule type="expression" dxfId="1928" priority="24">
      <formula>J114&lt;0</formula>
    </cfRule>
  </conditionalFormatting>
  <conditionalFormatting sqref="K114:K127">
    <cfRule type="expression" dxfId="1927" priority="21">
      <formula>K114&gt;0</formula>
    </cfRule>
    <cfRule type="expression" dxfId="1926" priority="22">
      <formula>K114&lt;0</formula>
    </cfRule>
  </conditionalFormatting>
  <conditionalFormatting sqref="L114:L127">
    <cfRule type="expression" dxfId="1925" priority="19">
      <formula>L114&gt;0</formula>
    </cfRule>
    <cfRule type="expression" dxfId="1924" priority="20">
      <formula>L114&lt;0</formula>
    </cfRule>
  </conditionalFormatting>
  <conditionalFormatting sqref="F36:F40">
    <cfRule type="expression" dxfId="1923" priority="17">
      <formula>F36&gt;0</formula>
    </cfRule>
    <cfRule type="expression" dxfId="1922" priority="18">
      <formula>F36&lt;0</formula>
    </cfRule>
  </conditionalFormatting>
  <conditionalFormatting sqref="H36:H40">
    <cfRule type="expression" dxfId="1921" priority="15">
      <formula>H36&gt;0</formula>
    </cfRule>
    <cfRule type="expression" dxfId="1920" priority="16">
      <formula>H36&lt;0</formula>
    </cfRule>
  </conditionalFormatting>
  <conditionalFormatting sqref="F61:F62">
    <cfRule type="expression" dxfId="1919" priority="13">
      <formula>F61&gt;0</formula>
    </cfRule>
    <cfRule type="expression" dxfId="1918" priority="14">
      <formula>F61&lt;0</formula>
    </cfRule>
  </conditionalFormatting>
  <conditionalFormatting sqref="H61:H62">
    <cfRule type="expression" dxfId="1917" priority="11">
      <formula>H61&gt;0</formula>
    </cfRule>
    <cfRule type="expression" dxfId="1916" priority="12">
      <formula>H61&lt;0</formula>
    </cfRule>
  </conditionalFormatting>
  <conditionalFormatting sqref="J61:J62">
    <cfRule type="expression" dxfId="1915" priority="9">
      <formula>J61&gt;0</formula>
    </cfRule>
    <cfRule type="expression" dxfId="1914" priority="10">
      <formula>J61&lt;0</formula>
    </cfRule>
  </conditionalFormatting>
  <conditionalFormatting sqref="J74:J75 H74:H75 F74:F75">
    <cfRule type="expression" dxfId="1913" priority="7">
      <formula>F74&gt;0</formula>
    </cfRule>
    <cfRule type="expression" dxfId="1912" priority="8">
      <formula>F74&lt;0</formula>
    </cfRule>
  </conditionalFormatting>
  <conditionalFormatting sqref="J79:J82 F79:F83 H79:H83">
    <cfRule type="expression" dxfId="1911" priority="3">
      <formula>F79&gt;0</formula>
    </cfRule>
    <cfRule type="expression" dxfId="1910" priority="4">
      <formula>F79&lt;0</formula>
    </cfRule>
  </conditionalFormatting>
  <conditionalFormatting sqref="J84:J86 F84:F86 H84:H86">
    <cfRule type="expression" dxfId="1909" priority="1">
      <formula>F84&gt;0</formula>
    </cfRule>
    <cfRule type="expression" dxfId="190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86.049899999999994</v>
      </c>
      <c r="R4" s="425">
        <v>-1.38E-2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8604.99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-600.71000000000095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-600.71000000000095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-6.5254136024419748E-2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7.9023915193393614E-3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1353</v>
      </c>
      <c r="W12" s="134"/>
    </row>
    <row r="13" spans="1:23" x14ac:dyDescent="0.25">
      <c r="H13" s="70"/>
      <c r="O13" s="11" t="s">
        <v>947</v>
      </c>
      <c r="Q13" s="2">
        <f>Q4/4.75</f>
        <v>18.115768421052632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94.654889999999995</v>
      </c>
      <c r="W19" s="134"/>
    </row>
    <row r="20" spans="1:23" x14ac:dyDescent="0.25">
      <c r="O20" s="81">
        <v>1.0900000000000001</v>
      </c>
      <c r="P20" s="81">
        <f t="shared" ref="P20:P39" si="0">O20*$Q$4</f>
        <v>93.794391000000005</v>
      </c>
      <c r="W20" s="134"/>
    </row>
    <row r="21" spans="1:23" x14ac:dyDescent="0.25">
      <c r="O21" s="81">
        <v>1.08</v>
      </c>
      <c r="P21" s="81">
        <f t="shared" si="0"/>
        <v>92.933892</v>
      </c>
      <c r="W21" s="134"/>
    </row>
    <row r="22" spans="1:23" x14ac:dyDescent="0.25">
      <c r="O22" s="81">
        <v>1.07</v>
      </c>
      <c r="P22" s="81">
        <f t="shared" si="0"/>
        <v>92.073392999999996</v>
      </c>
      <c r="W22" s="134"/>
    </row>
    <row r="23" spans="1:23" x14ac:dyDescent="0.25">
      <c r="O23" s="81">
        <v>1.06</v>
      </c>
      <c r="P23" s="81">
        <f t="shared" si="0"/>
        <v>91.212893999999991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90.352395000000001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89.491895999999997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88.631396999999993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87.770897999999988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86.910398999999998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86.049899999999994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85.189400999999989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84.328901999999999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83.468402999999995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82.607903999999991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81.747404999999986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80.886905999999996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80.026406999999992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79.165908000000002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78.305408999999997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77.444909999999993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7" priority="25">
      <formula>F52&gt;0</formula>
    </cfRule>
    <cfRule type="expression" dxfId="1906" priority="26">
      <formula>F52&lt;0</formula>
    </cfRule>
  </conditionalFormatting>
  <conditionalFormatting sqref="Q7">
    <cfRule type="expression" dxfId="1905" priority="23">
      <formula>Q7&gt;0</formula>
    </cfRule>
    <cfRule type="expression" dxfId="1904" priority="24">
      <formula>Q7&lt;0</formula>
    </cfRule>
  </conditionalFormatting>
  <conditionalFormatting sqref="Q8">
    <cfRule type="expression" dxfId="1903" priority="21">
      <formula>Q8&gt;0</formula>
    </cfRule>
    <cfRule type="expression" dxfId="1902" priority="22">
      <formula>Q8&lt;0</formula>
    </cfRule>
  </conditionalFormatting>
  <conditionalFormatting sqref="F25:F37 F43:F51">
    <cfRule type="expression" dxfId="1901" priority="19">
      <formula>F25&gt;0</formula>
    </cfRule>
    <cfRule type="expression" dxfId="1900" priority="20">
      <formula>F25&lt;0</formula>
    </cfRule>
  </conditionalFormatting>
  <conditionalFormatting sqref="H25:H37 H41:H51">
    <cfRule type="expression" dxfId="1899" priority="17">
      <formula>H25&gt;0</formula>
    </cfRule>
    <cfRule type="expression" dxfId="1898" priority="18">
      <formula>H25&lt;0</formula>
    </cfRule>
  </conditionalFormatting>
  <conditionalFormatting sqref="F89:F110">
    <cfRule type="expression" dxfId="1897" priority="15">
      <formula>F89&gt;0</formula>
    </cfRule>
    <cfRule type="expression" dxfId="1896" priority="16">
      <formula>F89&lt;0</formula>
    </cfRule>
  </conditionalFormatting>
  <conditionalFormatting sqref="H89:H110">
    <cfRule type="expression" dxfId="1895" priority="13">
      <formula>H89&gt;0</formula>
    </cfRule>
    <cfRule type="expression" dxfId="1894" priority="14">
      <formula>H89&lt;0</formula>
    </cfRule>
  </conditionalFormatting>
  <conditionalFormatting sqref="Q10">
    <cfRule type="expression" dxfId="1893" priority="11">
      <formula>Q10&gt;0</formula>
    </cfRule>
    <cfRule type="expression" dxfId="1892" priority="12">
      <formula>Q10&lt;0</formula>
    </cfRule>
  </conditionalFormatting>
  <conditionalFormatting sqref="J25:J38">
    <cfRule type="expression" dxfId="1891" priority="9">
      <formula>J25&gt;0</formula>
    </cfRule>
    <cfRule type="expression" dxfId="1890" priority="10">
      <formula>J25&lt;0</formula>
    </cfRule>
  </conditionalFormatting>
  <conditionalFormatting sqref="K25:K38">
    <cfRule type="expression" dxfId="1889" priority="7">
      <formula>K25&gt;0</formula>
    </cfRule>
    <cfRule type="expression" dxfId="1888" priority="8">
      <formula>K25&lt;0</formula>
    </cfRule>
  </conditionalFormatting>
  <conditionalFormatting sqref="F38:F42">
    <cfRule type="expression" dxfId="1887" priority="3">
      <formula>F38&gt;0</formula>
    </cfRule>
    <cfRule type="expression" dxfId="1886" priority="4">
      <formula>F38&lt;0</formula>
    </cfRule>
  </conditionalFormatting>
  <conditionalFormatting sqref="H38:H40">
    <cfRule type="expression" dxfId="1885" priority="1">
      <formula>H38&gt;0</formula>
    </cfRule>
    <cfRule type="expression" dxfId="188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158.81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158.81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23.738415545590431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174.691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173.10290000000001</v>
      </c>
      <c r="Q19" s="2"/>
    </row>
    <row r="20" spans="1:17" x14ac:dyDescent="0.25">
      <c r="O20" s="81">
        <v>1.08</v>
      </c>
      <c r="P20" s="81">
        <f t="shared" si="2"/>
        <v>171.51480000000001</v>
      </c>
      <c r="Q20" s="2"/>
    </row>
    <row r="21" spans="1:17" x14ac:dyDescent="0.25">
      <c r="O21" s="81">
        <v>1.07</v>
      </c>
      <c r="P21" s="81">
        <f t="shared" si="2"/>
        <v>169.92670000000001</v>
      </c>
      <c r="Q21" s="2"/>
    </row>
    <row r="22" spans="1:17" x14ac:dyDescent="0.25">
      <c r="O22" s="81">
        <v>1.06</v>
      </c>
      <c r="P22" s="81">
        <f t="shared" si="2"/>
        <v>168.33860000000001</v>
      </c>
      <c r="Q22" s="2"/>
    </row>
    <row r="23" spans="1:17" x14ac:dyDescent="0.25">
      <c r="O23" s="81">
        <v>1.05</v>
      </c>
      <c r="P23" s="81">
        <f t="shared" si="2"/>
        <v>166.75050000000002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165.16240000000002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163.57429999999999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161.9862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160.3981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158.81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157.22190000000001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155.63380000000001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154.04570000000001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152.45759999999999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150.86949999999999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149.28139999999999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147.69330000000002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146.1052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144.5171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142.929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3" priority="25">
      <formula>F7&gt;0</formula>
    </cfRule>
    <cfRule type="expression" dxfId="1882" priority="26">
      <formula>F7&lt;0</formula>
    </cfRule>
  </conditionalFormatting>
  <conditionalFormatting sqref="Q8">
    <cfRule type="expression" dxfId="1881" priority="23">
      <formula>Q8&gt;0</formula>
    </cfRule>
    <cfRule type="expression" dxfId="1880" priority="24">
      <formula>Q8&lt;0</formula>
    </cfRule>
  </conditionalFormatting>
  <conditionalFormatting sqref="F93:F114">
    <cfRule type="expression" dxfId="1879" priority="17">
      <formula>F93&gt;0</formula>
    </cfRule>
    <cfRule type="expression" dxfId="1878" priority="18">
      <formula>F93&lt;0</formula>
    </cfRule>
  </conditionalFormatting>
  <conditionalFormatting sqref="H93:H114">
    <cfRule type="expression" dxfId="1877" priority="15">
      <formula>H93&gt;0</formula>
    </cfRule>
    <cfRule type="expression" dxfId="1876" priority="16">
      <formula>H93&lt;0</formula>
    </cfRule>
  </conditionalFormatting>
  <conditionalFormatting sqref="Q10">
    <cfRule type="expression" dxfId="1875" priority="13">
      <formula>Q10&gt;0</formula>
    </cfRule>
    <cfRule type="expression" dxfId="1874" priority="14">
      <formula>Q10&lt;0</formula>
    </cfRule>
  </conditionalFormatting>
  <conditionalFormatting sqref="J25:J38">
    <cfRule type="expression" dxfId="1873" priority="11">
      <formula>J25&gt;0</formula>
    </cfRule>
    <cfRule type="expression" dxfId="1872" priority="12">
      <formula>J25&lt;0</formula>
    </cfRule>
  </conditionalFormatting>
  <conditionalFormatting sqref="K25:K38">
    <cfRule type="expression" dxfId="1871" priority="9">
      <formula>K25&gt;0</formula>
    </cfRule>
    <cfRule type="expression" dxfId="1870" priority="10">
      <formula>K25&lt;0</formula>
    </cfRule>
  </conditionalFormatting>
  <conditionalFormatting sqref="L25:L34">
    <cfRule type="expression" dxfId="1869" priority="7">
      <formula>L25&gt;0</formula>
    </cfRule>
    <cfRule type="expression" dxfId="1868" priority="8">
      <formula>L25&lt;0</formula>
    </cfRule>
  </conditionalFormatting>
  <conditionalFormatting sqref="J43">
    <cfRule type="expression" dxfId="1867" priority="5">
      <formula>J43&gt;0</formula>
    </cfRule>
    <cfRule type="expression" dxfId="1866" priority="6">
      <formula>J43&lt;0</formula>
    </cfRule>
  </conditionalFormatting>
  <conditionalFormatting sqref="M25:M34">
    <cfRule type="expression" dxfId="1865" priority="3">
      <formula>M25&gt;0</formula>
    </cfRule>
    <cfRule type="expression" dxfId="1864" priority="4">
      <formula>M25&lt;0</formula>
    </cfRule>
  </conditionalFormatting>
  <conditionalFormatting sqref="H61:H64 F61:F64">
    <cfRule type="expression" dxfId="1863" priority="1">
      <formula>F61&gt;0</formula>
    </cfRule>
    <cfRule type="expression" dxfId="186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35.82</v>
      </c>
      <c r="R4" s="425">
        <v>-6.7000000000000002E-3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3582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1441.6599999999999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1441.6599999999999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0.67356588205612178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2.121719709659408E-2</v>
      </c>
      <c r="R11">
        <v>0.19</v>
      </c>
    </row>
    <row r="12" spans="1:21" x14ac:dyDescent="0.25">
      <c r="H12" s="70"/>
      <c r="O12" s="11" t="s">
        <v>969</v>
      </c>
      <c r="Q12" s="1" t="s">
        <v>1358</v>
      </c>
    </row>
    <row r="13" spans="1:21" x14ac:dyDescent="0.25">
      <c r="H13" s="70"/>
      <c r="O13" s="11" t="s">
        <v>947</v>
      </c>
      <c r="Q13" s="2">
        <f>Q4/2.5</f>
        <v>14.327999999999999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39.402000000000001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39.043800000000005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38.685600000000001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38.327400000000004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37.969200000000001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37.611000000000004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37.252800000000001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36.894600000000004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36.5364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36.178200000000004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35.82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35.461799999999997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35.1036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34.745399999999997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34.3872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34.028999999999996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33.6708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33.312600000000003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32.9544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32.596200000000003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32.238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1" priority="33">
      <formula>F59&gt;0</formula>
    </cfRule>
    <cfRule type="expression" dxfId="1860" priority="34">
      <formula>F59&lt;0</formula>
    </cfRule>
  </conditionalFormatting>
  <conditionalFormatting sqref="Q7">
    <cfRule type="expression" dxfId="1859" priority="31">
      <formula>Q7&gt;0</formula>
    </cfRule>
    <cfRule type="expression" dxfId="1858" priority="32">
      <formula>Q7&lt;0</formula>
    </cfRule>
  </conditionalFormatting>
  <conditionalFormatting sqref="Q8">
    <cfRule type="expression" dxfId="1857" priority="29">
      <formula>Q8&gt;0</formula>
    </cfRule>
    <cfRule type="expression" dxfId="1856" priority="30">
      <formula>Q8&lt;0</formula>
    </cfRule>
  </conditionalFormatting>
  <conditionalFormatting sqref="F30:F58">
    <cfRule type="expression" dxfId="1855" priority="27">
      <formula>F30&gt;0</formula>
    </cfRule>
    <cfRule type="expression" dxfId="1854" priority="28">
      <formula>F30&lt;0</formula>
    </cfRule>
  </conditionalFormatting>
  <conditionalFormatting sqref="H30:H58">
    <cfRule type="expression" dxfId="1853" priority="25">
      <formula>H30&gt;0</formula>
    </cfRule>
    <cfRule type="expression" dxfId="1852" priority="26">
      <formula>H30&lt;0</formula>
    </cfRule>
  </conditionalFormatting>
  <conditionalFormatting sqref="Q10">
    <cfRule type="expression" dxfId="1851" priority="23">
      <formula>Q10&gt;0</formula>
    </cfRule>
    <cfRule type="expression" dxfId="1850" priority="24">
      <formula>Q10&lt;0</formula>
    </cfRule>
  </conditionalFormatting>
  <conditionalFormatting sqref="J25:J38">
    <cfRule type="expression" dxfId="1849" priority="21">
      <formula>J25&gt;0</formula>
    </cfRule>
    <cfRule type="expression" dxfId="1848" priority="22">
      <formula>J25&lt;0</formula>
    </cfRule>
  </conditionalFormatting>
  <conditionalFormatting sqref="K25:K33">
    <cfRule type="expression" dxfId="1847" priority="19">
      <formula>K25&gt;0</formula>
    </cfRule>
    <cfRule type="expression" dxfId="1846" priority="20">
      <formula>K25&lt;0</formula>
    </cfRule>
  </conditionalFormatting>
  <conditionalFormatting sqref="L25:L38">
    <cfRule type="expression" dxfId="1845" priority="17">
      <formula>L25&gt;0</formula>
    </cfRule>
    <cfRule type="expression" dxfId="1844" priority="18">
      <formula>L25&lt;0</formula>
    </cfRule>
  </conditionalFormatting>
  <conditionalFormatting sqref="F89:F110">
    <cfRule type="expression" dxfId="1843" priority="15">
      <formula>F89&gt;0</formula>
    </cfRule>
    <cfRule type="expression" dxfId="1842" priority="16">
      <formula>F89&lt;0</formula>
    </cfRule>
  </conditionalFormatting>
  <conditionalFormatting sqref="H89:H110">
    <cfRule type="expression" dxfId="1841" priority="13">
      <formula>H89&gt;0</formula>
    </cfRule>
    <cfRule type="expression" dxfId="1840" priority="14">
      <formula>H89&lt;0</formula>
    </cfRule>
  </conditionalFormatting>
  <conditionalFormatting sqref="J89:J102">
    <cfRule type="expression" dxfId="1839" priority="11">
      <formula>J89&gt;0</formula>
    </cfRule>
    <cfRule type="expression" dxfId="1838" priority="12">
      <formula>J89&lt;0</formula>
    </cfRule>
  </conditionalFormatting>
  <conditionalFormatting sqref="K89:K102">
    <cfRule type="expression" dxfId="1837" priority="9">
      <formula>K89&gt;0</formula>
    </cfRule>
    <cfRule type="expression" dxfId="1836" priority="10">
      <formula>K89&lt;0</formula>
    </cfRule>
  </conditionalFormatting>
  <conditionalFormatting sqref="L89:L102">
    <cfRule type="expression" dxfId="1835" priority="7">
      <formula>L89&gt;0</formula>
    </cfRule>
    <cfRule type="expression" dxfId="1834" priority="8">
      <formula>L89&lt;0</formula>
    </cfRule>
  </conditionalFormatting>
  <conditionalFormatting sqref="F25:F29">
    <cfRule type="expression" dxfId="1833" priority="5">
      <formula>F25&gt;0</formula>
    </cfRule>
    <cfRule type="expression" dxfId="1832" priority="6">
      <formula>F25&lt;0</formula>
    </cfRule>
  </conditionalFormatting>
  <conditionalFormatting sqref="H25:H29">
    <cfRule type="expression" dxfId="1831" priority="3">
      <formula>H25&gt;0</formula>
    </cfRule>
    <cfRule type="expression" dxfId="1830" priority="4">
      <formula>H25&lt;0</formula>
    </cfRule>
  </conditionalFormatting>
  <conditionalFormatting sqref="F29">
    <cfRule type="expression" dxfId="1829" priority="1">
      <formula>F29&gt;0</formula>
    </cfRule>
    <cfRule type="expression" dxfId="182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64.930000000000007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64.930000000000007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9.856768827968581E-3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8.7981029810298121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71.423000000000016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70.773700000000019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70.124400000000009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69.475100000000012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68.825800000000015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68.176500000000004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67.527200000000008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66.877900000000011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66.228600000000014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65.579300000000003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64.930000000000007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64.28070000000001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63.631400000000006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62.982100000000003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62.332800000000006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61.683500000000002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61.034200000000006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60.384900000000009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59.735600000000012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59.086300000000008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58.437000000000005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7" priority="31">
      <formula>F47&gt;0</formula>
    </cfRule>
    <cfRule type="expression" dxfId="1826" priority="32">
      <formula>F47&lt;0</formula>
    </cfRule>
  </conditionalFormatting>
  <conditionalFormatting sqref="Q7">
    <cfRule type="expression" dxfId="1825" priority="29">
      <formula>Q7&gt;0</formula>
    </cfRule>
    <cfRule type="expression" dxfId="1824" priority="30">
      <formula>Q7&lt;0</formula>
    </cfRule>
  </conditionalFormatting>
  <conditionalFormatting sqref="Q8">
    <cfRule type="expression" dxfId="1823" priority="27">
      <formula>Q8&gt;0</formula>
    </cfRule>
    <cfRule type="expression" dxfId="1822" priority="28">
      <formula>Q8&lt;0</formula>
    </cfRule>
  </conditionalFormatting>
  <conditionalFormatting sqref="F30:F46">
    <cfRule type="expression" dxfId="1821" priority="25">
      <formula>F30&gt;0</formula>
    </cfRule>
    <cfRule type="expression" dxfId="1820" priority="26">
      <formula>F30&lt;0</formula>
    </cfRule>
  </conditionalFormatting>
  <conditionalFormatting sqref="H30:H46">
    <cfRule type="expression" dxfId="1819" priority="23">
      <formula>H30&gt;0</formula>
    </cfRule>
    <cfRule type="expression" dxfId="1818" priority="24">
      <formula>H30&lt;0</formula>
    </cfRule>
  </conditionalFormatting>
  <conditionalFormatting sqref="Q10">
    <cfRule type="expression" dxfId="1817" priority="21">
      <formula>Q10&gt;0</formula>
    </cfRule>
    <cfRule type="expression" dxfId="1816" priority="22">
      <formula>Q10&lt;0</formula>
    </cfRule>
  </conditionalFormatting>
  <conditionalFormatting sqref="J25:J38">
    <cfRule type="expression" dxfId="1815" priority="19">
      <formula>J25&gt;0</formula>
    </cfRule>
    <cfRule type="expression" dxfId="1814" priority="20">
      <formula>J25&lt;0</formula>
    </cfRule>
  </conditionalFormatting>
  <conditionalFormatting sqref="K25:K38">
    <cfRule type="expression" dxfId="1813" priority="17">
      <formula>K25&gt;0</formula>
    </cfRule>
    <cfRule type="expression" dxfId="1812" priority="18">
      <formula>K25&lt;0</formula>
    </cfRule>
  </conditionalFormatting>
  <conditionalFormatting sqref="L25:L38">
    <cfRule type="expression" dxfId="1811" priority="15">
      <formula>L25&gt;0</formula>
    </cfRule>
    <cfRule type="expression" dxfId="1810" priority="16">
      <formula>L25&lt;0</formula>
    </cfRule>
  </conditionalFormatting>
  <conditionalFormatting sqref="F89:F110">
    <cfRule type="expression" dxfId="1809" priority="13">
      <formula>F89&gt;0</formula>
    </cfRule>
    <cfRule type="expression" dxfId="1808" priority="14">
      <formula>F89&lt;0</formula>
    </cfRule>
  </conditionalFormatting>
  <conditionalFormatting sqref="H89:H110">
    <cfRule type="expression" dxfId="1807" priority="11">
      <formula>H89&gt;0</formula>
    </cfRule>
    <cfRule type="expression" dxfId="1806" priority="12">
      <formula>H89&lt;0</formula>
    </cfRule>
  </conditionalFormatting>
  <conditionalFormatting sqref="J89:J102">
    <cfRule type="expression" dxfId="1805" priority="9">
      <formula>J89&gt;0</formula>
    </cfRule>
    <cfRule type="expression" dxfId="1804" priority="10">
      <formula>J89&lt;0</formula>
    </cfRule>
  </conditionalFormatting>
  <conditionalFormatting sqref="K89:K102">
    <cfRule type="expression" dxfId="1803" priority="7">
      <formula>K89&gt;0</formula>
    </cfRule>
    <cfRule type="expression" dxfId="1802" priority="8">
      <formula>K89&lt;0</formula>
    </cfRule>
  </conditionalFormatting>
  <conditionalFormatting sqref="L89:L102">
    <cfRule type="expression" dxfId="1801" priority="5">
      <formula>L89&gt;0</formula>
    </cfRule>
    <cfRule type="expression" dxfId="1800" priority="6">
      <formula>L89&lt;0</formula>
    </cfRule>
  </conditionalFormatting>
  <conditionalFormatting sqref="F25:F29">
    <cfRule type="expression" dxfId="1799" priority="3">
      <formula>F25&gt;0</formula>
    </cfRule>
    <cfRule type="expression" dxfId="1798" priority="4">
      <formula>F25&lt;0</formula>
    </cfRule>
  </conditionalFormatting>
  <conditionalFormatting sqref="H25:H29">
    <cfRule type="expression" dxfId="1797" priority="1">
      <formula>H25&gt;0</formula>
    </cfRule>
    <cfRule type="expression" dxfId="17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40.29</v>
      </c>
      <c r="R4" s="425">
        <v>3.3099999999999997E-2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12087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-3400.0600000000013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-3400.0600000000013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-0.2195419918305993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4.5172499379498639E-2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8.7586956521739143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44.319000000000003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43.9161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43.513200000000005</v>
      </c>
    </row>
    <row r="20" spans="1:20" x14ac:dyDescent="0.25">
      <c r="O20" s="81">
        <v>1.07</v>
      </c>
      <c r="P20" s="81">
        <f t="shared" si="0"/>
        <v>43.110300000000002</v>
      </c>
    </row>
    <row r="21" spans="1:20" x14ac:dyDescent="0.25">
      <c r="O21" s="81">
        <v>1.06</v>
      </c>
      <c r="P21" s="81">
        <f t="shared" si="0"/>
        <v>42.7074</v>
      </c>
    </row>
    <row r="22" spans="1:20" x14ac:dyDescent="0.25">
      <c r="O22" s="81">
        <v>1.05</v>
      </c>
      <c r="P22" s="81">
        <f t="shared" si="0"/>
        <v>42.304500000000004</v>
      </c>
    </row>
    <row r="23" spans="1:20" x14ac:dyDescent="0.25">
      <c r="O23" s="81">
        <v>1.04</v>
      </c>
      <c r="P23" s="81">
        <f t="shared" si="0"/>
        <v>41.901600000000002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41.498699999999999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41.095799999999997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40.692900000000002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40.29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39.887099999999997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39.484200000000001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39.081299999999999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38.678399999999996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38.275499999999994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37.872599999999998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37.469700000000003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37.066800000000001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36.663899999999998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36.261000000000003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5" priority="35">
      <formula>F54&gt;0</formula>
    </cfRule>
    <cfRule type="expression" dxfId="1794" priority="36">
      <formula>F54&lt;0</formula>
    </cfRule>
  </conditionalFormatting>
  <conditionalFormatting sqref="Q7">
    <cfRule type="expression" dxfId="1793" priority="33">
      <formula>Q7&gt;0</formula>
    </cfRule>
    <cfRule type="expression" dxfId="1792" priority="34">
      <formula>Q7&lt;0</formula>
    </cfRule>
  </conditionalFormatting>
  <conditionalFormatting sqref="Q8">
    <cfRule type="expression" dxfId="1791" priority="31">
      <formula>Q8&gt;0</formula>
    </cfRule>
    <cfRule type="expression" dxfId="1790" priority="32">
      <formula>Q8&lt;0</formula>
    </cfRule>
  </conditionalFormatting>
  <conditionalFormatting sqref="F30:F53">
    <cfRule type="expression" dxfId="1789" priority="29">
      <formula>F30&gt;0</formula>
    </cfRule>
    <cfRule type="expression" dxfId="1788" priority="30">
      <formula>F30&lt;0</formula>
    </cfRule>
  </conditionalFormatting>
  <conditionalFormatting sqref="H30:H53">
    <cfRule type="expression" dxfId="1787" priority="27">
      <formula>H30&gt;0</formula>
    </cfRule>
    <cfRule type="expression" dxfId="1786" priority="28">
      <formula>H30&lt;0</formula>
    </cfRule>
  </conditionalFormatting>
  <conditionalFormatting sqref="Q10">
    <cfRule type="expression" dxfId="1785" priority="25">
      <formula>Q10&gt;0</formula>
    </cfRule>
    <cfRule type="expression" dxfId="1784" priority="26">
      <formula>Q10&lt;0</formula>
    </cfRule>
  </conditionalFormatting>
  <conditionalFormatting sqref="J25:J39">
    <cfRule type="expression" dxfId="1783" priority="23">
      <formula>J25&gt;0</formula>
    </cfRule>
    <cfRule type="expression" dxfId="1782" priority="24">
      <formula>J25&lt;0</formula>
    </cfRule>
  </conditionalFormatting>
  <conditionalFormatting sqref="K25:K36">
    <cfRule type="expression" dxfId="1781" priority="21">
      <formula>K25&gt;0</formula>
    </cfRule>
    <cfRule type="expression" dxfId="1780" priority="22">
      <formula>K25&lt;0</formula>
    </cfRule>
  </conditionalFormatting>
  <conditionalFormatting sqref="L25">
    <cfRule type="expression" dxfId="1779" priority="19">
      <formula>L25&gt;0</formula>
    </cfRule>
    <cfRule type="expression" dxfId="1778" priority="20">
      <formula>L25&lt;0</formula>
    </cfRule>
  </conditionalFormatting>
  <conditionalFormatting sqref="F89:F110">
    <cfRule type="expression" dxfId="1777" priority="17">
      <formula>F89&gt;0</formula>
    </cfRule>
    <cfRule type="expression" dxfId="1776" priority="18">
      <formula>F89&lt;0</formula>
    </cfRule>
  </conditionalFormatting>
  <conditionalFormatting sqref="H89:H110">
    <cfRule type="expression" dxfId="1775" priority="15">
      <formula>H89&gt;0</formula>
    </cfRule>
    <cfRule type="expression" dxfId="1774" priority="16">
      <formula>H89&lt;0</formula>
    </cfRule>
  </conditionalFormatting>
  <conditionalFormatting sqref="J89:J102">
    <cfRule type="expression" dxfId="1773" priority="13">
      <formula>J89&gt;0</formula>
    </cfRule>
    <cfRule type="expression" dxfId="1772" priority="14">
      <formula>J89&lt;0</formula>
    </cfRule>
  </conditionalFormatting>
  <conditionalFormatting sqref="K89:K102">
    <cfRule type="expression" dxfId="1771" priority="11">
      <formula>K89&gt;0</formula>
    </cfRule>
    <cfRule type="expression" dxfId="1770" priority="12">
      <formula>K89&lt;0</formula>
    </cfRule>
  </conditionalFormatting>
  <conditionalFormatting sqref="L89:L102">
    <cfRule type="expression" dxfId="1769" priority="9">
      <formula>L89&gt;0</formula>
    </cfRule>
    <cfRule type="expression" dxfId="1768" priority="10">
      <formula>L89&lt;0</formula>
    </cfRule>
  </conditionalFormatting>
  <conditionalFormatting sqref="F25:F29">
    <cfRule type="expression" dxfId="1767" priority="7">
      <formula>F25&gt;0</formula>
    </cfRule>
    <cfRule type="expression" dxfId="1766" priority="8">
      <formula>F25&lt;0</formula>
    </cfRule>
  </conditionalFormatting>
  <conditionalFormatting sqref="H25:H29">
    <cfRule type="expression" dxfId="1765" priority="5">
      <formula>H25&gt;0</formula>
    </cfRule>
    <cfRule type="expression" dxfId="176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47" activePane="bottomLeft" state="frozen"/>
      <selection activeCell="A2" sqref="A2"/>
      <selection pane="bottomLeft" activeCell="U60" sqref="U6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48.86</v>
      </c>
      <c r="R4" s="425">
        <v>-1.61E-2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9772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-9.4000000000014552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-9.4000000000014552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-9.6100762672025007E-4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5.7306590257879653E-2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12.260978670012546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53.746000000000002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53.257400000000004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52.768800000000006</v>
      </c>
    </row>
    <row r="20" spans="1:21" x14ac:dyDescent="0.25">
      <c r="O20" s="81">
        <v>1.07</v>
      </c>
      <c r="P20" s="81">
        <f t="shared" si="2"/>
        <v>52.280200000000001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51.791600000000003</v>
      </c>
    </row>
    <row r="22" spans="1:21" x14ac:dyDescent="0.25">
      <c r="O22" s="81">
        <v>1.05</v>
      </c>
      <c r="P22" s="81">
        <f t="shared" si="2"/>
        <v>51.303000000000004</v>
      </c>
    </row>
    <row r="23" spans="1:21" x14ac:dyDescent="0.25">
      <c r="O23" s="81">
        <v>1.04</v>
      </c>
      <c r="P23" s="81">
        <f t="shared" si="2"/>
        <v>50.814399999999999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50.325800000000001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49.837200000000003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49.348599999999998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48.86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48.371400000000001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47.882799999999996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47.394199999999998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46.9056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46.416999999999994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45.928399999999996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45.439800000000005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44.9512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44.462600000000002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43.974000000000004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3" priority="45">
      <formula>F63&gt;0</formula>
    </cfRule>
    <cfRule type="expression" dxfId="1762" priority="46">
      <formula>F63&lt;0</formula>
    </cfRule>
  </conditionalFormatting>
  <conditionalFormatting sqref="Q7">
    <cfRule type="expression" dxfId="1761" priority="43">
      <formula>Q7&gt;0</formula>
    </cfRule>
    <cfRule type="expression" dxfId="1760" priority="44">
      <formula>Q7&lt;0</formula>
    </cfRule>
  </conditionalFormatting>
  <conditionalFormatting sqref="Q8">
    <cfRule type="expression" dxfId="1759" priority="41">
      <formula>Q8&gt;0</formula>
    </cfRule>
    <cfRule type="expression" dxfId="1758" priority="42">
      <formula>Q8&lt;0</formula>
    </cfRule>
  </conditionalFormatting>
  <conditionalFormatting sqref="F30:F62">
    <cfRule type="expression" dxfId="1757" priority="39">
      <formula>F30&gt;0</formula>
    </cfRule>
    <cfRule type="expression" dxfId="1756" priority="40">
      <formula>F30&lt;0</formula>
    </cfRule>
  </conditionalFormatting>
  <conditionalFormatting sqref="H30:H62">
    <cfRule type="expression" dxfId="1755" priority="37">
      <formula>H30&gt;0</formula>
    </cfRule>
    <cfRule type="expression" dxfId="1754" priority="38">
      <formula>H30&lt;0</formula>
    </cfRule>
  </conditionalFormatting>
  <conditionalFormatting sqref="Q10">
    <cfRule type="expression" dxfId="1753" priority="35">
      <formula>Q10&gt;0</formula>
    </cfRule>
    <cfRule type="expression" dxfId="1752" priority="36">
      <formula>Q10&lt;0</formula>
    </cfRule>
  </conditionalFormatting>
  <conditionalFormatting sqref="K25:K39">
    <cfRule type="expression" dxfId="1751" priority="31">
      <formula>K25&gt;0</formula>
    </cfRule>
    <cfRule type="expression" dxfId="1750" priority="32">
      <formula>K25&lt;0</formula>
    </cfRule>
  </conditionalFormatting>
  <conditionalFormatting sqref="L25">
    <cfRule type="expression" dxfId="1749" priority="29">
      <formula>L25&gt;0</formula>
    </cfRule>
    <cfRule type="expression" dxfId="1748" priority="30">
      <formula>L25&lt;0</formula>
    </cfRule>
  </conditionalFormatting>
  <conditionalFormatting sqref="F89:F110">
    <cfRule type="expression" dxfId="1747" priority="27">
      <formula>F89&gt;0</formula>
    </cfRule>
    <cfRule type="expression" dxfId="1746" priority="28">
      <formula>F89&lt;0</formula>
    </cfRule>
  </conditionalFormatting>
  <conditionalFormatting sqref="H89:H110">
    <cfRule type="expression" dxfId="1745" priority="25">
      <formula>H89&gt;0</formula>
    </cfRule>
    <cfRule type="expression" dxfId="1744" priority="26">
      <formula>H89&lt;0</formula>
    </cfRule>
  </conditionalFormatting>
  <conditionalFormatting sqref="J89:J102">
    <cfRule type="expression" dxfId="1743" priority="23">
      <formula>J89&gt;0</formula>
    </cfRule>
    <cfRule type="expression" dxfId="1742" priority="24">
      <formula>J89&lt;0</formula>
    </cfRule>
  </conditionalFormatting>
  <conditionalFormatting sqref="K89:K102">
    <cfRule type="expression" dxfId="1741" priority="21">
      <formula>K89&gt;0</formula>
    </cfRule>
    <cfRule type="expression" dxfId="1740" priority="22">
      <formula>K89&lt;0</formula>
    </cfRule>
  </conditionalFormatting>
  <conditionalFormatting sqref="L89:L102">
    <cfRule type="expression" dxfId="1739" priority="19">
      <formula>L89&gt;0</formula>
    </cfRule>
    <cfRule type="expression" dxfId="1738" priority="20">
      <formula>L89&lt;0</formula>
    </cfRule>
  </conditionalFormatting>
  <conditionalFormatting sqref="F25 F29">
    <cfRule type="expression" dxfId="1737" priority="17">
      <formula>F25&gt;0</formula>
    </cfRule>
    <cfRule type="expression" dxfId="1736" priority="18">
      <formula>F25&lt;0</formula>
    </cfRule>
  </conditionalFormatting>
  <conditionalFormatting sqref="H25 H29">
    <cfRule type="expression" dxfId="1735" priority="15">
      <formula>H25&gt;0</formula>
    </cfRule>
    <cfRule type="expression" dxfId="1734" priority="16">
      <formula>H25&lt;0</formula>
    </cfRule>
  </conditionalFormatting>
  <conditionalFormatting sqref="F26:F28">
    <cfRule type="expression" dxfId="1733" priority="13">
      <formula>F26&gt;0</formula>
    </cfRule>
    <cfRule type="expression" dxfId="1732" priority="14">
      <formula>F26&lt;0</formula>
    </cfRule>
  </conditionalFormatting>
  <conditionalFormatting sqref="H26:H28">
    <cfRule type="expression" dxfId="1731" priority="11">
      <formula>H26&gt;0</formula>
    </cfRule>
    <cfRule type="expression" dxfId="1730" priority="12">
      <formula>H26&lt;0</formula>
    </cfRule>
  </conditionalFormatting>
  <conditionalFormatting sqref="J25:J49">
    <cfRule type="expression" dxfId="1729" priority="7">
      <formula>J25&gt;0</formula>
    </cfRule>
    <cfRule type="expression" dxfId="1728" priority="8">
      <formula>J25&lt;0</formula>
    </cfRule>
  </conditionalFormatting>
  <conditionalFormatting sqref="J50:J51">
    <cfRule type="expression" dxfId="1727" priority="5">
      <formula>J50&gt;0</formula>
    </cfRule>
    <cfRule type="expression" dxfId="1726" priority="6">
      <formula>J50&lt;0</formula>
    </cfRule>
  </conditionalFormatting>
  <conditionalFormatting sqref="J52:J57">
    <cfRule type="expression" dxfId="1725" priority="3">
      <formula>J52&gt;0</formula>
    </cfRule>
    <cfRule type="expression" dxfId="1724" priority="4">
      <formula>J52&lt;0</formula>
    </cfRule>
  </conditionalFormatting>
  <conditionalFormatting sqref="J58">
    <cfRule type="expression" dxfId="1723" priority="1">
      <formula>J58&gt;0</formula>
    </cfRule>
    <cfRule type="expression" dxfId="1722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I15" sqref="I1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0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28.293800000000012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30.399899999999999</v>
      </c>
      <c r="R4" s="425">
        <v>0.01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30399.899999999998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28293.80000000001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2106.0999999999876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2106.0999999999876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7.4436802409007866E-2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6.5789690097664791E-2</v>
      </c>
      <c r="R11">
        <v>0.5</v>
      </c>
    </row>
    <row r="12" spans="1:21" x14ac:dyDescent="0.25">
      <c r="A12" s="888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8.6856857142857145</v>
      </c>
      <c r="T13" s="694"/>
    </row>
    <row r="14" spans="1:21" x14ac:dyDescent="0.25">
      <c r="A14" s="888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4">
        <v>200</v>
      </c>
      <c r="D17" s="2">
        <v>30.2</v>
      </c>
      <c r="E17" s="2">
        <v>0</v>
      </c>
      <c r="F17" s="2">
        <f t="shared" si="0"/>
        <v>6040</v>
      </c>
      <c r="O17" s="883" t="s">
        <v>78</v>
      </c>
      <c r="P17" s="883"/>
    </row>
    <row r="18" spans="1:21" ht="15.75" thickTop="1" x14ac:dyDescent="0.25">
      <c r="O18" s="81">
        <v>1.1000000000000001</v>
      </c>
      <c r="P18" s="81">
        <f>O18*$Q$4</f>
        <v>33.439889999999998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33.135891000000001</v>
      </c>
    </row>
    <row r="20" spans="1:21" x14ac:dyDescent="0.25">
      <c r="O20" s="81">
        <v>1.08</v>
      </c>
      <c r="P20" s="81">
        <f t="shared" si="2"/>
        <v>32.831892000000003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32.527892999999999</v>
      </c>
    </row>
    <row r="22" spans="1:21" x14ac:dyDescent="0.25">
      <c r="O22" s="81">
        <v>1.06</v>
      </c>
      <c r="P22" s="81">
        <f t="shared" si="2"/>
        <v>32.223894000000001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31.919895</v>
      </c>
    </row>
    <row r="24" spans="1:21" x14ac:dyDescent="0.25">
      <c r="O24" s="81">
        <v>1.04</v>
      </c>
      <c r="P24" s="81">
        <f t="shared" si="2"/>
        <v>31.615895999999999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1800</v>
      </c>
      <c r="I25" s="18"/>
      <c r="J25" s="18"/>
      <c r="K25" s="18">
        <f>SUM(K2:K24)</f>
        <v>58711.19999999999</v>
      </c>
      <c r="L25" s="14"/>
      <c r="M25" s="18">
        <f>SUM(M2:M10)</f>
        <v>400</v>
      </c>
      <c r="O25" s="81">
        <v>1.03</v>
      </c>
      <c r="P25" s="81">
        <f t="shared" si="2"/>
        <v>31.311896999999998</v>
      </c>
    </row>
    <row r="26" spans="1:21" ht="15.75" thickBot="1" x14ac:dyDescent="0.3">
      <c r="A26" s="277" t="s">
        <v>191</v>
      </c>
      <c r="B26" s="278"/>
      <c r="C26" s="279">
        <f>SumByColor($A$26,C2:C24)</f>
        <v>1600</v>
      </c>
      <c r="D26" s="279"/>
      <c r="E26" s="279"/>
      <c r="F26" s="280">
        <f>SumByColor($A$26,F2:F24)</f>
        <v>50075</v>
      </c>
      <c r="G26" s="279"/>
      <c r="H26" s="279">
        <f>SumByColor($A$26,H2:H24)</f>
        <v>1800</v>
      </c>
      <c r="I26" s="279"/>
      <c r="J26" s="279"/>
      <c r="K26" s="280">
        <f>SumByColor($A$26,K2:K24)</f>
        <v>58712</v>
      </c>
      <c r="L26" s="279"/>
      <c r="M26" s="280">
        <f>SumByColor($A$26,M2:M24)</f>
        <v>400</v>
      </c>
      <c r="O26" s="81">
        <v>1.02</v>
      </c>
      <c r="P26" s="81">
        <f t="shared" si="2"/>
        <v>31.007898000000001</v>
      </c>
    </row>
    <row r="27" spans="1:21" x14ac:dyDescent="0.25">
      <c r="O27" s="81">
        <v>1.01</v>
      </c>
      <c r="P27" s="81">
        <f t="shared" si="2"/>
        <v>30.703899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30.399899999999999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30.095900999999998</v>
      </c>
    </row>
    <row r="30" spans="1:21" x14ac:dyDescent="0.25">
      <c r="O30" s="81">
        <v>0.98</v>
      </c>
      <c r="P30" s="81">
        <f t="shared" si="2"/>
        <v>29.791901999999997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29.487902999999999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29.183903999999998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28.879904999999997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28.575905999999996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28.271906999999999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27.967908000000001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27.663909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27.359909999999999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8" si="9">C76*(E76-D76)</f>
        <v>1088.3000000000002</v>
      </c>
      <c r="G76" s="39">
        <f t="shared" ref="G76:G78" si="10">D76*C76</f>
        <v>28451.699999999997</v>
      </c>
      <c r="H76" s="179">
        <f t="shared" ref="H76:H78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21" priority="45">
      <formula>F37&gt;0</formula>
    </cfRule>
    <cfRule type="expression" dxfId="1720" priority="46">
      <formula>F37&lt;0</formula>
    </cfRule>
  </conditionalFormatting>
  <conditionalFormatting sqref="Q7">
    <cfRule type="expression" dxfId="1719" priority="43">
      <formula>Q7&gt;0</formula>
    </cfRule>
    <cfRule type="expression" dxfId="1718" priority="44">
      <formula>Q7&lt;0</formula>
    </cfRule>
  </conditionalFormatting>
  <conditionalFormatting sqref="Q8">
    <cfRule type="expression" dxfId="1717" priority="41">
      <formula>Q8&gt;0</formula>
    </cfRule>
    <cfRule type="expression" dxfId="1716" priority="42">
      <formula>Q8&lt;0</formula>
    </cfRule>
  </conditionalFormatting>
  <conditionalFormatting sqref="Q10">
    <cfRule type="expression" dxfId="1715" priority="35">
      <formula>Q10&gt;0</formula>
    </cfRule>
    <cfRule type="expression" dxfId="1714" priority="36">
      <formula>Q10&lt;0</formula>
    </cfRule>
  </conditionalFormatting>
  <conditionalFormatting sqref="J32:J45">
    <cfRule type="expression" dxfId="1713" priority="33">
      <formula>J32&gt;0</formula>
    </cfRule>
    <cfRule type="expression" dxfId="1712" priority="34">
      <formula>J32&lt;0</formula>
    </cfRule>
  </conditionalFormatting>
  <conditionalFormatting sqref="K32:K45">
    <cfRule type="expression" dxfId="1711" priority="31">
      <formula>K32&gt;0</formula>
    </cfRule>
    <cfRule type="expression" dxfId="1710" priority="32">
      <formula>K32&lt;0</formula>
    </cfRule>
  </conditionalFormatting>
  <conditionalFormatting sqref="L32:L40">
    <cfRule type="expression" dxfId="1709" priority="29">
      <formula>L32&gt;0</formula>
    </cfRule>
    <cfRule type="expression" dxfId="1708" priority="30">
      <formula>L32&lt;0</formula>
    </cfRule>
  </conditionalFormatting>
  <conditionalFormatting sqref="F111:F132">
    <cfRule type="expression" dxfId="1707" priority="27">
      <formula>F111&gt;0</formula>
    </cfRule>
    <cfRule type="expression" dxfId="1706" priority="28">
      <formula>F111&lt;0</formula>
    </cfRule>
  </conditionalFormatting>
  <conditionalFormatting sqref="H111:H132">
    <cfRule type="expression" dxfId="1705" priority="25">
      <formula>H111&gt;0</formula>
    </cfRule>
    <cfRule type="expression" dxfId="1704" priority="26">
      <formula>H111&lt;0</formula>
    </cfRule>
  </conditionalFormatting>
  <conditionalFormatting sqref="J111:J124">
    <cfRule type="expression" dxfId="1703" priority="23">
      <formula>J111&gt;0</formula>
    </cfRule>
    <cfRule type="expression" dxfId="1702" priority="24">
      <formula>J111&lt;0</formula>
    </cfRule>
  </conditionalFormatting>
  <conditionalFormatting sqref="K111:K124">
    <cfRule type="expression" dxfId="1701" priority="21">
      <formula>K111&gt;0</formula>
    </cfRule>
    <cfRule type="expression" dxfId="1700" priority="22">
      <formula>K111&lt;0</formula>
    </cfRule>
  </conditionalFormatting>
  <conditionalFormatting sqref="L111:L124">
    <cfRule type="expression" dxfId="1699" priority="19">
      <formula>L111&gt;0</formula>
    </cfRule>
    <cfRule type="expression" dxfId="1698" priority="20">
      <formula>L111&lt;0</formula>
    </cfRule>
  </conditionalFormatting>
  <conditionalFormatting sqref="F32:F36">
    <cfRule type="expression" dxfId="1697" priority="17">
      <formula>F32&gt;0</formula>
    </cfRule>
    <cfRule type="expression" dxfId="1696" priority="18">
      <formula>F32&lt;0</formula>
    </cfRule>
  </conditionalFormatting>
  <conditionalFormatting sqref="H32:H36">
    <cfRule type="expression" dxfId="1695" priority="15">
      <formula>H32&gt;0</formula>
    </cfRule>
    <cfRule type="expression" dxfId="1694" priority="16">
      <formula>H32&lt;0</formula>
    </cfRule>
  </conditionalFormatting>
  <conditionalFormatting sqref="Q9">
    <cfRule type="expression" dxfId="1693" priority="13">
      <formula>Q9&gt;0</formula>
    </cfRule>
    <cfRule type="expression" dxfId="1692" priority="14">
      <formula>Q9&lt;0</formula>
    </cfRule>
  </conditionalFormatting>
  <conditionalFormatting sqref="H67:H69 F67:F69">
    <cfRule type="expression" dxfId="1691" priority="11">
      <formula>F67&gt;0</formula>
    </cfRule>
    <cfRule type="expression" dxfId="1690" priority="12">
      <formula>F67&lt;0</formula>
    </cfRule>
  </conditionalFormatting>
  <conditionalFormatting sqref="H70:H72 F70:F72">
    <cfRule type="expression" dxfId="1689" priority="9">
      <formula>F70&gt;0</formula>
    </cfRule>
    <cfRule type="expression" dxfId="1688" priority="10">
      <formula>F70&lt;0</formula>
    </cfRule>
  </conditionalFormatting>
  <conditionalFormatting sqref="F77 H77">
    <cfRule type="expression" dxfId="1687" priority="5">
      <formula>F77&gt;0</formula>
    </cfRule>
    <cfRule type="expression" dxfId="1686" priority="6">
      <formula>F77&lt;0</formula>
    </cfRule>
  </conditionalFormatting>
  <conditionalFormatting sqref="F74:F76 H74:H76">
    <cfRule type="expression" dxfId="1685" priority="3">
      <formula>F74&gt;0</formula>
    </cfRule>
    <cfRule type="expression" dxfId="1684" priority="4">
      <formula>F74&lt;0</formula>
    </cfRule>
  </conditionalFormatting>
  <conditionalFormatting sqref="H79:H81 F79:F81">
    <cfRule type="expression" dxfId="1683" priority="1">
      <formula>F79&gt;0</formula>
    </cfRule>
    <cfRule type="expression" dxfId="1682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210.64</v>
      </c>
      <c r="R4" s="425">
        <v>3.5000000000000001E-3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4212.7999999999993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1567.5700000000011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1424.5400000000009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0.51090644344501657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2.3737181921762249E-3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1357</v>
      </c>
      <c r="W12" s="134"/>
    </row>
    <row r="13" spans="1:23" x14ac:dyDescent="0.25">
      <c r="H13" s="70"/>
      <c r="O13" s="11" t="s">
        <v>947</v>
      </c>
      <c r="Q13">
        <f>Q4/6.86</f>
        <v>30.705539358600578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231.70400000000001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229.5976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227.49119999999999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225.38480000000001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223.2784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221.172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219.06559999999999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216.95919999999998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214.8528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212.74639999999999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210.64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208.53359999999998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206.42719999999997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204.32079999999999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202.21439999999998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200.10799999999998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198.00159999999997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195.89519999999999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193.78880000000001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191.6824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189.57599999999999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1" priority="30">
      <formula>F51&gt;0</formula>
    </cfRule>
    <cfRule type="expression" dxfId="1680" priority="31">
      <formula>F51&lt;0</formula>
    </cfRule>
  </conditionalFormatting>
  <conditionalFormatting sqref="Q7">
    <cfRule type="expression" dxfId="1679" priority="28">
      <formula>Q7&gt;0</formula>
    </cfRule>
    <cfRule type="expression" dxfId="1678" priority="29">
      <formula>Q7&lt;0</formula>
    </cfRule>
  </conditionalFormatting>
  <conditionalFormatting sqref="Q8">
    <cfRule type="expression" dxfId="1677" priority="26">
      <formula>Q8&gt;0</formula>
    </cfRule>
    <cfRule type="expression" dxfId="1676" priority="27">
      <formula>Q8&lt;0</formula>
    </cfRule>
  </conditionalFormatting>
  <conditionalFormatting sqref="F25:F44 F46:F50">
    <cfRule type="expression" dxfId="1675" priority="24">
      <formula>F25&gt;0</formula>
    </cfRule>
    <cfRule type="expression" dxfId="1674" priority="25">
      <formula>F25&lt;0</formula>
    </cfRule>
  </conditionalFormatting>
  <conditionalFormatting sqref="H25:H44 H46:H50">
    <cfRule type="expression" dxfId="1673" priority="22">
      <formula>H25&gt;0</formula>
    </cfRule>
    <cfRule type="expression" dxfId="1672" priority="23">
      <formula>H25&lt;0</formula>
    </cfRule>
  </conditionalFormatting>
  <conditionalFormatting sqref="F89:F110">
    <cfRule type="expression" dxfId="1671" priority="20">
      <formula>F89&gt;0</formula>
    </cfRule>
    <cfRule type="expression" dxfId="1670" priority="21">
      <formula>F89&lt;0</formula>
    </cfRule>
  </conditionalFormatting>
  <conditionalFormatting sqref="H89:H110">
    <cfRule type="expression" dxfId="1669" priority="18">
      <formula>H89&gt;0</formula>
    </cfRule>
    <cfRule type="expression" dxfId="1668" priority="19">
      <formula>H89&lt;0</formula>
    </cfRule>
  </conditionalFormatting>
  <conditionalFormatting sqref="Q10">
    <cfRule type="expression" dxfId="1667" priority="16">
      <formula>Q10&gt;0</formula>
    </cfRule>
    <cfRule type="expression" dxfId="1666" priority="17">
      <formula>Q10&lt;0</formula>
    </cfRule>
  </conditionalFormatting>
  <conditionalFormatting sqref="J25:J39">
    <cfRule type="expression" dxfId="1665" priority="14">
      <formula>J25&gt;0</formula>
    </cfRule>
    <cfRule type="expression" dxfId="1664" priority="15">
      <formula>J25&lt;0</formula>
    </cfRule>
  </conditionalFormatting>
  <conditionalFormatting sqref="K25:K38">
    <cfRule type="expression" dxfId="1663" priority="12">
      <formula>K25&gt;0</formula>
    </cfRule>
    <cfRule type="expression" dxfId="1662" priority="13">
      <formula>K25&lt;0</formula>
    </cfRule>
  </conditionalFormatting>
  <conditionalFormatting sqref="L25:L38">
    <cfRule type="expression" dxfId="1661" priority="10">
      <formula>L25&gt;0</formula>
    </cfRule>
    <cfRule type="expression" dxfId="1660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9" priority="7">
      <formula>J40&gt;0</formula>
    </cfRule>
    <cfRule type="expression" dxfId="1658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7" priority="5">
      <formula>F45&gt;0</formula>
    </cfRule>
    <cfRule type="expression" dxfId="1656" priority="6">
      <formula>F45&lt;0</formula>
    </cfRule>
  </conditionalFormatting>
  <conditionalFormatting sqref="H45">
    <cfRule type="expression" dxfId="1655" priority="3">
      <formula>H45&gt;0</formula>
    </cfRule>
    <cfRule type="expression" dxfId="1654" priority="4">
      <formula>H45&lt;0</formula>
    </cfRule>
  </conditionalFormatting>
  <conditionalFormatting sqref="J45">
    <cfRule type="expression" dxfId="1653" priority="1">
      <formula>J45&gt;0</formula>
    </cfRule>
    <cfRule type="expression" dxfId="1652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1" priority="74">
      <formula>F12&gt;0</formula>
    </cfRule>
    <cfRule type="expression" dxfId="165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9" priority="67">
      <formula>F124&gt;0</formula>
    </cfRule>
    <cfRule type="expression" dxfId="1648" priority="68">
      <formula>F124&lt;0</formula>
    </cfRule>
  </conditionalFormatting>
  <conditionalFormatting sqref="H124:H130">
    <cfRule type="expression" dxfId="1647" priority="55">
      <formula>H124&gt;0</formula>
    </cfRule>
    <cfRule type="expression" dxfId="1646" priority="56">
      <formula>H124&lt;0</formula>
    </cfRule>
  </conditionalFormatting>
  <conditionalFormatting sqref="H131">
    <cfRule type="expression" dxfId="1645" priority="53">
      <formula>H131&gt;0</formula>
    </cfRule>
    <cfRule type="expression" dxfId="1644" priority="54">
      <formula>H131&lt;0</formula>
    </cfRule>
  </conditionalFormatting>
  <conditionalFormatting sqref="H132">
    <cfRule type="expression" dxfId="1643" priority="51">
      <formula>H132&gt;0</formula>
    </cfRule>
    <cfRule type="expression" dxfId="1642" priority="52">
      <formula>H132&lt;0</formula>
    </cfRule>
  </conditionalFormatting>
  <conditionalFormatting sqref="H133:H135">
    <cfRule type="expression" dxfId="1641" priority="49">
      <formula>H133&gt;0</formula>
    </cfRule>
    <cfRule type="expression" dxfId="1640" priority="50">
      <formula>H133&lt;0</formula>
    </cfRule>
  </conditionalFormatting>
  <conditionalFormatting sqref="H136">
    <cfRule type="expression" dxfId="1639" priority="45">
      <formula>H136&gt;0</formula>
    </cfRule>
    <cfRule type="expression" dxfId="1638" priority="46">
      <formula>H136&lt;0</formula>
    </cfRule>
  </conditionalFormatting>
  <conditionalFormatting sqref="Q7">
    <cfRule type="expression" dxfId="1637" priority="39">
      <formula>Q7&gt;0</formula>
    </cfRule>
    <cfRule type="expression" dxfId="1636" priority="40">
      <formula>Q7&lt;0</formula>
    </cfRule>
  </conditionalFormatting>
  <conditionalFormatting sqref="Q8">
    <cfRule type="expression" dxfId="1635" priority="37">
      <formula>Q8&gt;0</formula>
    </cfRule>
    <cfRule type="expression" dxfId="1634" priority="38">
      <formula>Q8&lt;0</formula>
    </cfRule>
  </conditionalFormatting>
  <conditionalFormatting sqref="F167:F178 H167:H178">
    <cfRule type="expression" dxfId="1633" priority="35">
      <formula>F167&gt;0</formula>
    </cfRule>
    <cfRule type="expression" dxfId="1632" priority="36">
      <formula>F167&lt;0</formula>
    </cfRule>
  </conditionalFormatting>
  <conditionalFormatting sqref="F183:F197 H183:H197">
    <cfRule type="expression" dxfId="1631" priority="33">
      <formula>F183&gt;0</formula>
    </cfRule>
    <cfRule type="expression" dxfId="1630" priority="34">
      <formula>F183&lt;0</formula>
    </cfRule>
  </conditionalFormatting>
  <conditionalFormatting sqref="F198:F206 H198:H206">
    <cfRule type="expression" dxfId="1629" priority="31">
      <formula>F198&gt;0</formula>
    </cfRule>
    <cfRule type="expression" dxfId="1628" priority="32">
      <formula>F198&lt;0</formula>
    </cfRule>
  </conditionalFormatting>
  <conditionalFormatting sqref="F141:F147 H141:H147">
    <cfRule type="expression" dxfId="1627" priority="29">
      <formula>F141&gt;0</formula>
    </cfRule>
    <cfRule type="expression" dxfId="1626" priority="30">
      <formula>F141&lt;0</formula>
    </cfRule>
  </conditionalFormatting>
  <conditionalFormatting sqref="H149:H152 F149:F152">
    <cfRule type="expression" dxfId="1625" priority="27">
      <formula>F149&gt;0</formula>
    </cfRule>
    <cfRule type="expression" dxfId="1624" priority="28">
      <formula>F149&lt;0</formula>
    </cfRule>
  </conditionalFormatting>
  <conditionalFormatting sqref="F226 H215:H218 H257:H260 F257:F260 H226 H231:H233 F231:F233 F235:F244 H235:H244">
    <cfRule type="expression" dxfId="1623" priority="25">
      <formula>F215&gt;0</formula>
    </cfRule>
    <cfRule type="expression" dxfId="1622" priority="26">
      <formula>F215&lt;0</formula>
    </cfRule>
  </conditionalFormatting>
  <conditionalFormatting sqref="F207:F218">
    <cfRule type="expression" dxfId="1621" priority="23">
      <formula>F207&gt;0</formula>
    </cfRule>
    <cfRule type="expression" dxfId="1620" priority="24">
      <formula>F207&lt;0</formula>
    </cfRule>
  </conditionalFormatting>
  <conditionalFormatting sqref="H207:H208">
    <cfRule type="expression" dxfId="1619" priority="21">
      <formula>H207&gt;0</formula>
    </cfRule>
    <cfRule type="expression" dxfId="1618" priority="22">
      <formula>H207&lt;0</formula>
    </cfRule>
  </conditionalFormatting>
  <conditionalFormatting sqref="H209">
    <cfRule type="expression" dxfId="1617" priority="19">
      <formula>H209&gt;0</formula>
    </cfRule>
    <cfRule type="expression" dxfId="1616" priority="20">
      <formula>H209&lt;0</formula>
    </cfRule>
  </conditionalFormatting>
  <conditionalFormatting sqref="H210">
    <cfRule type="expression" dxfId="1615" priority="17">
      <formula>H210&gt;0</formula>
    </cfRule>
    <cfRule type="expression" dxfId="1614" priority="18">
      <formula>H210&lt;0</formula>
    </cfRule>
  </conditionalFormatting>
  <conditionalFormatting sqref="H211:H213">
    <cfRule type="expression" dxfId="1613" priority="15">
      <formula>H211&gt;0</formula>
    </cfRule>
    <cfRule type="expression" dxfId="1612" priority="16">
      <formula>H211&lt;0</formula>
    </cfRule>
  </conditionalFormatting>
  <conditionalFormatting sqref="H214">
    <cfRule type="expression" dxfId="1611" priority="13">
      <formula>H214&gt;0</formula>
    </cfRule>
    <cfRule type="expression" dxfId="1610" priority="14">
      <formula>H214&lt;0</formula>
    </cfRule>
  </conditionalFormatting>
  <conditionalFormatting sqref="F245:F256 H245:H256">
    <cfRule type="expression" dxfId="1609" priority="11">
      <formula>F245&gt;0</formula>
    </cfRule>
    <cfRule type="expression" dxfId="1608" priority="12">
      <formula>F245&lt;0</formula>
    </cfRule>
  </conditionalFormatting>
  <conditionalFormatting sqref="F261:F275 H261:H275">
    <cfRule type="expression" dxfId="1607" priority="9">
      <formula>F261&gt;0</formula>
    </cfRule>
    <cfRule type="expression" dxfId="1606" priority="10">
      <formula>F261&lt;0</formula>
    </cfRule>
  </conditionalFormatting>
  <conditionalFormatting sqref="F276:F283 H276:H283">
    <cfRule type="expression" dxfId="1605" priority="7">
      <formula>F276&gt;0</formula>
    </cfRule>
    <cfRule type="expression" dxfId="1604" priority="8">
      <formula>F276&lt;0</formula>
    </cfRule>
  </conditionalFormatting>
  <conditionalFormatting sqref="F219:F225 H219:H225">
    <cfRule type="expression" dxfId="1603" priority="5">
      <formula>F219&gt;0</formula>
    </cfRule>
    <cfRule type="expression" dxfId="1602" priority="6">
      <formula>F219&lt;0</formula>
    </cfRule>
  </conditionalFormatting>
  <conditionalFormatting sqref="H227:H230 F227:F230">
    <cfRule type="expression" dxfId="1601" priority="3">
      <formula>F227&gt;0</formula>
    </cfRule>
    <cfRule type="expression" dxfId="1600" priority="4">
      <formula>F227&lt;0</formula>
    </cfRule>
  </conditionalFormatting>
  <conditionalFormatting sqref="H234 F234">
    <cfRule type="expression" dxfId="1599" priority="1">
      <formula>F234&gt;0</formula>
    </cfRule>
    <cfRule type="expression" dxfId="159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148.72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148.72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163.59200000000001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162.10480000000001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160.61760000000001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159.13040000000001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157.64320000000001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156.15600000000001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154.6688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153.1816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151.6944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150.2072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148.72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147.2328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145.7456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144.25839999999999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142.77119999999999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141.28399999999999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139.79679999999999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138.30960000000002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136.82240000000002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135.33520000000001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133.84800000000001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7" priority="43">
      <formula>F33&gt;0</formula>
    </cfRule>
    <cfRule type="expression" dxfId="1596" priority="44">
      <formula>F33&lt;0</formula>
    </cfRule>
  </conditionalFormatting>
  <conditionalFormatting sqref="Q7">
    <cfRule type="expression" dxfId="1595" priority="41">
      <formula>Q7&gt;0</formula>
    </cfRule>
    <cfRule type="expression" dxfId="1594" priority="42">
      <formula>Q7&lt;0</formula>
    </cfRule>
  </conditionalFormatting>
  <conditionalFormatting sqref="Q8">
    <cfRule type="expression" dxfId="1593" priority="39">
      <formula>Q8&gt;0</formula>
    </cfRule>
    <cfRule type="expression" dxfId="1592" priority="40">
      <formula>Q8&lt;0</formula>
    </cfRule>
  </conditionalFormatting>
  <conditionalFormatting sqref="F29 F32">
    <cfRule type="expression" dxfId="1591" priority="37">
      <formula>F29&gt;0</formula>
    </cfRule>
    <cfRule type="expression" dxfId="1590" priority="38">
      <formula>F29&lt;0</formula>
    </cfRule>
  </conditionalFormatting>
  <conditionalFormatting sqref="H29 H32">
    <cfRule type="expression" dxfId="1589" priority="35">
      <formula>H29&gt;0</formula>
    </cfRule>
    <cfRule type="expression" dxfId="1588" priority="36">
      <formula>H29&lt;0</formula>
    </cfRule>
  </conditionalFormatting>
  <conditionalFormatting sqref="F30:F31">
    <cfRule type="expression" dxfId="1587" priority="33">
      <formula>F30&gt;0</formula>
    </cfRule>
    <cfRule type="expression" dxfId="1586" priority="34">
      <formula>F30&lt;0</formula>
    </cfRule>
  </conditionalFormatting>
  <conditionalFormatting sqref="H30:H31">
    <cfRule type="expression" dxfId="1585" priority="31">
      <formula>H30&gt;0</formula>
    </cfRule>
    <cfRule type="expression" dxfId="1584" priority="32">
      <formula>H30&lt;0</formula>
    </cfRule>
  </conditionalFormatting>
  <conditionalFormatting sqref="F105:F140 H105:H140">
    <cfRule type="expression" dxfId="1583" priority="29">
      <formula>F105&gt;0</formula>
    </cfRule>
    <cfRule type="expression" dxfId="1582" priority="30">
      <formula>F105&lt;0</formula>
    </cfRule>
  </conditionalFormatting>
  <conditionalFormatting sqref="F96:F99">
    <cfRule type="expression" dxfId="1581" priority="27">
      <formula>F96&gt;0</formula>
    </cfRule>
    <cfRule type="expression" dxfId="1580" priority="28">
      <formula>F96&lt;0</formula>
    </cfRule>
  </conditionalFormatting>
  <conditionalFormatting sqref="H96:H99">
    <cfRule type="expression" dxfId="1579" priority="25">
      <formula>H96&gt;0</formula>
    </cfRule>
    <cfRule type="expression" dxfId="1578" priority="26">
      <formula>H96&lt;0</formula>
    </cfRule>
  </conditionalFormatting>
  <conditionalFormatting sqref="F25:F28">
    <cfRule type="expression" dxfId="1577" priority="19">
      <formula>F25&gt;0</formula>
    </cfRule>
    <cfRule type="expression" dxfId="1576" priority="20">
      <formula>F25&lt;0</formula>
    </cfRule>
  </conditionalFormatting>
  <conditionalFormatting sqref="H25:H28">
    <cfRule type="expression" dxfId="1575" priority="17">
      <formula>H25&gt;0</formula>
    </cfRule>
    <cfRule type="expression" dxfId="1574" priority="18">
      <formula>H25&lt;0</formula>
    </cfRule>
  </conditionalFormatting>
  <conditionalFormatting sqref="J27">
    <cfRule type="expression" dxfId="1573" priority="15">
      <formula>J27&gt;0</formula>
    </cfRule>
    <cfRule type="expression" dxfId="1572" priority="16">
      <formula>J27&lt;0</formula>
    </cfRule>
  </conditionalFormatting>
  <conditionalFormatting sqref="F104">
    <cfRule type="expression" dxfId="1571" priority="13">
      <formula>F104&gt;0</formula>
    </cfRule>
    <cfRule type="expression" dxfId="1570" priority="14">
      <formula>F104&lt;0</formula>
    </cfRule>
  </conditionalFormatting>
  <conditionalFormatting sqref="H104">
    <cfRule type="expression" dxfId="1569" priority="11">
      <formula>H104&gt;0</formula>
    </cfRule>
    <cfRule type="expression" dxfId="1568" priority="12">
      <formula>H104&lt;0</formula>
    </cfRule>
  </conditionalFormatting>
  <conditionalFormatting sqref="F100:F103">
    <cfRule type="expression" dxfId="1567" priority="9">
      <formula>F100&gt;0</formula>
    </cfRule>
    <cfRule type="expression" dxfId="1566" priority="10">
      <formula>F100&lt;0</formula>
    </cfRule>
  </conditionalFormatting>
  <conditionalFormatting sqref="H100:H103">
    <cfRule type="expression" dxfId="1565" priority="7">
      <formula>H100&gt;0</formula>
    </cfRule>
    <cfRule type="expression" dxfId="1564" priority="8">
      <formula>H100&lt;0</formula>
    </cfRule>
  </conditionalFormatting>
  <conditionalFormatting sqref="J102">
    <cfRule type="expression" dxfId="1563" priority="5">
      <formula>J102&gt;0</formula>
    </cfRule>
    <cfRule type="expression" dxfId="1562" priority="6">
      <formula>J102&lt;0</formula>
    </cfRule>
  </conditionalFormatting>
  <conditionalFormatting sqref="Q10">
    <cfRule type="expression" dxfId="1561" priority="3">
      <formula>Q10&gt;0</formula>
    </cfRule>
    <cfRule type="expression" dxfId="1560" priority="4">
      <formula>Q10&lt;0</formula>
    </cfRule>
  </conditionalFormatting>
  <conditionalFormatting sqref="M71">
    <cfRule type="expression" dxfId="1559" priority="1">
      <formula>M71&gt;0</formula>
    </cfRule>
    <cfRule type="expression" dxfId="155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45.4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45.4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49.940000000000005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49.486000000000004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49.032000000000004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48.578000000000003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48.124000000000002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47.67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47.216000000000001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46.762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46.308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45.853999999999999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45.4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44.945999999999998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44.491999999999997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44.037999999999997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43.583999999999996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43.129999999999995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42.675999999999995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42.222000000000001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41.768000000000001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41.314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40.86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7" priority="33">
      <formula>F34&gt;0</formula>
    </cfRule>
    <cfRule type="expression" dxfId="1556" priority="34">
      <formula>F34&lt;0</formula>
    </cfRule>
  </conditionalFormatting>
  <conditionalFormatting sqref="Q7">
    <cfRule type="expression" dxfId="1555" priority="31">
      <formula>Q7&gt;0</formula>
    </cfRule>
    <cfRule type="expression" dxfId="1554" priority="32">
      <formula>Q7&lt;0</formula>
    </cfRule>
  </conditionalFormatting>
  <conditionalFormatting sqref="Q8">
    <cfRule type="expression" dxfId="1553" priority="29">
      <formula>Q8&gt;0</formula>
    </cfRule>
    <cfRule type="expression" dxfId="1552" priority="30">
      <formula>Q8&lt;0</formula>
    </cfRule>
  </conditionalFormatting>
  <conditionalFormatting sqref="F27:F33">
    <cfRule type="expression" dxfId="1551" priority="27">
      <formula>F27&gt;0</formula>
    </cfRule>
    <cfRule type="expression" dxfId="1550" priority="28">
      <formula>F27&lt;0</formula>
    </cfRule>
  </conditionalFormatting>
  <conditionalFormatting sqref="H27:H33">
    <cfRule type="expression" dxfId="1549" priority="25">
      <formula>H27&gt;0</formula>
    </cfRule>
    <cfRule type="expression" dxfId="1548" priority="26">
      <formula>H27&lt;0</formula>
    </cfRule>
  </conditionalFormatting>
  <conditionalFormatting sqref="M46">
    <cfRule type="expression" dxfId="1547" priority="23">
      <formula>M46&gt;0</formula>
    </cfRule>
    <cfRule type="expression" dxfId="1546" priority="24">
      <formula>M46&lt;0</formula>
    </cfRule>
  </conditionalFormatting>
  <conditionalFormatting sqref="F79:F87 H79:H87">
    <cfRule type="expression" dxfId="1545" priority="21">
      <formula>F79&gt;0</formula>
    </cfRule>
    <cfRule type="expression" dxfId="1544" priority="22">
      <formula>F79&lt;0</formula>
    </cfRule>
  </conditionalFormatting>
  <conditionalFormatting sqref="F73 F77:F78">
    <cfRule type="expression" dxfId="1543" priority="19">
      <formula>F73&gt;0</formula>
    </cfRule>
    <cfRule type="expression" dxfId="1542" priority="20">
      <formula>F73&lt;0</formula>
    </cfRule>
  </conditionalFormatting>
  <conditionalFormatting sqref="H73 H77:H78">
    <cfRule type="expression" dxfId="1541" priority="17">
      <formula>H73&gt;0</formula>
    </cfRule>
    <cfRule type="expression" dxfId="1540" priority="18">
      <formula>H73&lt;0</formula>
    </cfRule>
  </conditionalFormatting>
  <conditionalFormatting sqref="F70:F72">
    <cfRule type="expression" dxfId="1539" priority="15">
      <formula>F70&gt;0</formula>
    </cfRule>
    <cfRule type="expression" dxfId="1538" priority="16">
      <formula>F70&lt;0</formula>
    </cfRule>
  </conditionalFormatting>
  <conditionalFormatting sqref="H70:H72">
    <cfRule type="expression" dxfId="1537" priority="13">
      <formula>H70&gt;0</formula>
    </cfRule>
    <cfRule type="expression" dxfId="1536" priority="14">
      <formula>H70&lt;0</formula>
    </cfRule>
  </conditionalFormatting>
  <conditionalFormatting sqref="F25:F26">
    <cfRule type="expression" dxfId="1535" priority="11">
      <formula>F25&gt;0</formula>
    </cfRule>
    <cfRule type="expression" dxfId="1534" priority="12">
      <formula>F25&lt;0</formula>
    </cfRule>
  </conditionalFormatting>
  <conditionalFormatting sqref="H25:H26">
    <cfRule type="expression" dxfId="1533" priority="9">
      <formula>H25&gt;0</formula>
    </cfRule>
    <cfRule type="expression" dxfId="1532" priority="10">
      <formula>H25&lt;0</formula>
    </cfRule>
  </conditionalFormatting>
  <conditionalFormatting sqref="F76">
    <cfRule type="expression" dxfId="1531" priority="7">
      <formula>F76&gt;0</formula>
    </cfRule>
    <cfRule type="expression" dxfId="1530" priority="8">
      <formula>F76&lt;0</formula>
    </cfRule>
  </conditionalFormatting>
  <conditionalFormatting sqref="H76">
    <cfRule type="expression" dxfId="1529" priority="5">
      <formula>H76&gt;0</formula>
    </cfRule>
    <cfRule type="expression" dxfId="1528" priority="6">
      <formula>H76&lt;0</formula>
    </cfRule>
  </conditionalFormatting>
  <conditionalFormatting sqref="F74:F75">
    <cfRule type="expression" dxfId="1527" priority="3">
      <formula>F74&gt;0</formula>
    </cfRule>
    <cfRule type="expression" dxfId="1526" priority="4">
      <formula>F74&lt;0</formula>
    </cfRule>
  </conditionalFormatting>
  <conditionalFormatting sqref="H74:H75">
    <cfRule type="expression" dxfId="1525" priority="1">
      <formula>H74&gt;0</formula>
    </cfRule>
    <cfRule type="expression" dxfId="152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161.28</v>
      </c>
      <c r="R4" s="425">
        <v>2.8999999999999998E-3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12902.4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649.45999999999003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649.45999999999003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5.3004421795910993E-2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6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7.9365079365079361E-3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177.40800000000002</v>
      </c>
      <c r="Q23" s="2"/>
    </row>
    <row r="24" spans="1:17" x14ac:dyDescent="0.25">
      <c r="O24" s="81">
        <v>1.0900000000000001</v>
      </c>
      <c r="P24" s="81">
        <f t="shared" ref="P24:P43" si="2">O24*$Q$4</f>
        <v>175.79520000000002</v>
      </c>
      <c r="Q24" s="2"/>
    </row>
    <row r="25" spans="1:17" x14ac:dyDescent="0.25">
      <c r="O25" s="81">
        <v>1.08</v>
      </c>
      <c r="P25" s="81">
        <f t="shared" si="2"/>
        <v>174.1824</v>
      </c>
      <c r="Q25" s="2"/>
    </row>
    <row r="26" spans="1:17" x14ac:dyDescent="0.25">
      <c r="O26" s="81">
        <v>1.07</v>
      </c>
      <c r="P26" s="81">
        <f t="shared" si="2"/>
        <v>172.56960000000001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170.95680000000002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169.34400000000002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167.7312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166.11840000000001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164.50560000000002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162.89279999999999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161.28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159.66720000000001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158.05439999999999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156.44159999999999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154.8288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153.21599999999998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151.60319999999999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149.99040000000002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148.3776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146.76480000000001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145.15200000000002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3" priority="53">
      <formula>F66&gt;0</formula>
    </cfRule>
    <cfRule type="expression" dxfId="1522" priority="54">
      <formula>F66&lt;0</formula>
    </cfRule>
  </conditionalFormatting>
  <conditionalFormatting sqref="Q7">
    <cfRule type="expression" dxfId="1521" priority="51">
      <formula>Q7&gt;0</formula>
    </cfRule>
    <cfRule type="expression" dxfId="1520" priority="52">
      <formula>Q7&lt;0</formula>
    </cfRule>
  </conditionalFormatting>
  <conditionalFormatting sqref="Q8">
    <cfRule type="expression" dxfId="1519" priority="49">
      <formula>Q8&gt;0</formula>
    </cfRule>
    <cfRule type="expression" dxfId="1518" priority="50">
      <formula>Q8&lt;0</formula>
    </cfRule>
  </conditionalFormatting>
  <conditionalFormatting sqref="F34:F46 F49:F65">
    <cfRule type="expression" dxfId="1517" priority="47">
      <formula>F34&gt;0</formula>
    </cfRule>
    <cfRule type="expression" dxfId="1516" priority="48">
      <formula>F34&lt;0</formula>
    </cfRule>
  </conditionalFormatting>
  <conditionalFormatting sqref="H34:H46 H49:H65">
    <cfRule type="expression" dxfId="1515" priority="45">
      <formula>H34&gt;0</formula>
    </cfRule>
    <cfRule type="expression" dxfId="1514" priority="46">
      <formula>H34&lt;0</formula>
    </cfRule>
  </conditionalFormatting>
  <conditionalFormatting sqref="Q10">
    <cfRule type="expression" dxfId="1513" priority="43">
      <formula>Q10&gt;0</formula>
    </cfRule>
    <cfRule type="expression" dxfId="1512" priority="44">
      <formula>Q10&lt;0</formula>
    </cfRule>
  </conditionalFormatting>
  <conditionalFormatting sqref="J28:J41">
    <cfRule type="expression" dxfId="1511" priority="41">
      <formula>J28&gt;0</formula>
    </cfRule>
    <cfRule type="expression" dxfId="1510" priority="42">
      <formula>J28&lt;0</formula>
    </cfRule>
  </conditionalFormatting>
  <conditionalFormatting sqref="K28:K41">
    <cfRule type="expression" dxfId="1509" priority="39">
      <formula>K28&gt;0</formula>
    </cfRule>
    <cfRule type="expression" dxfId="1508" priority="40">
      <formula>K28&lt;0</formula>
    </cfRule>
  </conditionalFormatting>
  <conditionalFormatting sqref="L28:L41">
    <cfRule type="expression" dxfId="1507" priority="37">
      <formula>L28&gt;0</formula>
    </cfRule>
    <cfRule type="expression" dxfId="1506" priority="38">
      <formula>L28&lt;0</formula>
    </cfRule>
  </conditionalFormatting>
  <conditionalFormatting sqref="F92:F113">
    <cfRule type="expression" dxfId="1505" priority="35">
      <formula>F92&gt;0</formula>
    </cfRule>
    <cfRule type="expression" dxfId="1504" priority="36">
      <formula>F92&lt;0</formula>
    </cfRule>
  </conditionalFormatting>
  <conditionalFormatting sqref="H92:H113">
    <cfRule type="expression" dxfId="1503" priority="33">
      <formula>H92&gt;0</formula>
    </cfRule>
    <cfRule type="expression" dxfId="1502" priority="34">
      <formula>H92&lt;0</formula>
    </cfRule>
  </conditionalFormatting>
  <conditionalFormatting sqref="J92:J105">
    <cfRule type="expression" dxfId="1501" priority="31">
      <formula>J92&gt;0</formula>
    </cfRule>
    <cfRule type="expression" dxfId="1500" priority="32">
      <formula>J92&lt;0</formula>
    </cfRule>
  </conditionalFormatting>
  <conditionalFormatting sqref="K92:K105">
    <cfRule type="expression" dxfId="1499" priority="29">
      <formula>K92&gt;0</formula>
    </cfRule>
    <cfRule type="expression" dxfId="1498" priority="30">
      <formula>K92&lt;0</formula>
    </cfRule>
  </conditionalFormatting>
  <conditionalFormatting sqref="L92:L105">
    <cfRule type="expression" dxfId="1497" priority="27">
      <formula>L92&gt;0</formula>
    </cfRule>
    <cfRule type="expression" dxfId="1496" priority="28">
      <formula>L92&lt;0</formula>
    </cfRule>
  </conditionalFormatting>
  <conditionalFormatting sqref="F28:F31">
    <cfRule type="expression" dxfId="1495" priority="25">
      <formula>F28&gt;0</formula>
    </cfRule>
    <cfRule type="expression" dxfId="1494" priority="26">
      <formula>F28&lt;0</formula>
    </cfRule>
  </conditionalFormatting>
  <conditionalFormatting sqref="H28:H31">
    <cfRule type="expression" dxfId="1493" priority="23">
      <formula>H28&gt;0</formula>
    </cfRule>
    <cfRule type="expression" dxfId="1492" priority="24">
      <formula>H28&lt;0</formula>
    </cfRule>
  </conditionalFormatting>
  <conditionalFormatting sqref="F32:F33">
    <cfRule type="expression" dxfId="1491" priority="19">
      <formula>F32&gt;0</formula>
    </cfRule>
    <cfRule type="expression" dxfId="1490" priority="20">
      <formula>F32&lt;0</formula>
    </cfRule>
  </conditionalFormatting>
  <conditionalFormatting sqref="H32:H33">
    <cfRule type="expression" dxfId="1489" priority="17">
      <formula>H32&gt;0</formula>
    </cfRule>
    <cfRule type="expression" dxfId="1488" priority="18">
      <formula>H32&lt;0</formula>
    </cfRule>
  </conditionalFormatting>
  <conditionalFormatting sqref="J48">
    <cfRule type="expression" dxfId="1487" priority="15">
      <formula>J48&gt;0</formula>
    </cfRule>
    <cfRule type="expression" dxfId="1486" priority="16">
      <formula>J48&lt;0</formula>
    </cfRule>
  </conditionalFormatting>
  <conditionalFormatting sqref="F47:F48">
    <cfRule type="expression" dxfId="1485" priority="13">
      <formula>F47&gt;0</formula>
    </cfRule>
    <cfRule type="expression" dxfId="1484" priority="14">
      <formula>F47&lt;0</formula>
    </cfRule>
  </conditionalFormatting>
  <conditionalFormatting sqref="H47:H48">
    <cfRule type="expression" dxfId="1483" priority="11">
      <formula>H47&gt;0</formula>
    </cfRule>
    <cfRule type="expression" dxfId="1482" priority="12">
      <formula>H47&lt;0</formula>
    </cfRule>
  </conditionalFormatting>
  <conditionalFormatting sqref="J49:J53">
    <cfRule type="expression" dxfId="1481" priority="9">
      <formula>J49&gt;0</formula>
    </cfRule>
    <cfRule type="expression" dxfId="1480" priority="10">
      <formula>J49&lt;0</formula>
    </cfRule>
  </conditionalFormatting>
  <conditionalFormatting sqref="J54:J61">
    <cfRule type="expression" dxfId="1479" priority="7">
      <formula>J54&gt;0</formula>
    </cfRule>
    <cfRule type="expression" dxfId="1478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69.569999999999993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69.569999999999993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2.2998418858703469E-2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11.643514644351464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3" t="s">
        <v>78</v>
      </c>
      <c r="P21" s="883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76.527000000000001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75.831299999999999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75.135599999999997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74.439899999999994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73.744199999999992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73.04849999999999</v>
      </c>
      <c r="V27" s="134"/>
    </row>
    <row r="28" spans="1:22" x14ac:dyDescent="0.25">
      <c r="O28" s="81">
        <v>1.04</v>
      </c>
      <c r="P28" s="81">
        <f t="shared" si="2"/>
        <v>72.352800000000002</v>
      </c>
      <c r="V28" s="134"/>
    </row>
    <row r="29" spans="1:22" x14ac:dyDescent="0.25">
      <c r="O29" s="81">
        <v>1.03</v>
      </c>
      <c r="P29" s="81">
        <f t="shared" si="2"/>
        <v>71.6571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70.961399999999998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70.265699999999995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69.569999999999993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68.874299999999991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68.178599999999989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67.482899999999987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66.787199999999984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66.091499999999996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65.395799999999994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64.700099999999992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64.00439999999999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63.308699999999995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62.612999999999992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7" priority="33">
      <formula>F7&gt;0</formula>
    </cfRule>
    <cfRule type="expression" dxfId="1476" priority="34">
      <formula>F7&lt;0</formula>
    </cfRule>
  </conditionalFormatting>
  <conditionalFormatting sqref="Q8">
    <cfRule type="expression" dxfId="1475" priority="31">
      <formula>Q8&gt;0</formula>
    </cfRule>
    <cfRule type="expression" dxfId="1474" priority="32">
      <formula>Q8&lt;0</formula>
    </cfRule>
  </conditionalFormatting>
  <conditionalFormatting sqref="F114:F135">
    <cfRule type="expression" dxfId="1473" priority="25">
      <formula>F114&gt;0</formula>
    </cfRule>
    <cfRule type="expression" dxfId="1472" priority="26">
      <formula>F114&lt;0</formula>
    </cfRule>
  </conditionalFormatting>
  <conditionalFormatting sqref="H114:H135">
    <cfRule type="expression" dxfId="1471" priority="23">
      <formula>H114&gt;0</formula>
    </cfRule>
    <cfRule type="expression" dxfId="1470" priority="24">
      <formula>H114&lt;0</formula>
    </cfRule>
  </conditionalFormatting>
  <conditionalFormatting sqref="Q10">
    <cfRule type="expression" dxfId="1469" priority="21">
      <formula>Q10&gt;0</formula>
    </cfRule>
    <cfRule type="expression" dxfId="1468" priority="22">
      <formula>Q10&lt;0</formula>
    </cfRule>
  </conditionalFormatting>
  <conditionalFormatting sqref="J31:J44">
    <cfRule type="expression" dxfId="1467" priority="19">
      <formula>J31&gt;0</formula>
    </cfRule>
    <cfRule type="expression" dxfId="1466" priority="20">
      <formula>J31&lt;0</formula>
    </cfRule>
  </conditionalFormatting>
  <conditionalFormatting sqref="K31:K44">
    <cfRule type="expression" dxfId="1465" priority="17">
      <formula>K31&gt;0</formula>
    </cfRule>
    <cfRule type="expression" dxfId="1464" priority="18">
      <formula>K31&lt;0</formula>
    </cfRule>
  </conditionalFormatting>
  <conditionalFormatting sqref="L31:L35 L37:L44">
    <cfRule type="expression" dxfId="1463" priority="15">
      <formula>L31&gt;0</formula>
    </cfRule>
    <cfRule type="expression" dxfId="1462" priority="16">
      <formula>L31&lt;0</formula>
    </cfRule>
  </conditionalFormatting>
  <conditionalFormatting sqref="M31:M44">
    <cfRule type="expression" dxfId="1461" priority="13">
      <formula>M31&gt;0</formula>
    </cfRule>
    <cfRule type="expression" dxfId="1460" priority="14">
      <formula>M31&lt;0</formula>
    </cfRule>
  </conditionalFormatting>
  <conditionalFormatting sqref="F82 H82">
    <cfRule type="expression" dxfId="1459" priority="9">
      <formula>F82&gt;0</formula>
    </cfRule>
    <cfRule type="expression" dxfId="1458" priority="10">
      <formula>F82&lt;0</formula>
    </cfRule>
  </conditionalFormatting>
  <conditionalFormatting sqref="F75:F81 H75:H81">
    <cfRule type="expression" dxfId="1457" priority="7">
      <formula>F75&gt;0</formula>
    </cfRule>
    <cfRule type="expression" dxfId="1456" priority="8">
      <formula>F75&lt;0</formula>
    </cfRule>
  </conditionalFormatting>
  <conditionalFormatting sqref="F71:F74 H71:H74">
    <cfRule type="expression" dxfId="1455" priority="5">
      <formula>F71&gt;0</formula>
    </cfRule>
    <cfRule type="expression" dxfId="1454" priority="6">
      <formula>F71&lt;0</formula>
    </cfRule>
  </conditionalFormatting>
  <conditionalFormatting sqref="F86 H84:H86">
    <cfRule type="expression" dxfId="1453" priority="3">
      <formula>F84&gt;0</formula>
    </cfRule>
    <cfRule type="expression" dxfId="1452" priority="4">
      <formula>F84&lt;0</formula>
    </cfRule>
  </conditionalFormatting>
  <conditionalFormatting sqref="J86">
    <cfRule type="expression" dxfId="1451" priority="1">
      <formula>J86&gt;0</formula>
    </cfRule>
    <cfRule type="expression" dxfId="145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835.63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835.63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919.1930000000001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910.83670000000006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902.48040000000003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894.1241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885.76780000000008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877.41150000000005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869.05520000000001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860.69889999999998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852.34260000000006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843.98630000000003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835.63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827.27369999999996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818.91739999999993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810.56110000000001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802.20479999999998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793.84849999999994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785.49219999999991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777.13589999999999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768.77960000000007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760.42330000000004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752.06700000000001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9" priority="21">
      <formula>F47&gt;0</formula>
    </cfRule>
    <cfRule type="expression" dxfId="1448" priority="22">
      <formula>F47&lt;0</formula>
    </cfRule>
  </conditionalFormatting>
  <conditionalFormatting sqref="Q7">
    <cfRule type="expression" dxfId="1447" priority="19">
      <formula>Q7&gt;0</formula>
    </cfRule>
    <cfRule type="expression" dxfId="1446" priority="20">
      <formula>Q7&lt;0</formula>
    </cfRule>
  </conditionalFormatting>
  <conditionalFormatting sqref="Q8">
    <cfRule type="expression" dxfId="1445" priority="17">
      <formula>Q8&gt;0</formula>
    </cfRule>
    <cfRule type="expression" dxfId="1444" priority="18">
      <formula>Q8&lt;0</formula>
    </cfRule>
  </conditionalFormatting>
  <conditionalFormatting sqref="F25:F46">
    <cfRule type="expression" dxfId="1443" priority="15">
      <formula>F25&gt;0</formula>
    </cfRule>
    <cfRule type="expression" dxfId="1442" priority="16">
      <formula>F25&lt;0</formula>
    </cfRule>
  </conditionalFormatting>
  <conditionalFormatting sqref="H25:H46">
    <cfRule type="expression" dxfId="1441" priority="13">
      <formula>H25&gt;0</formula>
    </cfRule>
    <cfRule type="expression" dxfId="1440" priority="14">
      <formula>H25&lt;0</formula>
    </cfRule>
  </conditionalFormatting>
  <conditionalFormatting sqref="F89:F110">
    <cfRule type="expression" dxfId="1439" priority="11">
      <formula>F89&gt;0</formula>
    </cfRule>
    <cfRule type="expression" dxfId="1438" priority="12">
      <formula>F89&lt;0</formula>
    </cfRule>
  </conditionalFormatting>
  <conditionalFormatting sqref="H89:H110">
    <cfRule type="expression" dxfId="1437" priority="9">
      <formula>H89&gt;0</formula>
    </cfRule>
    <cfRule type="expression" dxfId="1436" priority="10">
      <formula>H89&lt;0</formula>
    </cfRule>
  </conditionalFormatting>
  <conditionalFormatting sqref="Q10">
    <cfRule type="expression" dxfId="1435" priority="7">
      <formula>Q10&gt;0</formula>
    </cfRule>
    <cfRule type="expression" dxfId="1434" priority="8">
      <formula>Q10&lt;0</formula>
    </cfRule>
  </conditionalFormatting>
  <conditionalFormatting sqref="J25:J38">
    <cfRule type="expression" dxfId="1433" priority="5">
      <formula>J25&gt;0</formula>
    </cfRule>
    <cfRule type="expression" dxfId="1432" priority="6">
      <formula>J25&lt;0</formula>
    </cfRule>
  </conditionalFormatting>
  <conditionalFormatting sqref="K25:K38">
    <cfRule type="expression" dxfId="1431" priority="3">
      <formula>K25&gt;0</formula>
    </cfRule>
    <cfRule type="expression" dxfId="1430" priority="4">
      <formula>K25&lt;0</formula>
    </cfRule>
  </conditionalFormatting>
  <conditionalFormatting sqref="L25:L38">
    <cfRule type="expression" dxfId="1429" priority="1">
      <formula>L25&gt;0</formula>
    </cfRule>
    <cfRule type="expression" dxfId="14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54.88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54.88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2.5145772594752182E-2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12.472727272727273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60.368000000000009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59.819200000000009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59.270400000000009</v>
      </c>
    </row>
    <row r="20" spans="1:16" x14ac:dyDescent="0.25">
      <c r="O20" s="81">
        <v>1.07</v>
      </c>
      <c r="P20" s="81">
        <f t="shared" si="2"/>
        <v>58.721600000000009</v>
      </c>
    </row>
    <row r="21" spans="1:16" x14ac:dyDescent="0.25">
      <c r="O21" s="81">
        <v>1.06</v>
      </c>
      <c r="P21" s="81">
        <f t="shared" si="2"/>
        <v>58.172800000000002</v>
      </c>
    </row>
    <row r="22" spans="1:16" x14ac:dyDescent="0.25">
      <c r="O22" s="81">
        <v>1.05</v>
      </c>
      <c r="P22" s="81">
        <f t="shared" si="2"/>
        <v>57.624000000000002</v>
      </c>
    </row>
    <row r="23" spans="1:16" x14ac:dyDescent="0.25">
      <c r="O23" s="81">
        <v>1.04</v>
      </c>
      <c r="P23" s="81">
        <f t="shared" si="2"/>
        <v>57.075200000000002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56.526400000000002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55.977600000000002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55.428800000000003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54.88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54.331200000000003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53.782400000000003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53.233600000000003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52.684800000000003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52.136000000000003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51.587200000000003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51.038400000000003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50.489600000000003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49.940800000000003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49.392000000000003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7" priority="43">
      <formula>F54&gt;0</formula>
    </cfRule>
    <cfRule type="expression" dxfId="1426" priority="44">
      <formula>F54&lt;0</formula>
    </cfRule>
  </conditionalFormatting>
  <conditionalFormatting sqref="Q7">
    <cfRule type="expression" dxfId="1425" priority="41">
      <formula>Q7&gt;0</formula>
    </cfRule>
    <cfRule type="expression" dxfId="1424" priority="42">
      <formula>Q7&lt;0</formula>
    </cfRule>
  </conditionalFormatting>
  <conditionalFormatting sqref="Q8">
    <cfRule type="expression" dxfId="1423" priority="39">
      <formula>Q8&gt;0</formula>
    </cfRule>
    <cfRule type="expression" dxfId="1422" priority="40">
      <formula>Q8&lt;0</formula>
    </cfRule>
  </conditionalFormatting>
  <conditionalFormatting sqref="F33:F36 F38:F53">
    <cfRule type="expression" dxfId="1421" priority="37">
      <formula>F33&gt;0</formula>
    </cfRule>
    <cfRule type="expression" dxfId="1420" priority="38">
      <formula>F33&lt;0</formula>
    </cfRule>
  </conditionalFormatting>
  <conditionalFormatting sqref="H33:H36 H38:H53">
    <cfRule type="expression" dxfId="1419" priority="35">
      <formula>H33&gt;0</formula>
    </cfRule>
    <cfRule type="expression" dxfId="1418" priority="36">
      <formula>H33&lt;0</formula>
    </cfRule>
  </conditionalFormatting>
  <conditionalFormatting sqref="Q10">
    <cfRule type="expression" dxfId="1417" priority="33">
      <formula>Q10&gt;0</formula>
    </cfRule>
    <cfRule type="expression" dxfId="1416" priority="34">
      <formula>Q10&lt;0</formula>
    </cfRule>
  </conditionalFormatting>
  <conditionalFormatting sqref="J25:J37">
    <cfRule type="expression" dxfId="1415" priority="31">
      <formula>J25&gt;0</formula>
    </cfRule>
    <cfRule type="expression" dxfId="1414" priority="32">
      <formula>J25&lt;0</formula>
    </cfRule>
  </conditionalFormatting>
  <conditionalFormatting sqref="K25:K38">
    <cfRule type="expression" dxfId="1413" priority="29">
      <formula>K25&gt;0</formula>
    </cfRule>
    <cfRule type="expression" dxfId="1412" priority="30">
      <formula>K25&lt;0</formula>
    </cfRule>
  </conditionalFormatting>
  <conditionalFormatting sqref="L25">
    <cfRule type="expression" dxfId="1411" priority="27">
      <formula>L25&gt;0</formula>
    </cfRule>
    <cfRule type="expression" dxfId="1410" priority="28">
      <formula>L25&lt;0</formula>
    </cfRule>
  </conditionalFormatting>
  <conditionalFormatting sqref="F89:F110">
    <cfRule type="expression" dxfId="1409" priority="25">
      <formula>F89&gt;0</formula>
    </cfRule>
    <cfRule type="expression" dxfId="1408" priority="26">
      <formula>F89&lt;0</formula>
    </cfRule>
  </conditionalFormatting>
  <conditionalFormatting sqref="H89:H110">
    <cfRule type="expression" dxfId="1407" priority="23">
      <formula>H89&gt;0</formula>
    </cfRule>
    <cfRule type="expression" dxfId="1406" priority="24">
      <formula>H89&lt;0</formula>
    </cfRule>
  </conditionalFormatting>
  <conditionalFormatting sqref="J89:J102">
    <cfRule type="expression" dxfId="1405" priority="21">
      <formula>J89&gt;0</formula>
    </cfRule>
    <cfRule type="expression" dxfId="1404" priority="22">
      <formula>J89&lt;0</formula>
    </cfRule>
  </conditionalFormatting>
  <conditionalFormatting sqref="K89:K102">
    <cfRule type="expression" dxfId="1403" priority="19">
      <formula>K89&gt;0</formula>
    </cfRule>
    <cfRule type="expression" dxfId="1402" priority="20">
      <formula>K89&lt;0</formula>
    </cfRule>
  </conditionalFormatting>
  <conditionalFormatting sqref="L89:L102">
    <cfRule type="expression" dxfId="1401" priority="17">
      <formula>L89&gt;0</formula>
    </cfRule>
    <cfRule type="expression" dxfId="1400" priority="18">
      <formula>L89&lt;0</formula>
    </cfRule>
  </conditionalFormatting>
  <conditionalFormatting sqref="F29:F32">
    <cfRule type="expression" dxfId="1399" priority="15">
      <formula>F29&gt;0</formula>
    </cfRule>
    <cfRule type="expression" dxfId="1398" priority="16">
      <formula>F29&lt;0</formula>
    </cfRule>
  </conditionalFormatting>
  <conditionalFormatting sqref="H29:H32">
    <cfRule type="expression" dxfId="1397" priority="13">
      <formula>H29&gt;0</formula>
    </cfRule>
    <cfRule type="expression" dxfId="1396" priority="14">
      <formula>H29&lt;0</formula>
    </cfRule>
  </conditionalFormatting>
  <conditionalFormatting sqref="F25:F28">
    <cfRule type="expression" dxfId="1395" priority="11">
      <formula>F25&gt;0</formula>
    </cfRule>
    <cfRule type="expression" dxfId="1394" priority="12">
      <formula>F25&lt;0</formula>
    </cfRule>
  </conditionalFormatting>
  <conditionalFormatting sqref="H25:H28">
    <cfRule type="expression" dxfId="1393" priority="9">
      <formula>H25&gt;0</formula>
    </cfRule>
    <cfRule type="expression" dxfId="1392" priority="10">
      <formula>H25&lt;0</formula>
    </cfRule>
  </conditionalFormatting>
  <conditionalFormatting sqref="F37">
    <cfRule type="expression" dxfId="1391" priority="7">
      <formula>F37&gt;0</formula>
    </cfRule>
    <cfRule type="expression" dxfId="1390" priority="8">
      <formula>F37&lt;0</formula>
    </cfRule>
  </conditionalFormatting>
  <conditionalFormatting sqref="H37">
    <cfRule type="expression" dxfId="1389" priority="5">
      <formula>H37&gt;0</formula>
    </cfRule>
    <cfRule type="expression" dxfId="1388" priority="6">
      <formula>H37&lt;0</formula>
    </cfRule>
  </conditionalFormatting>
  <conditionalFormatting sqref="J49">
    <cfRule type="expression" dxfId="1387" priority="3">
      <formula>J49&gt;0</formula>
    </cfRule>
    <cfRule type="expression" dxfId="1386" priority="4">
      <formula>J49&lt;0</formula>
    </cfRule>
  </conditionalFormatting>
  <conditionalFormatting sqref="J38:J48">
    <cfRule type="expression" dxfId="1385" priority="1">
      <formula>J38&gt;0</formula>
    </cfRule>
    <cfRule type="expression" dxfId="138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179.53</v>
      </c>
      <c r="R4" s="425">
        <v>1.1999999999999999E-3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10771.8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-294.42000000000189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-294.42000000000189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-2.6605290695467992E-2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1.0694591433186653E-2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20.827146171693737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197.483</v>
      </c>
    </row>
    <row r="23" spans="1:16" x14ac:dyDescent="0.25">
      <c r="O23" s="81">
        <v>1.0900000000000001</v>
      </c>
      <c r="P23" s="81">
        <f t="shared" ref="P23:P42" si="1">O23*$Q$4</f>
        <v>195.68770000000001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193.89240000000001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192.09710000000001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190.30180000000001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188.50650000000002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186.71120000000002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184.91589999999999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183.1206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181.3253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179.53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177.7347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175.93940000000001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174.14410000000001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172.34879999999998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170.55349999999999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168.75819999999999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166.96290000000002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165.16760000000002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163.3723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161.577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3" priority="37">
      <formula>F52&gt;0</formula>
    </cfRule>
    <cfRule type="expression" dxfId="1382" priority="38">
      <formula>F52&lt;0</formula>
    </cfRule>
  </conditionalFormatting>
  <conditionalFormatting sqref="Q7">
    <cfRule type="expression" dxfId="1381" priority="35">
      <formula>Q7&gt;0</formula>
    </cfRule>
    <cfRule type="expression" dxfId="1380" priority="36">
      <formula>Q7&lt;0</formula>
    </cfRule>
  </conditionalFormatting>
  <conditionalFormatting sqref="Q8">
    <cfRule type="expression" dxfId="1379" priority="33">
      <formula>Q8&gt;0</formula>
    </cfRule>
    <cfRule type="expression" dxfId="1378" priority="34">
      <formula>Q8&lt;0</formula>
    </cfRule>
  </conditionalFormatting>
  <conditionalFormatting sqref="F34:F41 F43:F51">
    <cfRule type="expression" dxfId="1377" priority="31">
      <formula>F34&gt;0</formula>
    </cfRule>
    <cfRule type="expression" dxfId="1376" priority="32">
      <formula>F34&lt;0</formula>
    </cfRule>
  </conditionalFormatting>
  <conditionalFormatting sqref="H34:H51">
    <cfRule type="expression" dxfId="1375" priority="29">
      <formula>H34&gt;0</formula>
    </cfRule>
    <cfRule type="expression" dxfId="1374" priority="30">
      <formula>H34&lt;0</formula>
    </cfRule>
  </conditionalFormatting>
  <conditionalFormatting sqref="Q10">
    <cfRule type="expression" dxfId="1373" priority="27">
      <formula>Q10&gt;0</formula>
    </cfRule>
    <cfRule type="expression" dxfId="1372" priority="28">
      <formula>Q10&lt;0</formula>
    </cfRule>
  </conditionalFormatting>
  <conditionalFormatting sqref="J25:J38">
    <cfRule type="expression" dxfId="1371" priority="25">
      <formula>J25&gt;0</formula>
    </cfRule>
    <cfRule type="expression" dxfId="1370" priority="26">
      <formula>J25&lt;0</formula>
    </cfRule>
  </conditionalFormatting>
  <conditionalFormatting sqref="K25:K29 K31:K38">
    <cfRule type="expression" dxfId="1369" priority="23">
      <formula>K25&gt;0</formula>
    </cfRule>
    <cfRule type="expression" dxfId="1368" priority="24">
      <formula>K25&lt;0</formula>
    </cfRule>
  </conditionalFormatting>
  <conditionalFormatting sqref="L25:L38">
    <cfRule type="expression" dxfId="1367" priority="21">
      <formula>L25&gt;0</formula>
    </cfRule>
    <cfRule type="expression" dxfId="1366" priority="22">
      <formula>L25&lt;0</formula>
    </cfRule>
  </conditionalFormatting>
  <conditionalFormatting sqref="F89:F110">
    <cfRule type="expression" dxfId="1365" priority="19">
      <formula>F89&gt;0</formula>
    </cfRule>
    <cfRule type="expression" dxfId="1364" priority="20">
      <formula>F89&lt;0</formula>
    </cfRule>
  </conditionalFormatting>
  <conditionalFormatting sqref="H89:H110">
    <cfRule type="expression" dxfId="1363" priority="17">
      <formula>H89&gt;0</formula>
    </cfRule>
    <cfRule type="expression" dxfId="1362" priority="18">
      <formula>H89&lt;0</formula>
    </cfRule>
  </conditionalFormatting>
  <conditionalFormatting sqref="J89:J102">
    <cfRule type="expression" dxfId="1361" priority="15">
      <formula>J89&gt;0</formula>
    </cfRule>
    <cfRule type="expression" dxfId="1360" priority="16">
      <formula>J89&lt;0</formula>
    </cfRule>
  </conditionalFormatting>
  <conditionalFormatting sqref="K89:K102">
    <cfRule type="expression" dxfId="1359" priority="13">
      <formula>K89&gt;0</formula>
    </cfRule>
    <cfRule type="expression" dxfId="1358" priority="14">
      <formula>K89&lt;0</formula>
    </cfRule>
  </conditionalFormatting>
  <conditionalFormatting sqref="L89:L102">
    <cfRule type="expression" dxfId="1357" priority="11">
      <formula>L89&gt;0</formula>
    </cfRule>
    <cfRule type="expression" dxfId="1356" priority="12">
      <formula>L89&lt;0</formula>
    </cfRule>
  </conditionalFormatting>
  <conditionalFormatting sqref="F25:F27">
    <cfRule type="expression" dxfId="1355" priority="9">
      <formula>F25&gt;0</formula>
    </cfRule>
    <cfRule type="expression" dxfId="1354" priority="10">
      <formula>F25&lt;0</formula>
    </cfRule>
  </conditionalFormatting>
  <conditionalFormatting sqref="H25:H27">
    <cfRule type="expression" dxfId="1353" priority="7">
      <formula>H25&gt;0</formula>
    </cfRule>
    <cfRule type="expression" dxfId="1352" priority="8">
      <formula>H25&lt;0</formula>
    </cfRule>
  </conditionalFormatting>
  <conditionalFormatting sqref="F28:F33">
    <cfRule type="expression" dxfId="1351" priority="5">
      <formula>F28&gt;0</formula>
    </cfRule>
    <cfRule type="expression" dxfId="1350" priority="6">
      <formula>F28&lt;0</formula>
    </cfRule>
  </conditionalFormatting>
  <conditionalFormatting sqref="H28:H33">
    <cfRule type="expression" dxfId="1349" priority="3">
      <formula>H28&gt;0</formula>
    </cfRule>
    <cfRule type="expression" dxfId="1348" priority="4">
      <formula>H28&lt;0</formula>
    </cfRule>
  </conditionalFormatting>
  <conditionalFormatting sqref="F42">
    <cfRule type="expression" dxfId="1347" priority="1">
      <formula>F42&gt;0</formula>
    </cfRule>
    <cfRule type="expression" dxfId="134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45.6</v>
      </c>
      <c r="R4" s="425">
        <v>1.04E-2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22800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-5107.41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-5107.41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-0.18301268372808513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5.4824561403508769E-2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12.493150684931507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50.160000000000004</v>
      </c>
    </row>
    <row r="23" spans="1:16" x14ac:dyDescent="0.25">
      <c r="O23" s="81">
        <v>1.0900000000000001</v>
      </c>
      <c r="P23" s="81">
        <f t="shared" ref="P23:P42" si="1">O23*$Q$4</f>
        <v>49.704000000000008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49.248000000000005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48.792000000000002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48.336000000000006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47.88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47.424000000000007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46.968000000000004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46.512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46.056000000000004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45.6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45.143999999999998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44.688000000000002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44.231999999999999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43.775999999999996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43.32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42.863999999999997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42.408000000000001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41.952000000000005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41.496000000000002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41.04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5" priority="37">
      <formula>F25&gt;0</formula>
    </cfRule>
    <cfRule type="expression" dxfId="1344" priority="38">
      <formula>F25&lt;0</formula>
    </cfRule>
  </conditionalFormatting>
  <conditionalFormatting sqref="Q7">
    <cfRule type="expression" dxfId="1343" priority="35">
      <formula>Q7&gt;0</formula>
    </cfRule>
    <cfRule type="expression" dxfId="1342" priority="36">
      <formula>Q7&lt;0</formula>
    </cfRule>
  </conditionalFormatting>
  <conditionalFormatting sqref="Q8">
    <cfRule type="expression" dxfId="1341" priority="33">
      <formula>Q8&gt;0</formula>
    </cfRule>
    <cfRule type="expression" dxfId="1340" priority="34">
      <formula>Q8&lt;0</formula>
    </cfRule>
  </conditionalFormatting>
  <conditionalFormatting sqref="Q10">
    <cfRule type="expression" dxfId="1339" priority="27">
      <formula>Q10&gt;0</formula>
    </cfRule>
    <cfRule type="expression" dxfId="1338" priority="28">
      <formula>Q10&lt;0</formula>
    </cfRule>
  </conditionalFormatting>
  <conditionalFormatting sqref="L25:L32">
    <cfRule type="expression" dxfId="1337" priority="21">
      <formula>L25&gt;0</formula>
    </cfRule>
    <cfRule type="expression" dxfId="1336" priority="22">
      <formula>L25&lt;0</formula>
    </cfRule>
  </conditionalFormatting>
  <conditionalFormatting sqref="F92:F113">
    <cfRule type="expression" dxfId="1335" priority="19">
      <formula>F92&gt;0</formula>
    </cfRule>
    <cfRule type="expression" dxfId="1334" priority="20">
      <formula>F92&lt;0</formula>
    </cfRule>
  </conditionalFormatting>
  <conditionalFormatting sqref="H92:H113">
    <cfRule type="expression" dxfId="1333" priority="17">
      <formula>H92&gt;0</formula>
    </cfRule>
    <cfRule type="expression" dxfId="1332" priority="18">
      <formula>H92&lt;0</formula>
    </cfRule>
  </conditionalFormatting>
  <conditionalFormatting sqref="J92:J105">
    <cfRule type="expression" dxfId="1331" priority="15">
      <formula>J92&gt;0</formula>
    </cfRule>
    <cfRule type="expression" dxfId="1330" priority="16">
      <formula>J92&lt;0</formula>
    </cfRule>
  </conditionalFormatting>
  <conditionalFormatting sqref="K92:K105">
    <cfRule type="expression" dxfId="1329" priority="13">
      <formula>K92&gt;0</formula>
    </cfRule>
    <cfRule type="expression" dxfId="1328" priority="14">
      <formula>K92&lt;0</formula>
    </cfRule>
  </conditionalFormatting>
  <conditionalFormatting sqref="L92:L105">
    <cfRule type="expression" dxfId="1327" priority="11">
      <formula>L92&gt;0</formula>
    </cfRule>
    <cfRule type="expression" dxfId="1326" priority="12">
      <formula>L92&lt;0</formula>
    </cfRule>
  </conditionalFormatting>
  <conditionalFormatting sqref="F25:F29">
    <cfRule type="expression" dxfId="1325" priority="9">
      <formula>F25&gt;0</formula>
    </cfRule>
    <cfRule type="expression" dxfId="1324" priority="10">
      <formula>F25&lt;0</formula>
    </cfRule>
  </conditionalFormatting>
  <conditionalFormatting sqref="H25:H29">
    <cfRule type="expression" dxfId="1323" priority="7">
      <formula>H25&gt;0</formula>
    </cfRule>
    <cfRule type="expression" dxfId="1322" priority="8">
      <formula>H25&lt;0</formula>
    </cfRule>
  </conditionalFormatting>
  <conditionalFormatting sqref="F35:F38">
    <cfRule type="expression" dxfId="1321" priority="5">
      <formula>F35&gt;0</formula>
    </cfRule>
    <cfRule type="expression" dxfId="1320" priority="6">
      <formula>F35&lt;0</formula>
    </cfRule>
  </conditionalFormatting>
  <conditionalFormatting sqref="H35:H38">
    <cfRule type="expression" dxfId="1319" priority="3">
      <formula>H35&gt;0</formula>
    </cfRule>
    <cfRule type="expression" dxfId="1318" priority="4">
      <formula>H35&lt;0</formula>
    </cfRule>
  </conditionalFormatting>
  <conditionalFormatting sqref="H61:H64 F61:F64">
    <cfRule type="expression" dxfId="1317" priority="1">
      <formula>F61&gt;0</formula>
    </cfRule>
    <cfRule type="expression" dxfId="131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30.5</v>
      </c>
      <c r="R4" s="425">
        <v>4.0000000000000001E-3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3050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933.18000000000029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933.18000000000029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0.44084050604208208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8.6557377049180331E-2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33.550000000000004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33.245000000000005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32.940000000000005</v>
      </c>
    </row>
    <row r="20" spans="1:16" x14ac:dyDescent="0.25">
      <c r="O20" s="81">
        <v>1.07</v>
      </c>
      <c r="P20" s="81">
        <f t="shared" si="0"/>
        <v>32.635000000000005</v>
      </c>
    </row>
    <row r="21" spans="1:16" x14ac:dyDescent="0.25">
      <c r="O21" s="81">
        <v>1.06</v>
      </c>
      <c r="P21" s="81">
        <f t="shared" si="0"/>
        <v>32.33</v>
      </c>
    </row>
    <row r="22" spans="1:16" x14ac:dyDescent="0.25">
      <c r="O22" s="81">
        <v>1.05</v>
      </c>
      <c r="P22" s="81">
        <f t="shared" si="0"/>
        <v>32.024999999999999</v>
      </c>
    </row>
    <row r="23" spans="1:16" x14ac:dyDescent="0.25">
      <c r="O23" s="81">
        <v>1.04</v>
      </c>
      <c r="P23" s="81">
        <f t="shared" si="0"/>
        <v>31.720000000000002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31.414999999999999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31.11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30.805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30.5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30.195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29.89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29.585000000000001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29.279999999999998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28.974999999999998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28.669999999999998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28.365000000000002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28.060000000000002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27.755000000000003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27.45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9">
      <formula>F47&gt;0</formula>
    </cfRule>
    <cfRule type="expression" dxfId="1314" priority="40">
      <formula>F47&lt;0</formula>
    </cfRule>
  </conditionalFormatting>
  <conditionalFormatting sqref="Q7">
    <cfRule type="expression" dxfId="1313" priority="37">
      <formula>Q7&gt;0</formula>
    </cfRule>
    <cfRule type="expression" dxfId="1312" priority="38">
      <formula>Q7&lt;0</formula>
    </cfRule>
  </conditionalFormatting>
  <conditionalFormatting sqref="Q8">
    <cfRule type="expression" dxfId="1311" priority="35">
      <formula>Q8&gt;0</formula>
    </cfRule>
    <cfRule type="expression" dxfId="1310" priority="36">
      <formula>Q8&lt;0</formula>
    </cfRule>
  </conditionalFormatting>
  <conditionalFormatting sqref="F32:F38 F41:F46">
    <cfRule type="expression" dxfId="1309" priority="33">
      <formula>F32&gt;0</formula>
    </cfRule>
    <cfRule type="expression" dxfId="1308" priority="34">
      <formula>F32&lt;0</formula>
    </cfRule>
  </conditionalFormatting>
  <conditionalFormatting sqref="H32:H38 H41:H46">
    <cfRule type="expression" dxfId="1307" priority="31">
      <formula>H32&gt;0</formula>
    </cfRule>
    <cfRule type="expression" dxfId="1306" priority="32">
      <formula>H32&lt;0</formula>
    </cfRule>
  </conditionalFormatting>
  <conditionalFormatting sqref="Q10">
    <cfRule type="expression" dxfId="1305" priority="29">
      <formula>Q10&gt;0</formula>
    </cfRule>
    <cfRule type="expression" dxfId="1304" priority="30">
      <formula>Q10&lt;0</formula>
    </cfRule>
  </conditionalFormatting>
  <conditionalFormatting sqref="J25:J38">
    <cfRule type="expression" dxfId="1303" priority="27">
      <formula>J25&gt;0</formula>
    </cfRule>
    <cfRule type="expression" dxfId="1302" priority="28">
      <formula>J25&lt;0</formula>
    </cfRule>
  </conditionalFormatting>
  <conditionalFormatting sqref="K25:K38">
    <cfRule type="expression" dxfId="1301" priority="25">
      <formula>K25&gt;0</formula>
    </cfRule>
    <cfRule type="expression" dxfId="1300" priority="26">
      <formula>K25&lt;0</formula>
    </cfRule>
  </conditionalFormatting>
  <conditionalFormatting sqref="L25:L38">
    <cfRule type="expression" dxfId="1299" priority="23">
      <formula>L25&gt;0</formula>
    </cfRule>
    <cfRule type="expression" dxfId="1298" priority="24">
      <formula>L25&lt;0</formula>
    </cfRule>
  </conditionalFormatting>
  <conditionalFormatting sqref="F89:F110">
    <cfRule type="expression" dxfId="1297" priority="21">
      <formula>F89&gt;0</formula>
    </cfRule>
    <cfRule type="expression" dxfId="1296" priority="22">
      <formula>F89&lt;0</formula>
    </cfRule>
  </conditionalFormatting>
  <conditionalFormatting sqref="H89:H110">
    <cfRule type="expression" dxfId="1295" priority="19">
      <formula>H89&gt;0</formula>
    </cfRule>
    <cfRule type="expression" dxfId="1294" priority="20">
      <formula>H89&lt;0</formula>
    </cfRule>
  </conditionalFormatting>
  <conditionalFormatting sqref="J89:J102">
    <cfRule type="expression" dxfId="1293" priority="17">
      <formula>J89&gt;0</formula>
    </cfRule>
    <cfRule type="expression" dxfId="1292" priority="18">
      <formula>J89&lt;0</formula>
    </cfRule>
  </conditionalFormatting>
  <conditionalFormatting sqref="K89:K102">
    <cfRule type="expression" dxfId="1291" priority="15">
      <formula>K89&gt;0</formula>
    </cfRule>
    <cfRule type="expression" dxfId="1290" priority="16">
      <formula>K89&lt;0</formula>
    </cfRule>
  </conditionalFormatting>
  <conditionalFormatting sqref="L89:L102">
    <cfRule type="expression" dxfId="1289" priority="13">
      <formula>L89&gt;0</formula>
    </cfRule>
    <cfRule type="expression" dxfId="1288" priority="14">
      <formula>L89&lt;0</formula>
    </cfRule>
  </conditionalFormatting>
  <conditionalFormatting sqref="F25:F28">
    <cfRule type="expression" dxfId="1287" priority="11">
      <formula>F25&gt;0</formula>
    </cfRule>
    <cfRule type="expression" dxfId="1286" priority="12">
      <formula>F25&lt;0</formula>
    </cfRule>
  </conditionalFormatting>
  <conditionalFormatting sqref="H25:H28">
    <cfRule type="expression" dxfId="1285" priority="9">
      <formula>H25&gt;0</formula>
    </cfRule>
    <cfRule type="expression" dxfId="1284" priority="10">
      <formula>H25&lt;0</formula>
    </cfRule>
  </conditionalFormatting>
  <conditionalFormatting sqref="F29:F31">
    <cfRule type="expression" dxfId="1283" priority="7">
      <formula>F29&gt;0</formula>
    </cfRule>
    <cfRule type="expression" dxfId="1282" priority="8">
      <formula>F29&lt;0</formula>
    </cfRule>
  </conditionalFormatting>
  <conditionalFormatting sqref="H29:H31">
    <cfRule type="expression" dxfId="1281" priority="5">
      <formula>H29&gt;0</formula>
    </cfRule>
    <cfRule type="expression" dxfId="1280" priority="6">
      <formula>H29&lt;0</formula>
    </cfRule>
  </conditionalFormatting>
  <conditionalFormatting sqref="F39:F40">
    <cfRule type="expression" dxfId="1279" priority="3">
      <formula>F39&gt;0</formula>
    </cfRule>
    <cfRule type="expression" dxfId="1278" priority="4">
      <formula>F39&lt;0</formula>
    </cfRule>
  </conditionalFormatting>
  <conditionalFormatting sqref="H39:H40">
    <cfRule type="expression" dxfId="1277" priority="1">
      <formula>H39&gt;0</formula>
    </cfRule>
    <cfRule type="expression" dxfId="127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122.04989999999999</v>
      </c>
      <c r="R4" s="425">
        <v>4.19E-2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9763.9920000000002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1172.9919999999929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1172.9919999999929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0.1365373064835283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4.2605524461716074E-3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1352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14.158921113689095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134.25489000000002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133.034391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131.81389200000001</v>
      </c>
    </row>
    <row r="22" spans="1:21" x14ac:dyDescent="0.25">
      <c r="O22" s="81">
        <v>1.07</v>
      </c>
      <c r="P22" s="81">
        <f t="shared" si="3"/>
        <v>130.59339299999999</v>
      </c>
    </row>
    <row r="23" spans="1:21" x14ac:dyDescent="0.25">
      <c r="O23" s="81">
        <v>1.06</v>
      </c>
      <c r="P23" s="81">
        <f t="shared" si="3"/>
        <v>129.372894</v>
      </c>
    </row>
    <row r="24" spans="1:21" x14ac:dyDescent="0.25">
      <c r="O24" s="81">
        <v>1.05</v>
      </c>
      <c r="P24" s="81">
        <f t="shared" si="3"/>
        <v>128.15239500000001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126.93189599999999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125.71139699999999</v>
      </c>
      <c r="T26" s="67"/>
    </row>
    <row r="27" spans="1:21" x14ac:dyDescent="0.25">
      <c r="O27" s="81">
        <v>1.02</v>
      </c>
      <c r="P27" s="81">
        <f t="shared" si="3"/>
        <v>124.490898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123.270399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122.04989999999999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120.82940099999999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119.60890199999999</v>
      </c>
      <c r="T31" s="1">
        <v>43474</v>
      </c>
      <c r="U31" t="s">
        <v>1361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118.388403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117.16790399999999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115.94740499999999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114.72690599999999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113.506407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112.28590800000001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111.065409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109.84491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75" priority="51">
      <formula>F7&gt;0</formula>
    </cfRule>
    <cfRule type="expression" dxfId="1274" priority="52">
      <formula>F7&lt;0</formula>
    </cfRule>
  </conditionalFormatting>
  <conditionalFormatting sqref="Q8">
    <cfRule type="expression" dxfId="1273" priority="49">
      <formula>Q8&gt;0</formula>
    </cfRule>
    <cfRule type="expression" dxfId="1272" priority="50">
      <formula>Q8&lt;0</formula>
    </cfRule>
  </conditionalFormatting>
  <conditionalFormatting sqref="F41:F61">
    <cfRule type="expression" dxfId="1271" priority="47">
      <formula>F41&gt;0</formula>
    </cfRule>
    <cfRule type="expression" dxfId="1270" priority="48">
      <formula>F41&lt;0</formula>
    </cfRule>
  </conditionalFormatting>
  <conditionalFormatting sqref="H41:H61">
    <cfRule type="expression" dxfId="1269" priority="45">
      <formula>H41&gt;0</formula>
    </cfRule>
    <cfRule type="expression" dxfId="1268" priority="46">
      <formula>H41&lt;0</formula>
    </cfRule>
  </conditionalFormatting>
  <conditionalFormatting sqref="Q10">
    <cfRule type="expression" dxfId="1267" priority="43">
      <formula>Q10&gt;0</formula>
    </cfRule>
    <cfRule type="expression" dxfId="1266" priority="44">
      <formula>Q10&lt;0</formula>
    </cfRule>
  </conditionalFormatting>
  <conditionalFormatting sqref="J32:J45">
    <cfRule type="expression" dxfId="1265" priority="41">
      <formula>J32&gt;0</formula>
    </cfRule>
    <cfRule type="expression" dxfId="1264" priority="42">
      <formula>J32&lt;0</formula>
    </cfRule>
  </conditionalFormatting>
  <conditionalFormatting sqref="K32:K42 K44:K45">
    <cfRule type="expression" dxfId="1263" priority="39">
      <formula>K32&gt;0</formula>
    </cfRule>
    <cfRule type="expression" dxfId="1262" priority="40">
      <formula>K32&lt;0</formula>
    </cfRule>
  </conditionalFormatting>
  <conditionalFormatting sqref="L32">
    <cfRule type="expression" dxfId="1261" priority="37">
      <formula>L32&gt;0</formula>
    </cfRule>
    <cfRule type="expression" dxfId="1260" priority="38">
      <formula>L32&lt;0</formula>
    </cfRule>
  </conditionalFormatting>
  <conditionalFormatting sqref="F113:F134">
    <cfRule type="expression" dxfId="1259" priority="35">
      <formula>F113&gt;0</formula>
    </cfRule>
    <cfRule type="expression" dxfId="1258" priority="36">
      <formula>F113&lt;0</formula>
    </cfRule>
  </conditionalFormatting>
  <conditionalFormatting sqref="H113:H134">
    <cfRule type="expression" dxfId="1257" priority="33">
      <formula>H113&gt;0</formula>
    </cfRule>
    <cfRule type="expression" dxfId="1256" priority="34">
      <formula>H113&lt;0</formula>
    </cfRule>
  </conditionalFormatting>
  <conditionalFormatting sqref="J113:J126">
    <cfRule type="expression" dxfId="1255" priority="31">
      <formula>J113&gt;0</formula>
    </cfRule>
    <cfRule type="expression" dxfId="1254" priority="32">
      <formula>J113&lt;0</formula>
    </cfRule>
  </conditionalFormatting>
  <conditionalFormatting sqref="K113:K126">
    <cfRule type="expression" dxfId="1253" priority="29">
      <formula>K113&gt;0</formula>
    </cfRule>
    <cfRule type="expression" dxfId="1252" priority="30">
      <formula>K113&lt;0</formula>
    </cfRule>
  </conditionalFormatting>
  <conditionalFormatting sqref="L113:L126">
    <cfRule type="expression" dxfId="1251" priority="27">
      <formula>L113&gt;0</formula>
    </cfRule>
    <cfRule type="expression" dxfId="1250" priority="28">
      <formula>L113&lt;0</formula>
    </cfRule>
  </conditionalFormatting>
  <conditionalFormatting sqref="F32:F40">
    <cfRule type="expression" dxfId="1249" priority="25">
      <formula>F32&gt;0</formula>
    </cfRule>
    <cfRule type="expression" dxfId="1248" priority="26">
      <formula>F32&lt;0</formula>
    </cfRule>
  </conditionalFormatting>
  <conditionalFormatting sqref="H32:H40">
    <cfRule type="expression" dxfId="1247" priority="23">
      <formula>H32&gt;0</formula>
    </cfRule>
    <cfRule type="expression" dxfId="1246" priority="24">
      <formula>H32&lt;0</formula>
    </cfRule>
  </conditionalFormatting>
  <conditionalFormatting sqref="J61">
    <cfRule type="expression" dxfId="1245" priority="21">
      <formula>J61&gt;0</formula>
    </cfRule>
    <cfRule type="expression" dxfId="1244" priority="22">
      <formula>J61&lt;0</formula>
    </cfRule>
  </conditionalFormatting>
  <conditionalFormatting sqref="F62:F64">
    <cfRule type="expression" dxfId="1243" priority="19">
      <formula>F62&gt;0</formula>
    </cfRule>
    <cfRule type="expression" dxfId="1242" priority="20">
      <formula>F62&lt;0</formula>
    </cfRule>
  </conditionalFormatting>
  <conditionalFormatting sqref="H62:H64">
    <cfRule type="expression" dxfId="1241" priority="17">
      <formula>H62&gt;0</formula>
    </cfRule>
    <cfRule type="expression" dxfId="1240" priority="18">
      <formula>H62&lt;0</formula>
    </cfRule>
  </conditionalFormatting>
  <conditionalFormatting sqref="H68:H70 F68:F70">
    <cfRule type="expression" dxfId="1239" priority="15">
      <formula>F68&gt;0</formula>
    </cfRule>
    <cfRule type="expression" dxfId="1238" priority="16">
      <formula>F68&lt;0</formula>
    </cfRule>
  </conditionalFormatting>
  <conditionalFormatting sqref="H71:H73 F71:F73">
    <cfRule type="expression" dxfId="1237" priority="13">
      <formula>F71&gt;0</formula>
    </cfRule>
    <cfRule type="expression" dxfId="1236" priority="14">
      <formula>F71&lt;0</formula>
    </cfRule>
  </conditionalFormatting>
  <conditionalFormatting sqref="F79:F81 H79:H81">
    <cfRule type="expression" dxfId="1235" priority="11">
      <formula>F79&gt;0</formula>
    </cfRule>
    <cfRule type="expression" dxfId="1234" priority="12">
      <formula>F79&lt;0</formula>
    </cfRule>
  </conditionalFormatting>
  <conditionalFormatting sqref="F78 H78">
    <cfRule type="expression" dxfId="1233" priority="9">
      <formula>F78&gt;0</formula>
    </cfRule>
    <cfRule type="expression" dxfId="1232" priority="10">
      <formula>F78&lt;0</formula>
    </cfRule>
  </conditionalFormatting>
  <conditionalFormatting sqref="F75:F77 H75:H77">
    <cfRule type="expression" dxfId="1231" priority="7">
      <formula>F75&gt;0</formula>
    </cfRule>
    <cfRule type="expression" dxfId="1230" priority="8">
      <formula>F75&lt;0</formula>
    </cfRule>
  </conditionalFormatting>
  <conditionalFormatting sqref="F85 H85">
    <cfRule type="expression" dxfId="1229" priority="5">
      <formula>F85&gt;0</formula>
    </cfRule>
    <cfRule type="expression" dxfId="1228" priority="6">
      <formula>F85&lt;0</formula>
    </cfRule>
  </conditionalFormatting>
  <conditionalFormatting sqref="F83:F84 H83:H84">
    <cfRule type="expression" dxfId="1227" priority="3">
      <formula>F83&gt;0</formula>
    </cfRule>
    <cfRule type="expression" dxfId="1226" priority="4">
      <formula>F83&lt;0</formula>
    </cfRule>
  </conditionalFormatting>
  <conditionalFormatting sqref="F82 H82">
    <cfRule type="expression" dxfId="1225" priority="1">
      <formula>F82&gt;0</formula>
    </cfRule>
    <cfRule type="expression" dxfId="1224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234.28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234.28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257.70800000000003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255.36520000000002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253.0224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250.67960000000002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248.33680000000001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245.994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243.65120000000002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241.30840000000001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238.96559999999999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236.62280000000001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234.28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231.93719999999999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229.59440000000001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227.2516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224.90879999999999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222.566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220.22319999999999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217.88040000000001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215.5376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213.19480000000001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210.852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3" priority="31">
      <formula>F60&gt;0</formula>
    </cfRule>
    <cfRule type="expression" dxfId="1222" priority="32">
      <formula>F60&lt;0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2:F59">
    <cfRule type="expression" dxfId="1217" priority="25">
      <formula>F32&gt;0</formula>
    </cfRule>
    <cfRule type="expression" dxfId="1216" priority="26">
      <formula>F32&lt;0</formula>
    </cfRule>
  </conditionalFormatting>
  <conditionalFormatting sqref="H32:H59">
    <cfRule type="expression" dxfId="1215" priority="23">
      <formula>H32&gt;0</formula>
    </cfRule>
    <cfRule type="expression" dxfId="1214" priority="24">
      <formula>H32&lt;0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31">
    <cfRule type="expression" dxfId="1195" priority="3">
      <formula>F25&gt;0</formula>
    </cfRule>
    <cfRule type="expression" dxfId="1194" priority="4">
      <formula>F25&lt;0</formula>
    </cfRule>
  </conditionalFormatting>
  <conditionalFormatting sqref="H25:H31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75.67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75.67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1.2686665785648209E-2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21.315492957746482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83.237000000000009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82.480300000000014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81.723600000000005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80.96690000000001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80.2102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79.453500000000005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78.69680000000001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77.940100000000001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77.183400000000006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76.426699999999997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75.67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74.913300000000007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74.156599999999997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73.399900000000002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72.643199999999993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71.886499999999998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71.129800000000003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70.373100000000008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69.616399999999999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68.859700000000004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68.103000000000009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9">
      <formula>F47&gt;0</formula>
    </cfRule>
    <cfRule type="expression" dxfId="1190" priority="40">
      <formula>F47&lt;0</formula>
    </cfRule>
  </conditionalFormatting>
  <conditionalFormatting sqref="Q7">
    <cfRule type="expression" dxfId="1189" priority="37">
      <formula>Q7&gt;0</formula>
    </cfRule>
    <cfRule type="expression" dxfId="1188" priority="38">
      <formula>Q7&lt;0</formula>
    </cfRule>
  </conditionalFormatting>
  <conditionalFormatting sqref="Q8">
    <cfRule type="expression" dxfId="1187" priority="35">
      <formula>Q8&gt;0</formula>
    </cfRule>
    <cfRule type="expression" dxfId="1186" priority="36">
      <formula>Q8&lt;0</formula>
    </cfRule>
  </conditionalFormatting>
  <conditionalFormatting sqref="F30:F33 F38:F46">
    <cfRule type="expression" dxfId="1185" priority="33">
      <formula>F30&gt;0</formula>
    </cfRule>
    <cfRule type="expression" dxfId="1184" priority="34">
      <formula>F30&lt;0</formula>
    </cfRule>
  </conditionalFormatting>
  <conditionalFormatting sqref="H30:H33 H37:H46">
    <cfRule type="expression" dxfId="1183" priority="31">
      <formula>H30&gt;0</formula>
    </cfRule>
    <cfRule type="expression" dxfId="1182" priority="32">
      <formula>H30&lt;0</formula>
    </cfRule>
  </conditionalFormatting>
  <conditionalFormatting sqref="Q10">
    <cfRule type="expression" dxfId="1181" priority="29">
      <formula>Q10&gt;0</formula>
    </cfRule>
    <cfRule type="expression" dxfId="1180" priority="30">
      <formula>Q10&lt;0</formula>
    </cfRule>
  </conditionalFormatting>
  <conditionalFormatting sqref="K25:K38">
    <cfRule type="expression" dxfId="1179" priority="25">
      <formula>K25&gt;0</formula>
    </cfRule>
    <cfRule type="expression" dxfId="1178" priority="26">
      <formula>K25&lt;0</formula>
    </cfRule>
  </conditionalFormatting>
  <conditionalFormatting sqref="L25:L38">
    <cfRule type="expression" dxfId="1177" priority="23">
      <formula>L25&gt;0</formula>
    </cfRule>
    <cfRule type="expression" dxfId="1176" priority="24">
      <formula>L25&lt;0</formula>
    </cfRule>
  </conditionalFormatting>
  <conditionalFormatting sqref="F89:F110">
    <cfRule type="expression" dxfId="1175" priority="21">
      <formula>F89&gt;0</formula>
    </cfRule>
    <cfRule type="expression" dxfId="1174" priority="22">
      <formula>F89&lt;0</formula>
    </cfRule>
  </conditionalFormatting>
  <conditionalFormatting sqref="H89:H110">
    <cfRule type="expression" dxfId="1173" priority="19">
      <formula>H89&gt;0</formula>
    </cfRule>
    <cfRule type="expression" dxfId="1172" priority="20">
      <formula>H89&lt;0</formula>
    </cfRule>
  </conditionalFormatting>
  <conditionalFormatting sqref="J89:J102">
    <cfRule type="expression" dxfId="1171" priority="17">
      <formula>J89&gt;0</formula>
    </cfRule>
    <cfRule type="expression" dxfId="1170" priority="18">
      <formula>J89&lt;0</formula>
    </cfRule>
  </conditionalFormatting>
  <conditionalFormatting sqref="K89:K102">
    <cfRule type="expression" dxfId="1169" priority="15">
      <formula>K89&gt;0</formula>
    </cfRule>
    <cfRule type="expression" dxfId="1168" priority="16">
      <formula>K89&lt;0</formula>
    </cfRule>
  </conditionalFormatting>
  <conditionalFormatting sqref="L89:L102">
    <cfRule type="expression" dxfId="1167" priority="13">
      <formula>L89&gt;0</formula>
    </cfRule>
    <cfRule type="expression" dxfId="1166" priority="14">
      <formula>L89&lt;0</formula>
    </cfRule>
  </conditionalFormatting>
  <conditionalFormatting sqref="F25:F29">
    <cfRule type="expression" dxfId="1165" priority="11">
      <formula>F25&gt;0</formula>
    </cfRule>
    <cfRule type="expression" dxfId="1164" priority="12">
      <formula>F25&lt;0</formula>
    </cfRule>
  </conditionalFormatting>
  <conditionalFormatting sqref="H25:H29">
    <cfRule type="expression" dxfId="1163" priority="9">
      <formula>H25&gt;0</formula>
    </cfRule>
    <cfRule type="expression" dxfId="1162" priority="10">
      <formula>H25&lt;0</formula>
    </cfRule>
  </conditionalFormatting>
  <conditionalFormatting sqref="F34:F37">
    <cfRule type="expression" dxfId="1161" priority="7">
      <formula>F34&gt;0</formula>
    </cfRule>
    <cfRule type="expression" dxfId="1160" priority="8">
      <formula>F34&lt;0</formula>
    </cfRule>
  </conditionalFormatting>
  <conditionalFormatting sqref="H34:H36">
    <cfRule type="expression" dxfId="1159" priority="5">
      <formula>H34&gt;0</formula>
    </cfRule>
    <cfRule type="expression" dxfId="1158" priority="6">
      <formula>H34&lt;0</formula>
    </cfRule>
  </conditionalFormatting>
  <conditionalFormatting sqref="J39">
    <cfRule type="expression" dxfId="1157" priority="3">
      <formula>J39&gt;0</formula>
    </cfRule>
    <cfRule type="expression" dxfId="1156" priority="4">
      <formula>J39&lt;0</formula>
    </cfRule>
  </conditionalFormatting>
  <conditionalFormatting sqref="J25:J38">
    <cfRule type="expression" dxfId="1155" priority="1">
      <formula>J25&gt;0</formula>
    </cfRule>
    <cfRule type="expression" dxfId="1154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74.650000000000006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74.650000000000006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82.115000000000009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81.368500000000012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80.622000000000014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79.875500000000017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79.129000000000005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78.382500000000007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77.63600000000001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76.889500000000012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76.143000000000001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75.396500000000003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74.650000000000006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73.903500000000008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73.157000000000011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72.410499999999999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71.664000000000001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70.917500000000004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70.171000000000006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69.424500000000009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68.678000000000011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67.931500000000014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67.185000000000002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3" priority="57">
      <formula>F27&gt;0</formula>
    </cfRule>
    <cfRule type="expression" dxfId="1152" priority="58">
      <formula>F27&lt;0</formula>
    </cfRule>
  </conditionalFormatting>
  <conditionalFormatting sqref="H28:H33">
    <cfRule type="expression" dxfId="1151" priority="53">
      <formula>H28&gt;0</formula>
    </cfRule>
    <cfRule type="expression" dxfId="1150" priority="54">
      <formula>H28&lt;0</formula>
    </cfRule>
  </conditionalFormatting>
  <conditionalFormatting sqref="F24:F26">
    <cfRule type="expression" dxfId="1149" priority="39">
      <formula>F24&gt;0</formula>
    </cfRule>
    <cfRule type="expression" dxfId="1148" priority="40">
      <formula>F24&lt;0</formula>
    </cfRule>
  </conditionalFormatting>
  <conditionalFormatting sqref="Q8">
    <cfRule type="expression" dxfId="1147" priority="33">
      <formula>Q8&gt;0</formula>
    </cfRule>
    <cfRule type="expression" dxfId="1146" priority="34">
      <formula>Q8&lt;0</formula>
    </cfRule>
  </conditionalFormatting>
  <conditionalFormatting sqref="Q7">
    <cfRule type="expression" dxfId="1145" priority="35">
      <formula>Q7&gt;0</formula>
    </cfRule>
    <cfRule type="expression" dxfId="1144" priority="36">
      <formula>Q7&lt;0</formula>
    </cfRule>
  </conditionalFormatting>
  <conditionalFormatting sqref="F34">
    <cfRule type="expression" dxfId="1143" priority="31">
      <formula>F34&gt;0</formula>
    </cfRule>
    <cfRule type="expression" dxfId="1142" priority="32">
      <formula>F34&lt;0</formula>
    </cfRule>
  </conditionalFormatting>
  <conditionalFormatting sqref="H34">
    <cfRule type="expression" dxfId="1141" priority="29">
      <formula>H34&gt;0</formula>
    </cfRule>
    <cfRule type="expression" dxfId="1140" priority="30">
      <formula>H34&lt;0</formula>
    </cfRule>
  </conditionalFormatting>
  <conditionalFormatting sqref="M36">
    <cfRule type="expression" dxfId="1139" priority="19">
      <formula>M36&gt;0</formula>
    </cfRule>
    <cfRule type="expression" dxfId="1138" priority="20">
      <formula>M36&lt;0</formula>
    </cfRule>
  </conditionalFormatting>
  <conditionalFormatting sqref="Q10">
    <cfRule type="expression" dxfId="1137" priority="15">
      <formula>Q10&gt;0</formula>
    </cfRule>
    <cfRule type="expression" dxfId="1136" priority="16">
      <formula>Q10&lt;0</formula>
    </cfRule>
  </conditionalFormatting>
  <conditionalFormatting sqref="F23">
    <cfRule type="expression" dxfId="1135" priority="13">
      <formula>F23&gt;0</formula>
    </cfRule>
    <cfRule type="expression" dxfId="1134" priority="14">
      <formula>F23&lt;0</formula>
    </cfRule>
  </conditionalFormatting>
  <conditionalFormatting sqref="I25:J25">
    <cfRule type="expression" dxfId="1133" priority="9">
      <formula>I25&gt;0</formula>
    </cfRule>
    <cfRule type="expression" dxfId="1132" priority="10">
      <formula>I25&lt;0</formula>
    </cfRule>
  </conditionalFormatting>
  <conditionalFormatting sqref="I26:J27">
    <cfRule type="expression" dxfId="1131" priority="7">
      <formula>I26&gt;0</formula>
    </cfRule>
    <cfRule type="expression" dxfId="1130" priority="8">
      <formula>I26&lt;0</formula>
    </cfRule>
  </conditionalFormatting>
  <conditionalFormatting sqref="K25:K27">
    <cfRule type="expression" dxfId="1129" priority="5">
      <formula>K25&gt;0</formula>
    </cfRule>
    <cfRule type="expression" dxfId="1128" priority="6">
      <formula>K25&lt;0</formula>
    </cfRule>
  </conditionalFormatting>
  <conditionalFormatting sqref="I23:J23">
    <cfRule type="expression" dxfId="1127" priority="3">
      <formula>I23&gt;0</formula>
    </cfRule>
    <cfRule type="expression" dxfId="112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6"/>
  <sheetViews>
    <sheetView tabSelected="1" zoomScale="98" zoomScaleNormal="98" workbookViewId="0">
      <pane ySplit="1" topLeftCell="A8" activePane="bottomLeft" state="frozen"/>
      <selection activeCell="A2" sqref="A2"/>
      <selection pane="bottomLeft" activeCell="L21" sqref="L21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/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11" t="s">
        <v>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6" t="s">
        <v>221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A4" s="22" t="s">
        <v>71</v>
      </c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31.57</v>
      </c>
      <c r="R4" s="424">
        <v>7.0000000000000001E-3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15785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8850.2700000000368</v>
      </c>
      <c r="R7">
        <v>400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7398.0100000000384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0.88208165265489435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3.1675641431738993E-3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1351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16.615789473684213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A17" t="s">
        <v>758</v>
      </c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34.727000000000004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A20" t="s">
        <v>758</v>
      </c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34.411300000000004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34.095600000000005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33.779900000000005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33.464200000000005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33.148499999999999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32.832799999999999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32.517099999999999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32.2014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31.8857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31.57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31.254300000000001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30.938600000000001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30.622899999999998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30.307199999999998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29.991499999999998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29.675799999999999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29.360100000000003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29.044400000000003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28.7287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28.413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31" t="s">
        <v>81</v>
      </c>
      <c r="B43" s="278"/>
      <c r="C43" s="279">
        <f>SumByColor($A$44,C2:C41)</f>
        <v>4550</v>
      </c>
      <c r="D43" s="279"/>
      <c r="E43" s="279"/>
      <c r="F43" s="280">
        <f>SumByColor($A$44,F2:F41)</f>
        <v>119001</v>
      </c>
      <c r="G43" s="279"/>
      <c r="H43" s="279">
        <f>SumByColor($A$44,H2:H41)</f>
        <v>4550</v>
      </c>
      <c r="I43" s="279"/>
      <c r="J43" s="279"/>
      <c r="K43" s="280">
        <f>SumByColor($A$44,K2:K41)</f>
        <v>126778</v>
      </c>
      <c r="L43" s="279"/>
      <c r="M43" s="280">
        <f>SumByColor($A$44,M2:M41)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ht="15.75" thickBot="1" x14ac:dyDescent="0.3">
      <c r="A44" s="277" t="s">
        <v>191</v>
      </c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340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 t="s">
        <v>330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100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100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A60">
        <v>200</v>
      </c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400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A64">
        <v>200</v>
      </c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A67">
        <v>200</v>
      </c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800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A72">
        <v>700</v>
      </c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800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500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450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A80">
        <v>400</v>
      </c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400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350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A87">
        <v>250</v>
      </c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50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A92">
        <v>0</v>
      </c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 s="1">
        <v>43164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200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400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200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A101">
        <v>0</v>
      </c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200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400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200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200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100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A119">
        <v>0</v>
      </c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A131">
        <v>200</v>
      </c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>
        <v>0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 s="1">
        <v>43381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100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400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200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300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400</v>
      </c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3" t="s">
        <v>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85" t="s">
        <v>221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90" t="s">
        <v>71</v>
      </c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387"/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63" t="s">
        <v>81</v>
      </c>
      <c r="B215" s="392"/>
      <c r="C215" s="393">
        <f>SumByColor($A$44,C198:C213)</f>
        <v>100</v>
      </c>
      <c r="D215" s="393"/>
      <c r="E215" s="393"/>
      <c r="F215" s="394">
        <f>SumByColor($A$44,F198:F213)</f>
        <v>2758</v>
      </c>
      <c r="G215" s="393"/>
      <c r="H215" s="393">
        <f>SumByColor($A$44,H198:H213)</f>
        <v>100</v>
      </c>
      <c r="I215" s="393"/>
      <c r="J215" s="393"/>
      <c r="K215" s="394">
        <f>SumByColor($A$44,K198:K213)</f>
        <v>3158</v>
      </c>
      <c r="L215" s="393"/>
      <c r="M215" s="394">
        <f>SumByColor($A$44,M198:M213)</f>
        <v>0</v>
      </c>
    </row>
    <row r="216" spans="1:13" ht="15.75" thickBot="1" x14ac:dyDescent="0.3">
      <c r="A216" s="391" t="s">
        <v>191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5" priority="116">
      <formula>F95&gt;0</formula>
    </cfRule>
    <cfRule type="expression" dxfId="1124" priority="117">
      <formula>F95&lt;0</formula>
    </cfRule>
  </conditionalFormatting>
  <conditionalFormatting sqref="Q7">
    <cfRule type="expression" dxfId="1123" priority="104">
      <formula>Q7&gt;0</formula>
    </cfRule>
    <cfRule type="expression" dxfId="1122" priority="105">
      <formula>Q7&lt;0</formula>
    </cfRule>
  </conditionalFormatting>
  <conditionalFormatting sqref="Q8">
    <cfRule type="expression" dxfId="1121" priority="102">
      <formula>Q8&gt;0</formula>
    </cfRule>
    <cfRule type="expression" dxfId="1120" priority="103">
      <formula>Q8&lt;0</formula>
    </cfRule>
  </conditionalFormatting>
  <conditionalFormatting sqref="F154:F166">
    <cfRule type="expression" dxfId="1119" priority="100">
      <formula>F154&gt;0</formula>
    </cfRule>
    <cfRule type="expression" dxfId="1118" priority="101">
      <formula>F154&lt;0</formula>
    </cfRule>
  </conditionalFormatting>
  <conditionalFormatting sqref="H154:H166">
    <cfRule type="expression" dxfId="1117" priority="98">
      <formula>H154&gt;0</formula>
    </cfRule>
    <cfRule type="expression" dxfId="1116" priority="99">
      <formula>H154&lt;0</formula>
    </cfRule>
  </conditionalFormatting>
  <conditionalFormatting sqref="H170:H173">
    <cfRule type="expression" dxfId="1115" priority="94">
      <formula>H170&gt;0</formula>
    </cfRule>
    <cfRule type="expression" dxfId="1114" priority="95">
      <formula>H170&lt;0</formula>
    </cfRule>
  </conditionalFormatting>
  <conditionalFormatting sqref="F170:F173">
    <cfRule type="expression" dxfId="1113" priority="96">
      <formula>F170&gt;0</formula>
    </cfRule>
    <cfRule type="expression" dxfId="1112" priority="97">
      <formula>F170&lt;0</formula>
    </cfRule>
  </conditionalFormatting>
  <conditionalFormatting sqref="M196">
    <cfRule type="expression" dxfId="1111" priority="92">
      <formula>M196&gt;0</formula>
    </cfRule>
    <cfRule type="expression" dxfId="1110" priority="93">
      <formula>M196&lt;0</formula>
    </cfRule>
  </conditionalFormatting>
  <conditionalFormatting sqref="F47:F48 F55:F92">
    <cfRule type="expression" dxfId="1109" priority="90">
      <formula>F47&gt;0</formula>
    </cfRule>
    <cfRule type="expression" dxfId="1108" priority="91">
      <formula>F47&lt;0</formula>
    </cfRule>
  </conditionalFormatting>
  <conditionalFormatting sqref="H47:H48 H55:H92">
    <cfRule type="expression" dxfId="1107" priority="88">
      <formula>H47&gt;0</formula>
    </cfRule>
    <cfRule type="expression" dxfId="1106" priority="89">
      <formula>H47&lt;0</formula>
    </cfRule>
  </conditionalFormatting>
  <conditionalFormatting sqref="Q10">
    <cfRule type="expression" dxfId="1105" priority="86">
      <formula>Q10&gt;0</formula>
    </cfRule>
    <cfRule type="expression" dxfId="1104" priority="87">
      <formula>Q10&lt;0</formula>
    </cfRule>
  </conditionalFormatting>
  <conditionalFormatting sqref="F49:F54">
    <cfRule type="expression" dxfId="1103" priority="84">
      <formula>F49&gt;0</formula>
    </cfRule>
    <cfRule type="expression" dxfId="1102" priority="85">
      <formula>F49&lt;0</formula>
    </cfRule>
  </conditionalFormatting>
  <conditionalFormatting sqref="H49:H54">
    <cfRule type="expression" dxfId="1101" priority="82">
      <formula>H49&gt;0</formula>
    </cfRule>
    <cfRule type="expression" dxfId="1100" priority="83">
      <formula>H49&lt;0</formula>
    </cfRule>
  </conditionalFormatting>
  <conditionalFormatting sqref="K52:K59">
    <cfRule type="expression" dxfId="1099" priority="80">
      <formula>K52&gt;0</formula>
    </cfRule>
    <cfRule type="expression" dxfId="1098" priority="81">
      <formula>K52&lt;0</formula>
    </cfRule>
  </conditionalFormatting>
  <conditionalFormatting sqref="K60:K92">
    <cfRule type="expression" dxfId="1097" priority="78">
      <formula>K60&gt;0</formula>
    </cfRule>
    <cfRule type="expression" dxfId="1096" priority="79">
      <formula>K60&lt;0</formula>
    </cfRule>
  </conditionalFormatting>
  <conditionalFormatting sqref="F93:F94">
    <cfRule type="expression" dxfId="1095" priority="75">
      <formula>F93&gt;0</formula>
    </cfRule>
    <cfRule type="expression" dxfId="1094" priority="76">
      <formula>F93&lt;0</formula>
    </cfRule>
  </conditionalFormatting>
  <conditionalFormatting sqref="H93:H94">
    <cfRule type="expression" dxfId="1093" priority="73">
      <formula>H93&gt;0</formula>
    </cfRule>
    <cfRule type="expression" dxfId="1092" priority="74">
      <formula>H93&lt;0</formula>
    </cfRule>
  </conditionalFormatting>
  <conditionalFormatting sqref="K93:K94">
    <cfRule type="expression" dxfId="1091" priority="71">
      <formula>K93&gt;0</formula>
    </cfRule>
    <cfRule type="expression" dxfId="1090" priority="72">
      <formula>K93&lt;0</formula>
    </cfRule>
  </conditionalFormatting>
  <conditionalFormatting sqref="F103:F105 H103:H105 K103:K105">
    <cfRule type="expression" dxfId="1089" priority="67">
      <formula>F103&gt;0</formula>
    </cfRule>
    <cfRule type="expression" dxfId="1088" priority="68">
      <formula>F103&lt;0</formula>
    </cfRule>
  </conditionalFormatting>
  <conditionalFormatting sqref="L95:L101 L151">
    <cfRule type="expression" dxfId="1087" priority="65">
      <formula>L95&gt;0</formula>
    </cfRule>
    <cfRule type="expression" dxfId="1086" priority="66">
      <formula>L95&lt;0</formula>
    </cfRule>
  </conditionalFormatting>
  <conditionalFormatting sqref="L52:L59">
    <cfRule type="expression" dxfId="1085" priority="63">
      <formula>L52&gt;0</formula>
    </cfRule>
    <cfRule type="expression" dxfId="1084" priority="64">
      <formula>L52&lt;0</formula>
    </cfRule>
  </conditionalFormatting>
  <conditionalFormatting sqref="L60:L92">
    <cfRule type="expression" dxfId="1083" priority="61">
      <formula>L60&gt;0</formula>
    </cfRule>
    <cfRule type="expression" dxfId="1082" priority="62">
      <formula>L60&lt;0</formula>
    </cfRule>
  </conditionalFormatting>
  <conditionalFormatting sqref="L93:L94">
    <cfRule type="expression" dxfId="1081" priority="59">
      <formula>L93&gt;0</formula>
    </cfRule>
    <cfRule type="expression" dxfId="1080" priority="60">
      <formula>L93&lt;0</formula>
    </cfRule>
  </conditionalFormatting>
  <conditionalFormatting sqref="L103:L105">
    <cfRule type="expression" dxfId="1079" priority="57">
      <formula>L103&gt;0</formula>
    </cfRule>
    <cfRule type="expression" dxfId="1078" priority="58">
      <formula>L103&lt;0</formula>
    </cfRule>
  </conditionalFormatting>
  <conditionalFormatting sqref="F112:F115 H112:H115">
    <cfRule type="expression" dxfId="1077" priority="55">
      <formula>F112&gt;0</formula>
    </cfRule>
    <cfRule type="expression" dxfId="1076" priority="56">
      <formula>F112&lt;0</formula>
    </cfRule>
  </conditionalFormatting>
  <conditionalFormatting sqref="K109:K111 F109:F111 H109:H111">
    <cfRule type="expression" dxfId="1075" priority="51">
      <formula>F109&gt;0</formula>
    </cfRule>
    <cfRule type="expression" dxfId="1074" priority="52">
      <formula>F109&lt;0</formula>
    </cfRule>
  </conditionalFormatting>
  <conditionalFormatting sqref="L109:L110">
    <cfRule type="expression" dxfId="1073" priority="49">
      <formula>L109&gt;0</formula>
    </cfRule>
    <cfRule type="expression" dxfId="1072" priority="50">
      <formula>L109&lt;0</formula>
    </cfRule>
  </conditionalFormatting>
  <conditionalFormatting sqref="K106:K108 F106:F108 H106:H108">
    <cfRule type="expression" dxfId="1071" priority="47">
      <formula>F106&gt;0</formula>
    </cfRule>
    <cfRule type="expression" dxfId="1070" priority="48">
      <formula>F106&lt;0</formula>
    </cfRule>
  </conditionalFormatting>
  <conditionalFormatting sqref="L107:L108">
    <cfRule type="expression" dxfId="1069" priority="45">
      <formula>L107&gt;0</formula>
    </cfRule>
    <cfRule type="expression" dxfId="1068" priority="46">
      <formula>L107&lt;0</formula>
    </cfRule>
  </conditionalFormatting>
  <conditionalFormatting sqref="H117:H120 F117:F120">
    <cfRule type="expression" dxfId="1067" priority="39">
      <formula>F117&gt;0</formula>
    </cfRule>
    <cfRule type="expression" dxfId="1066" priority="40">
      <formula>F117&lt;0</formula>
    </cfRule>
  </conditionalFormatting>
  <conditionalFormatting sqref="H121:H124 F121:F124">
    <cfRule type="expression" dxfId="1065" priority="35">
      <formula>F121&gt;0</formula>
    </cfRule>
    <cfRule type="expression" dxfId="1064" priority="36">
      <formula>F121&lt;0</formula>
    </cfRule>
  </conditionalFormatting>
  <conditionalFormatting sqref="F126:F131 H126:H131 K126:K131">
    <cfRule type="expression" dxfId="1063" priority="31">
      <formula>F126&gt;0</formula>
    </cfRule>
    <cfRule type="expression" dxfId="1062" priority="32">
      <formula>F126&lt;0</formula>
    </cfRule>
  </conditionalFormatting>
  <conditionalFormatting sqref="L130:L131">
    <cfRule type="expression" dxfId="1061" priority="25">
      <formula>L130&gt;0</formula>
    </cfRule>
    <cfRule type="expression" dxfId="1060" priority="26">
      <formula>L130&lt;0</formula>
    </cfRule>
  </conditionalFormatting>
  <conditionalFormatting sqref="F132:F134 H132:H134 K132:K135">
    <cfRule type="expression" dxfId="1059" priority="23">
      <formula>F132&gt;0</formula>
    </cfRule>
    <cfRule type="expression" dxfId="1058" priority="24">
      <formula>F132&lt;0</formula>
    </cfRule>
  </conditionalFormatting>
  <conditionalFormatting sqref="F135:F137 H135:H137 K136:K137">
    <cfRule type="expression" dxfId="1057" priority="19">
      <formula>F135&gt;0</formula>
    </cfRule>
    <cfRule type="expression" dxfId="1056" priority="20">
      <formula>F135&lt;0</formula>
    </cfRule>
  </conditionalFormatting>
  <conditionalFormatting sqref="F138:F140 H138:H140 K138:K140">
    <cfRule type="expression" dxfId="1055" priority="15">
      <formula>F138&gt;0</formula>
    </cfRule>
    <cfRule type="expression" dxfId="1054" priority="16">
      <formula>F138&lt;0</formula>
    </cfRule>
  </conditionalFormatting>
  <conditionalFormatting sqref="F141:F143 H141:H143 K141:K143">
    <cfRule type="expression" dxfId="1053" priority="11">
      <formula>F141&gt;0</formula>
    </cfRule>
    <cfRule type="expression" dxfId="1052" priority="12">
      <formula>F141&lt;0</formula>
    </cfRule>
  </conditionalFormatting>
  <conditionalFormatting sqref="F144:F146 H144:H146 K144:K146">
    <cfRule type="expression" dxfId="1051" priority="7">
      <formula>F144&gt;0</formula>
    </cfRule>
    <cfRule type="expression" dxfId="1050" priority="8">
      <formula>F144&lt;0</formula>
    </cfRule>
  </conditionalFormatting>
  <conditionalFormatting sqref="K148:K149 H148:H149 F148:F149">
    <cfRule type="expression" dxfId="1049" priority="3">
      <formula>F148&gt;0</formula>
    </cfRule>
    <cfRule type="expression" dxfId="1048" priority="4">
      <formula>F148&lt;0</formula>
    </cfRule>
  </conditionalFormatting>
  <conditionalFormatting sqref="L149">
    <cfRule type="expression" dxfId="1047" priority="1">
      <formula>L149&gt;0</formula>
    </cfRule>
    <cfRule type="expression" dxfId="1046" priority="2">
      <formula>L149&lt;0</formula>
    </cfRule>
  </conditionalFormatting>
  <hyperlinks>
    <hyperlink ref="A4" location="ACTIVE!A1" display="Back"/>
    <hyperlink ref="A200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49.43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49.43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54.373000000000005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53.878700000000002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53.384400000000007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52.890100000000004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52.395800000000001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51.901499999999999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51.407200000000003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50.9129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50.418599999999998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49.924300000000002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49.43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48.935699999999997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48.441400000000002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47.947099999999999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47.452799999999996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46.958500000000001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46.464199999999998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45.969900000000003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45.4756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44.981300000000005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44.487000000000002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5" priority="9">
      <formula>F39&gt;0</formula>
    </cfRule>
    <cfRule type="expression" dxfId="1044" priority="10">
      <formula>F39&lt;0</formula>
    </cfRule>
  </conditionalFormatting>
  <conditionalFormatting sqref="F25:F38">
    <cfRule type="expression" dxfId="1043" priority="7">
      <formula>F25&gt;0</formula>
    </cfRule>
    <cfRule type="expression" dxfId="1042" priority="8">
      <formula>F25&lt;0</formula>
    </cfRule>
  </conditionalFormatting>
  <conditionalFormatting sqref="H25:H38">
    <cfRule type="expression" dxfId="1041" priority="5">
      <formula>H25&gt;0</formula>
    </cfRule>
    <cfRule type="expression" dxfId="1040" priority="6">
      <formula>H25&lt;0</formula>
    </cfRule>
  </conditionalFormatting>
  <conditionalFormatting sqref="Q7">
    <cfRule type="expression" dxfId="1039" priority="3">
      <formula>Q7&gt;0</formula>
    </cfRule>
    <cfRule type="expression" dxfId="1038" priority="4">
      <formula>Q7&lt;0</formula>
    </cfRule>
  </conditionalFormatting>
  <conditionalFormatting sqref="Q8">
    <cfRule type="expression" dxfId="1037" priority="1">
      <formula>Q8&gt;0</formula>
    </cfRule>
    <cfRule type="expression" dxfId="10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455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500.50000000000006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495.95000000000005</v>
      </c>
      <c r="W16" s="134"/>
    </row>
    <row r="17" spans="1:23" x14ac:dyDescent="0.25">
      <c r="O17" s="81">
        <v>1.08</v>
      </c>
      <c r="P17" s="81">
        <f t="shared" si="0"/>
        <v>491.40000000000003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486.85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482.3</v>
      </c>
      <c r="W19" s="134"/>
    </row>
    <row r="20" spans="1:23" x14ac:dyDescent="0.25">
      <c r="O20" s="81">
        <v>1.05</v>
      </c>
      <c r="P20" s="81">
        <f t="shared" si="0"/>
        <v>477.75</v>
      </c>
      <c r="W20" s="134"/>
    </row>
    <row r="21" spans="1:23" x14ac:dyDescent="0.25">
      <c r="O21" s="81">
        <v>1.04</v>
      </c>
      <c r="P21" s="81">
        <f t="shared" si="0"/>
        <v>473.2</v>
      </c>
      <c r="W21" s="134"/>
    </row>
    <row r="22" spans="1:23" x14ac:dyDescent="0.25">
      <c r="O22" s="81">
        <v>1.03</v>
      </c>
      <c r="P22" s="81">
        <f t="shared" si="0"/>
        <v>468.65000000000003</v>
      </c>
      <c r="W22" s="134"/>
    </row>
    <row r="23" spans="1:23" x14ac:dyDescent="0.25">
      <c r="O23" s="81">
        <v>1.02</v>
      </c>
      <c r="P23" s="81">
        <f t="shared" si="0"/>
        <v>464.1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459.55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450.45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445.9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441.34999999999997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436.8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432.25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427.7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423.15000000000003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418.6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414.05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409.5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5" priority="29">
      <formula>F29&gt;0</formula>
    </cfRule>
    <cfRule type="expression" dxfId="1034" priority="30">
      <formula>F29&lt;0</formula>
    </cfRule>
  </conditionalFormatting>
  <conditionalFormatting sqref="Q7">
    <cfRule type="expression" dxfId="1033" priority="27">
      <formula>Q7&gt;0</formula>
    </cfRule>
    <cfRule type="expression" dxfId="1032" priority="28">
      <formula>Q7&lt;0</formula>
    </cfRule>
  </conditionalFormatting>
  <conditionalFormatting sqref="Q8">
    <cfRule type="expression" dxfId="1031" priority="25">
      <formula>Q8&gt;0</formula>
    </cfRule>
    <cfRule type="expression" dxfId="1030" priority="26">
      <formula>Q8&lt;0</formula>
    </cfRule>
  </conditionalFormatting>
  <conditionalFormatting sqref="F96:F110">
    <cfRule type="expression" dxfId="1029" priority="19">
      <formula>F96&gt;0</formula>
    </cfRule>
    <cfRule type="expression" dxfId="1028" priority="20">
      <formula>F96&lt;0</formula>
    </cfRule>
  </conditionalFormatting>
  <conditionalFormatting sqref="H96:H110">
    <cfRule type="expression" dxfId="1027" priority="17">
      <formula>H96&gt;0</formula>
    </cfRule>
    <cfRule type="expression" dxfId="1026" priority="18">
      <formula>H96&lt;0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L29:L38">
    <cfRule type="expression" dxfId="1023" priority="9">
      <formula>L29&gt;0</formula>
    </cfRule>
    <cfRule type="expression" dxfId="1022" priority="10">
      <formula>L29&lt;0</formula>
    </cfRule>
  </conditionalFormatting>
  <conditionalFormatting sqref="F27:F29 H27:H29 J25:K29">
    <cfRule type="expression" dxfId="1021" priority="7">
      <formula>F25&gt;0</formula>
    </cfRule>
    <cfRule type="expression" dxfId="1020" priority="8">
      <formula>F25&lt;0</formula>
    </cfRule>
  </conditionalFormatting>
  <conditionalFormatting sqref="L25:L29">
    <cfRule type="expression" dxfId="1019" priority="5">
      <formula>L25&gt;0</formula>
    </cfRule>
    <cfRule type="expression" dxfId="1018" priority="6">
      <formula>L25&lt;0</formula>
    </cfRule>
  </conditionalFormatting>
  <conditionalFormatting sqref="F25:F26">
    <cfRule type="expression" dxfId="1017" priority="3">
      <formula>F25&gt;0</formula>
    </cfRule>
    <cfRule type="expression" dxfId="1016" priority="4">
      <formula>F25&lt;0</formula>
    </cfRule>
  </conditionalFormatting>
  <conditionalFormatting sqref="H25:H26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85.25</v>
      </c>
      <c r="R4" s="425">
        <v>8.9999999999999998E-4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5115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646.88999999999942</v>
      </c>
      <c r="R7">
        <v>40</v>
      </c>
      <c r="T7" s="1">
        <v>43138</v>
      </c>
      <c r="U7" t="s">
        <v>957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72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646.88999999999942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0.14477933622941228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2.6744868035190612E-2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17.909663865546218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SUM(H2:H8)</f>
        <v>260</v>
      </c>
      <c r="I18" s="18"/>
      <c r="J18" s="18"/>
      <c r="K18" s="18">
        <f>SUM(K2:K8)</f>
        <v>24219.69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93.775000000000006</v>
      </c>
      <c r="W19" s="134"/>
    </row>
    <row r="20" spans="1:23" x14ac:dyDescent="0.25">
      <c r="O20" s="81">
        <v>1.0900000000000001</v>
      </c>
      <c r="P20" s="81">
        <f t="shared" ref="P20:P39" si="2">O20*$Q$4</f>
        <v>92.922500000000014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92.070000000000007</v>
      </c>
      <c r="W21" s="134"/>
    </row>
    <row r="22" spans="1:23" x14ac:dyDescent="0.25">
      <c r="O22" s="81">
        <v>1.07</v>
      </c>
      <c r="P22" s="81">
        <f t="shared" si="2"/>
        <v>91.217500000000001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90.365000000000009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89.512500000000003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88.66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87.807500000000005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86.954999999999998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86.102500000000006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85.25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84.397499999999994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83.545000000000002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82.692499999999995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81.84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80.987499999999997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80.134999999999991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79.282499999999999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78.430000000000007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77.577500000000001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76.725000000000009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3" priority="37">
      <formula>F60&gt;0</formula>
    </cfRule>
    <cfRule type="expression" dxfId="1012" priority="38">
      <formula>F60&lt;0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Q8">
    <cfRule type="expression" dxfId="1009" priority="33">
      <formula>Q8&gt;0</formula>
    </cfRule>
    <cfRule type="expression" dxfId="1008" priority="34">
      <formula>Q8&lt;0</formula>
    </cfRule>
  </conditionalFormatting>
  <conditionalFormatting sqref="F25:F29 F34:F59">
    <cfRule type="expression" dxfId="1007" priority="31">
      <formula>F25&gt;0</formula>
    </cfRule>
    <cfRule type="expression" dxfId="1006" priority="32">
      <formula>F25&lt;0</formula>
    </cfRule>
  </conditionalFormatting>
  <conditionalFormatting sqref="H25:H29 H34:H59">
    <cfRule type="expression" dxfId="1005" priority="29">
      <formula>H25&gt;0</formula>
    </cfRule>
    <cfRule type="expression" dxfId="1004" priority="30">
      <formula>H25&lt;0</formula>
    </cfRule>
  </conditionalFormatting>
  <conditionalFormatting sqref="F89:F110">
    <cfRule type="expression" dxfId="1003" priority="27">
      <formula>F89&gt;0</formula>
    </cfRule>
    <cfRule type="expression" dxfId="1002" priority="28">
      <formula>F89&lt;0</formula>
    </cfRule>
  </conditionalFormatting>
  <conditionalFormatting sqref="H89:H110">
    <cfRule type="expression" dxfId="1001" priority="25">
      <formula>H89&gt;0</formula>
    </cfRule>
    <cfRule type="expression" dxfId="1000" priority="26">
      <formula>H89&lt;0</formula>
    </cfRule>
  </conditionalFormatting>
  <conditionalFormatting sqref="Q10">
    <cfRule type="expression" dxfId="999" priority="23">
      <formula>Q10&gt;0</formula>
    </cfRule>
    <cfRule type="expression" dxfId="998" priority="24">
      <formula>Q10&lt;0</formula>
    </cfRule>
  </conditionalFormatting>
  <conditionalFormatting sqref="J25:J32 J34:J38">
    <cfRule type="expression" dxfId="997" priority="21">
      <formula>J25&gt;0</formula>
    </cfRule>
    <cfRule type="expression" dxfId="996" priority="22">
      <formula>J25&lt;0</formula>
    </cfRule>
  </conditionalFormatting>
  <conditionalFormatting sqref="K25:K30">
    <cfRule type="expression" dxfId="995" priority="19">
      <formula>K25&gt;0</formula>
    </cfRule>
    <cfRule type="expression" dxfId="994" priority="20">
      <formula>K25&lt;0</formula>
    </cfRule>
  </conditionalFormatting>
  <conditionalFormatting sqref="L25:L38">
    <cfRule type="expression" dxfId="993" priority="17">
      <formula>L25&gt;0</formula>
    </cfRule>
    <cfRule type="expression" dxfId="992" priority="18">
      <formula>L25&lt;0</formula>
    </cfRule>
  </conditionalFormatting>
  <conditionalFormatting sqref="F30:F33">
    <cfRule type="expression" dxfId="991" priority="15">
      <formula>F30&gt;0</formula>
    </cfRule>
    <cfRule type="expression" dxfId="990" priority="16">
      <formula>F30&lt;0</formula>
    </cfRule>
  </conditionalFormatting>
  <conditionalFormatting sqref="H30:H33">
    <cfRule type="expression" dxfId="989" priority="13">
      <formula>H30&gt;0</formula>
    </cfRule>
    <cfRule type="expression" dxfId="988" priority="14">
      <formula>H30&lt;0</formula>
    </cfRule>
  </conditionalFormatting>
  <conditionalFormatting sqref="L39:L44">
    <cfRule type="expression" dxfId="987" priority="5">
      <formula>L39&gt;0</formula>
    </cfRule>
    <cfRule type="expression" dxfId="986" priority="6">
      <formula>L39&lt;0</formula>
    </cfRule>
  </conditionalFormatting>
  <conditionalFormatting sqref="L45:L46">
    <cfRule type="expression" dxfId="985" priority="3">
      <formula>L45&gt;0</formula>
    </cfRule>
    <cfRule type="expression" dxfId="984" priority="4">
      <formula>L45&lt;0</formula>
    </cfRule>
  </conditionalFormatting>
  <conditionalFormatting sqref="L47">
    <cfRule type="expression" dxfId="983" priority="1">
      <formula>L47&gt;0</formula>
    </cfRule>
    <cfRule type="expression" dxfId="982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74.5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74.5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18.237454100367199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81.95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81.205000000000013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80.460000000000008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79.715000000000003</v>
      </c>
      <c r="Q20" s="2"/>
      <c r="W20" s="134"/>
    </row>
    <row r="21" spans="1:23" x14ac:dyDescent="0.25">
      <c r="O21" s="81">
        <v>1.06</v>
      </c>
      <c r="P21" s="81">
        <f t="shared" si="0"/>
        <v>78.97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78.225000000000009</v>
      </c>
      <c r="Q22" s="2"/>
      <c r="W22" s="134"/>
    </row>
    <row r="23" spans="1:23" x14ac:dyDescent="0.25">
      <c r="O23" s="81">
        <v>1.04</v>
      </c>
      <c r="P23" s="81">
        <f t="shared" si="0"/>
        <v>77.48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76.734999999999999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75.989999999999995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75.245000000000005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74.5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73.754999999999995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73.010000000000005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72.265000000000001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71.52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70.774999999999991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70.03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69.284999999999997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68.540000000000006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67.795000000000002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67.05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1" priority="49">
      <formula>Q7&gt;0</formula>
    </cfRule>
    <cfRule type="expression" dxfId="980" priority="50">
      <formula>Q7&lt;0</formula>
    </cfRule>
  </conditionalFormatting>
  <conditionalFormatting sqref="Q8">
    <cfRule type="expression" dxfId="979" priority="47">
      <formula>Q8&gt;0</formula>
    </cfRule>
    <cfRule type="expression" dxfId="978" priority="48">
      <formula>Q8&lt;0</formula>
    </cfRule>
  </conditionalFormatting>
  <conditionalFormatting sqref="F26:F38">
    <cfRule type="expression" dxfId="977" priority="45">
      <formula>F26&gt;0</formula>
    </cfRule>
    <cfRule type="expression" dxfId="976" priority="46">
      <formula>F26&lt;0</formula>
    </cfRule>
  </conditionalFormatting>
  <conditionalFormatting sqref="H26:H38">
    <cfRule type="expression" dxfId="975" priority="43">
      <formula>H26&gt;0</formula>
    </cfRule>
    <cfRule type="expression" dxfId="974" priority="44">
      <formula>H26&lt;0</formula>
    </cfRule>
  </conditionalFormatting>
  <conditionalFormatting sqref="H25">
    <cfRule type="expression" dxfId="973" priority="23">
      <formula>H25&gt;0</formula>
    </cfRule>
    <cfRule type="expression" dxfId="972" priority="24">
      <formula>H25&lt;0</formula>
    </cfRule>
  </conditionalFormatting>
  <conditionalFormatting sqref="Q10">
    <cfRule type="expression" dxfId="971" priority="37">
      <formula>Q10&gt;0</formula>
    </cfRule>
    <cfRule type="expression" dxfId="970" priority="38">
      <formula>Q10&lt;0</formula>
    </cfRule>
  </conditionalFormatting>
  <conditionalFormatting sqref="F25">
    <cfRule type="expression" dxfId="969" priority="25">
      <formula>F25&gt;0</formula>
    </cfRule>
    <cfRule type="expression" dxfId="968" priority="26">
      <formula>F25&lt;0</formula>
    </cfRule>
  </conditionalFormatting>
  <conditionalFormatting sqref="J65:K72">
    <cfRule type="expression" dxfId="967" priority="19">
      <formula>J65&gt;0</formula>
    </cfRule>
    <cfRule type="expression" dxfId="966" priority="20">
      <formula>J65&lt;0</formula>
    </cfRule>
  </conditionalFormatting>
  <conditionalFormatting sqref="F65:F83 F89">
    <cfRule type="expression" dxfId="965" priority="17">
      <formula>F65&gt;0</formula>
    </cfRule>
    <cfRule type="expression" dxfId="964" priority="18">
      <formula>F65&lt;0</formula>
    </cfRule>
  </conditionalFormatting>
  <conditionalFormatting sqref="H65:H83 H89">
    <cfRule type="expression" dxfId="963" priority="15">
      <formula>H65&gt;0</formula>
    </cfRule>
    <cfRule type="expression" dxfId="962" priority="16">
      <formula>H65&lt;0</formula>
    </cfRule>
  </conditionalFormatting>
  <conditionalFormatting sqref="J76:J78">
    <cfRule type="expression" dxfId="961" priority="13">
      <formula>J76&gt;0</formula>
    </cfRule>
    <cfRule type="expression" dxfId="960" priority="14">
      <formula>J76&lt;0</formula>
    </cfRule>
  </conditionalFormatting>
  <conditionalFormatting sqref="K76:K78">
    <cfRule type="expression" dxfId="959" priority="11">
      <formula>K76&gt;0</formula>
    </cfRule>
    <cfRule type="expression" dxfId="958" priority="12">
      <formula>K76&lt;0</formula>
    </cfRule>
  </conditionalFormatting>
  <conditionalFormatting sqref="L65:L78">
    <cfRule type="expression" dxfId="957" priority="9">
      <formula>L65&gt;0</formula>
    </cfRule>
    <cfRule type="expression" dxfId="956" priority="10">
      <formula>L65&lt;0</formula>
    </cfRule>
  </conditionalFormatting>
  <conditionalFormatting sqref="F84:F88">
    <cfRule type="expression" dxfId="955" priority="7">
      <formula>F84&gt;0</formula>
    </cfRule>
    <cfRule type="expression" dxfId="954" priority="8">
      <formula>F84&lt;0</formula>
    </cfRule>
  </conditionalFormatting>
  <conditionalFormatting sqref="H84:H88">
    <cfRule type="expression" dxfId="953" priority="5">
      <formula>H84&gt;0</formula>
    </cfRule>
    <cfRule type="expression" dxfId="952" priority="6">
      <formula>H84&lt;0</formula>
    </cfRule>
  </conditionalFormatting>
  <conditionalFormatting sqref="M65:M78">
    <cfRule type="expression" dxfId="951" priority="3">
      <formula>M65&gt;0</formula>
    </cfRule>
    <cfRule type="expression" dxfId="950" priority="4">
      <formula>M65&lt;0</formula>
    </cfRule>
  </conditionalFormatting>
  <conditionalFormatting sqref="M26:M31">
    <cfRule type="expression" dxfId="949" priority="1">
      <formula>M26&gt;0</formula>
    </cfRule>
    <cfRule type="expression" dxfId="94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377</v>
      </c>
      <c r="AJ2">
        <f>$Q$2*$Q$4</f>
        <v>6483</v>
      </c>
      <c r="AK2">
        <f ca="1">AJ2*EXP(-$X$2 * AI2/365.25)</f>
        <v>19765.276631549939</v>
      </c>
      <c r="AM2" s="2">
        <f>Q10</f>
        <v>0</v>
      </c>
      <c r="AO2">
        <f ca="1" xml:space="preserve"> (SUM(AB:AB) - SUM(AE:AE) - SUM(AH:AH) - SUM(AK:AK))/SUM(AB:AB)</f>
        <v>-1.1152051751488585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377</v>
      </c>
      <c r="AJ3">
        <f t="shared" ref="AJ3:AJ17" si="11">$Q$2*$Q$4</f>
        <v>6483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21.61</v>
      </c>
      <c r="R4" s="425">
        <v>1.89E-2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377</v>
      </c>
      <c r="AJ4">
        <f t="shared" si="11"/>
        <v>6483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6483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377</v>
      </c>
      <c r="AJ5">
        <f t="shared" si="11"/>
        <v>6483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377</v>
      </c>
      <c r="AJ6">
        <f t="shared" si="11"/>
        <v>6483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-2418.8899999999921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377</v>
      </c>
      <c r="AJ7">
        <f t="shared" si="11"/>
        <v>6483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-2418.8899999999921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377</v>
      </c>
      <c r="AJ8">
        <f t="shared" si="11"/>
        <v>6483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-0.27172768928845381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377</v>
      </c>
      <c r="AJ9">
        <f t="shared" si="11"/>
        <v>6483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377</v>
      </c>
      <c r="AJ10">
        <f t="shared" si="11"/>
        <v>6483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4.8125867653863952E-2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377</v>
      </c>
      <c r="AJ11">
        <f t="shared" si="11"/>
        <v>6483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377</v>
      </c>
      <c r="AJ12">
        <f t="shared" si="11"/>
        <v>6483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12.711764705882352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377</v>
      </c>
      <c r="AJ13">
        <f t="shared" si="11"/>
        <v>6483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377</v>
      </c>
      <c r="AJ14">
        <f t="shared" si="11"/>
        <v>6483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377</v>
      </c>
      <c r="AJ15">
        <f t="shared" si="11"/>
        <v>6483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377</v>
      </c>
      <c r="AJ16">
        <f t="shared" si="11"/>
        <v>6483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377</v>
      </c>
      <c r="AJ17">
        <f t="shared" si="11"/>
        <v>6483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23.771000000000001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23.5549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23.338800000000003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23.122700000000002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22.906600000000001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22.6905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22.474399999999999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22.258299999999998</v>
      </c>
      <c r="T26" s="709"/>
      <c r="W26" s="134"/>
    </row>
    <row r="27" spans="1:39" x14ac:dyDescent="0.25">
      <c r="O27" s="81">
        <v>1.02</v>
      </c>
      <c r="P27" s="81">
        <f t="shared" si="13"/>
        <v>22.042200000000001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21.8261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21.61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21.393899999999999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21.177799999999998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20.9617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20.7456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20.529499999999999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20.313399999999998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20.097300000000001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19.8812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19.665099999999999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19.449000000000002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7" priority="31">
      <formula>F31&gt;0</formula>
    </cfRule>
    <cfRule type="expression" dxfId="946" priority="32">
      <formula>F31&lt;0</formula>
    </cfRule>
  </conditionalFormatting>
  <conditionalFormatting sqref="Q7">
    <cfRule type="expression" dxfId="945" priority="29">
      <formula>Q7&gt;0</formula>
    </cfRule>
    <cfRule type="expression" dxfId="944" priority="30">
      <formula>Q7&lt;0</formula>
    </cfRule>
  </conditionalFormatting>
  <conditionalFormatting sqref="Q8">
    <cfRule type="expression" dxfId="943" priority="27">
      <formula>Q8&gt;0</formula>
    </cfRule>
    <cfRule type="expression" dxfId="942" priority="28">
      <formula>Q8&lt;0</formula>
    </cfRule>
  </conditionalFormatting>
  <conditionalFormatting sqref="F111:F132">
    <cfRule type="expression" dxfId="941" priority="21">
      <formula>F111&gt;0</formula>
    </cfRule>
    <cfRule type="expression" dxfId="940" priority="22">
      <formula>F111&lt;0</formula>
    </cfRule>
  </conditionalFormatting>
  <conditionalFormatting sqref="H111:H132">
    <cfRule type="expression" dxfId="939" priority="19">
      <formula>H111&gt;0</formula>
    </cfRule>
    <cfRule type="expression" dxfId="938" priority="20">
      <formula>H111&lt;0</formula>
    </cfRule>
  </conditionalFormatting>
  <conditionalFormatting sqref="Q10">
    <cfRule type="expression" dxfId="937" priority="17">
      <formula>Q10&gt;0</formula>
    </cfRule>
    <cfRule type="expression" dxfId="936" priority="18">
      <formula>Q10&lt;0</formula>
    </cfRule>
  </conditionalFormatting>
  <conditionalFormatting sqref="J31:J44">
    <cfRule type="expression" dxfId="935" priority="15">
      <formula>J31&gt;0</formula>
    </cfRule>
    <cfRule type="expression" dxfId="934" priority="16">
      <formula>J31&lt;0</formula>
    </cfRule>
  </conditionalFormatting>
  <conditionalFormatting sqref="K31:K44">
    <cfRule type="expression" dxfId="933" priority="13">
      <formula>K31&gt;0</formula>
    </cfRule>
    <cfRule type="expression" dxfId="932" priority="14">
      <formula>K31&lt;0</formula>
    </cfRule>
  </conditionalFormatting>
  <conditionalFormatting sqref="L31:L44">
    <cfRule type="expression" dxfId="931" priority="11">
      <formula>L31&gt;0</formula>
    </cfRule>
    <cfRule type="expression" dxfId="930" priority="12">
      <formula>L31&lt;0</formula>
    </cfRule>
  </conditionalFormatting>
  <conditionalFormatting sqref="H66:H72 F66:F72">
    <cfRule type="expression" dxfId="929" priority="9">
      <formula>F66&gt;0</formula>
    </cfRule>
    <cfRule type="expression" dxfId="928" priority="10">
      <formula>F66&lt;0</formula>
    </cfRule>
  </conditionalFormatting>
  <conditionalFormatting sqref="H73:H76 F73:F76">
    <cfRule type="expression" dxfId="927" priority="7">
      <formula>F73&gt;0</formula>
    </cfRule>
    <cfRule type="expression" dxfId="926" priority="8">
      <formula>F73&lt;0</formula>
    </cfRule>
  </conditionalFormatting>
  <conditionalFormatting sqref="F83:F84 H83:H84">
    <cfRule type="expression" dxfId="925" priority="5">
      <formula>F83&gt;0</formula>
    </cfRule>
    <cfRule type="expression" dxfId="924" priority="6">
      <formula>F83&lt;0</formula>
    </cfRule>
  </conditionalFormatting>
  <conditionalFormatting sqref="F81:F82 H81:H82">
    <cfRule type="expression" dxfId="923" priority="3">
      <formula>F81&gt;0</formula>
    </cfRule>
    <cfRule type="expression" dxfId="922" priority="4">
      <formula>F81&lt;0</formula>
    </cfRule>
  </conditionalFormatting>
  <conditionalFormatting sqref="F79:F80 H79:H80">
    <cfRule type="expression" dxfId="921" priority="1">
      <formula>F79&gt;0</formula>
    </cfRule>
    <cfRule type="expression" dxfId="920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32.700000000000003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32.700000000000003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35.970000000000006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35.643000000000008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35.316000000000003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34.989000000000004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34.662000000000006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34.335000000000008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34.008000000000003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33.681000000000004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33.354000000000006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33.027000000000001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32.700000000000003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32.373000000000005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32.045999999999999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31.719000000000001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31.392000000000003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31.065000000000001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30.738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30.411000000000005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30.084000000000003</v>
      </c>
    </row>
    <row r="44" spans="1:32" x14ac:dyDescent="0.25">
      <c r="N44" s="4"/>
      <c r="O44" s="81">
        <v>0.91</v>
      </c>
      <c r="P44" s="81">
        <f t="shared" si="0"/>
        <v>29.757000000000005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29.430000000000003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9" priority="137">
      <formula>F30&gt;0</formula>
    </cfRule>
    <cfRule type="expression" dxfId="918" priority="138">
      <formula>F30&lt;0</formula>
    </cfRule>
  </conditionalFormatting>
  <conditionalFormatting sqref="H47:H58">
    <cfRule type="expression" dxfId="917" priority="129">
      <formula>H47&gt;0</formula>
    </cfRule>
    <cfRule type="expression" dxfId="916" priority="130">
      <formula>H47&lt;0</formula>
    </cfRule>
  </conditionalFormatting>
  <conditionalFormatting sqref="H59">
    <cfRule type="expression" dxfId="915" priority="119">
      <formula>H59&gt;0</formula>
    </cfRule>
    <cfRule type="expression" dxfId="914" priority="120">
      <formula>H59&lt;0</formula>
    </cfRule>
  </conditionalFormatting>
  <conditionalFormatting sqref="H60">
    <cfRule type="expression" dxfId="913" priority="115">
      <formula>H60&gt;0</formula>
    </cfRule>
    <cfRule type="expression" dxfId="912" priority="116">
      <formula>H60&lt;0</formula>
    </cfRule>
  </conditionalFormatting>
  <conditionalFormatting sqref="H61:H66">
    <cfRule type="expression" dxfId="911" priority="111">
      <formula>H61&gt;0</formula>
    </cfRule>
    <cfRule type="expression" dxfId="910" priority="112">
      <formula>H61&lt;0</formula>
    </cfRule>
  </conditionalFormatting>
  <conditionalFormatting sqref="Q8">
    <cfRule type="expression" dxfId="909" priority="95">
      <formula>Q8&gt;0</formula>
    </cfRule>
    <cfRule type="expression" dxfId="908" priority="96">
      <formula>Q8&lt;0</formula>
    </cfRule>
  </conditionalFormatting>
  <conditionalFormatting sqref="Q7">
    <cfRule type="expression" dxfId="907" priority="97">
      <formula>Q7&gt;0</formula>
    </cfRule>
    <cfRule type="expression" dxfId="906" priority="98">
      <formula>Q7&lt;0</formula>
    </cfRule>
  </conditionalFormatting>
  <conditionalFormatting sqref="F178 H178">
    <cfRule type="expression" dxfId="905" priority="93">
      <formula>F178&gt;0</formula>
    </cfRule>
    <cfRule type="expression" dxfId="904" priority="94">
      <formula>F178&lt;0</formula>
    </cfRule>
  </conditionalFormatting>
  <conditionalFormatting sqref="Q10">
    <cfRule type="expression" dxfId="903" priority="87">
      <formula>Q10&gt;0</formula>
    </cfRule>
    <cfRule type="expression" dxfId="902" priority="88">
      <formula>Q10&lt;0</formula>
    </cfRule>
  </conditionalFormatting>
  <conditionalFormatting sqref="Q9">
    <cfRule type="expression" dxfId="901" priority="81">
      <formula>Q9&gt;0</formula>
    </cfRule>
    <cfRule type="expression" dxfId="900" priority="82">
      <formula>Q9&lt;0</formula>
    </cfRule>
  </conditionalFormatting>
  <conditionalFormatting sqref="F201:F248">
    <cfRule type="expression" dxfId="899" priority="41">
      <formula>F201&gt;0</formula>
    </cfRule>
    <cfRule type="expression" dxfId="898" priority="42">
      <formula>F201&lt;0</formula>
    </cfRule>
  </conditionalFormatting>
  <conditionalFormatting sqref="H201:H248">
    <cfRule type="expression" dxfId="897" priority="39">
      <formula>H201&gt;0</formula>
    </cfRule>
    <cfRule type="expression" dxfId="896" priority="40">
      <formula>H201&lt;0</formula>
    </cfRule>
  </conditionalFormatting>
  <conditionalFormatting sqref="J208">
    <cfRule type="expression" dxfId="895" priority="37">
      <formula>J208&gt;0</formula>
    </cfRule>
    <cfRule type="expression" dxfId="894" priority="38">
      <formula>J208&lt;0</formula>
    </cfRule>
  </conditionalFormatting>
  <conditionalFormatting sqref="J214:J215">
    <cfRule type="expression" dxfId="893" priority="35">
      <formula>J214&gt;0</formula>
    </cfRule>
    <cfRule type="expression" dxfId="892" priority="36">
      <formula>J214&lt;0</formula>
    </cfRule>
  </conditionalFormatting>
  <conditionalFormatting sqref="J216">
    <cfRule type="expression" dxfId="891" priority="33">
      <formula>J216&gt;0</formula>
    </cfRule>
    <cfRule type="expression" dxfId="890" priority="34">
      <formula>J216&lt;0</formula>
    </cfRule>
  </conditionalFormatting>
  <conditionalFormatting sqref="J217:J219 J221:J224">
    <cfRule type="expression" dxfId="889" priority="31">
      <formula>J217&gt;0</formula>
    </cfRule>
    <cfRule type="expression" dxfId="888" priority="32">
      <formula>J217&lt;0</formula>
    </cfRule>
  </conditionalFormatting>
  <conditionalFormatting sqref="K208">
    <cfRule type="expression" dxfId="887" priority="29">
      <formula>K208&gt;0</formula>
    </cfRule>
    <cfRule type="expression" dxfId="886" priority="30">
      <formula>K208&lt;0</formula>
    </cfRule>
  </conditionalFormatting>
  <conditionalFormatting sqref="K214:K215">
    <cfRule type="expression" dxfId="885" priority="27">
      <formula>K214&gt;0</formula>
    </cfRule>
    <cfRule type="expression" dxfId="884" priority="28">
      <formula>K214&lt;0</formula>
    </cfRule>
  </conditionalFormatting>
  <conditionalFormatting sqref="K216">
    <cfRule type="expression" dxfId="883" priority="25">
      <formula>K216&gt;0</formula>
    </cfRule>
    <cfRule type="expression" dxfId="882" priority="26">
      <formula>K216&lt;0</formula>
    </cfRule>
  </conditionalFormatting>
  <conditionalFormatting sqref="K217:K224">
    <cfRule type="expression" dxfId="881" priority="23">
      <formula>K217&gt;0</formula>
    </cfRule>
    <cfRule type="expression" dxfId="880" priority="24">
      <formula>K217&lt;0</formula>
    </cfRule>
  </conditionalFormatting>
  <conditionalFormatting sqref="L208">
    <cfRule type="expression" dxfId="879" priority="21">
      <formula>L208&gt;0</formula>
    </cfRule>
    <cfRule type="expression" dxfId="878" priority="22">
      <formula>L208&lt;0</formula>
    </cfRule>
  </conditionalFormatting>
  <conditionalFormatting sqref="L214:L215">
    <cfRule type="expression" dxfId="877" priority="19">
      <formula>L214&gt;0</formula>
    </cfRule>
    <cfRule type="expression" dxfId="876" priority="20">
      <formula>L214&lt;0</formula>
    </cfRule>
  </conditionalFormatting>
  <conditionalFormatting sqref="L216">
    <cfRule type="expression" dxfId="875" priority="17">
      <formula>L216&gt;0</formula>
    </cfRule>
    <cfRule type="expression" dxfId="874" priority="18">
      <formula>L216&lt;0</formula>
    </cfRule>
  </conditionalFormatting>
  <conditionalFormatting sqref="L217:L224">
    <cfRule type="expression" dxfId="873" priority="15">
      <formula>L217&gt;0</formula>
    </cfRule>
    <cfRule type="expression" dxfId="872" priority="16">
      <formula>L217&lt;0</formula>
    </cfRule>
  </conditionalFormatting>
  <conditionalFormatting sqref="K225">
    <cfRule type="expression" dxfId="871" priority="13">
      <formula>K225&gt;0</formula>
    </cfRule>
    <cfRule type="expression" dxfId="870" priority="14">
      <formula>K225&lt;0</formula>
    </cfRule>
  </conditionalFormatting>
  <conditionalFormatting sqref="L225:L232">
    <cfRule type="expression" dxfId="869" priority="11">
      <formula>L225&gt;0</formula>
    </cfRule>
    <cfRule type="expression" dxfId="868" priority="12">
      <formula>L225&lt;0</formula>
    </cfRule>
  </conditionalFormatting>
  <conditionalFormatting sqref="K226">
    <cfRule type="expression" dxfId="867" priority="9">
      <formula>K226&gt;0</formula>
    </cfRule>
    <cfRule type="expression" dxfId="866" priority="10">
      <formula>K226&lt;0</formula>
    </cfRule>
  </conditionalFormatting>
  <conditionalFormatting sqref="K227">
    <cfRule type="expression" dxfId="865" priority="7">
      <formula>K227&gt;0</formula>
    </cfRule>
    <cfRule type="expression" dxfId="864" priority="8">
      <formula>K227&lt;0</formula>
    </cfRule>
  </conditionalFormatting>
  <conditionalFormatting sqref="K228:K248">
    <cfRule type="expression" dxfId="863" priority="5">
      <formula>K228&gt;0</formula>
    </cfRule>
    <cfRule type="expression" dxfId="862" priority="6">
      <formula>K228&lt;0</formula>
    </cfRule>
  </conditionalFormatting>
  <conditionalFormatting sqref="L233:L237">
    <cfRule type="expression" dxfId="861" priority="3">
      <formula>L233&gt;0</formula>
    </cfRule>
    <cfRule type="expression" dxfId="860" priority="4">
      <formula>L233&lt;0</formula>
    </cfRule>
  </conditionalFormatting>
  <conditionalFormatting sqref="L238:L243">
    <cfRule type="expression" dxfId="859" priority="1">
      <formula>L238&gt;0</formula>
    </cfRule>
    <cfRule type="expression" dxfId="85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42.26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42.26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46.486000000000004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46.063400000000001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45.640799999999999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45.218200000000003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44.7956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44.372999999999998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43.950400000000002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43.527799999999999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43.105199999999996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42.682600000000001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42.26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41.837399999999995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41.4148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40.992199999999997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40.569599999999994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40.146999999999998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39.724399999999996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39.3018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38.879199999999997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38.456600000000002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38.033999999999999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7" priority="11">
      <formula>F27&gt;0</formula>
    </cfRule>
    <cfRule type="expression" dxfId="856" priority="12">
      <formula>F27&lt;0</formula>
    </cfRule>
  </conditionalFormatting>
  <conditionalFormatting sqref="H27:H29">
    <cfRule type="expression" dxfId="855" priority="9">
      <formula>H27&gt;0</formula>
    </cfRule>
    <cfRule type="expression" dxfId="854" priority="10">
      <formula>H27&lt;0</formula>
    </cfRule>
  </conditionalFormatting>
  <conditionalFormatting sqref="F23:F26">
    <cfRule type="expression" dxfId="853" priority="7">
      <formula>F23&gt;0</formula>
    </cfRule>
    <cfRule type="expression" dxfId="852" priority="8">
      <formula>F23&lt;0</formula>
    </cfRule>
  </conditionalFormatting>
  <conditionalFormatting sqref="H23:H26">
    <cfRule type="expression" dxfId="851" priority="5">
      <formula>H23&gt;0</formula>
    </cfRule>
    <cfRule type="expression" dxfId="850" priority="6">
      <formula>H23&lt;0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47.22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47.22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51.942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51.469799999999999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50.997600000000006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50.525400000000005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50.053200000000004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49.581000000000003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49.108800000000002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48.636600000000001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48.164400000000001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47.6922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47.22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46.747799999999998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46.275599999999997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45.803399999999996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45.331199999999995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44.858999999999995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44.386799999999994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43.9146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43.442399999999999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42.970199999999998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42.497999999999998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5" priority="7">
      <formula>F21&gt;0</formula>
    </cfRule>
    <cfRule type="expression" dxfId="844" priority="8">
      <formula>F21&lt;0</formula>
    </cfRule>
  </conditionalFormatting>
  <conditionalFormatting sqref="F22">
    <cfRule type="expression" dxfId="843" priority="5">
      <formula>F22&gt;0</formula>
    </cfRule>
    <cfRule type="expression" dxfId="842" priority="6">
      <formula>F22&lt;0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45.69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45.69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50.259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49.802100000000003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49.345199999999998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48.888300000000001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48.431400000000004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47.974499999999999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47.517600000000002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47.060699999999997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46.6038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46.146899999999995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45.69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45.2331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44.776199999999996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44.319299999999998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43.862399999999994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43.405499999999996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42.948599999999992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42.491700000000002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42.034799999999997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41.5779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41.121000000000002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7" priority="17">
      <formula>F38&gt;0</formula>
    </cfRule>
    <cfRule type="expression" dxfId="836" priority="18">
      <formula>F38&lt;0</formula>
    </cfRule>
  </conditionalFormatting>
  <conditionalFormatting sqref="H38:H72">
    <cfRule type="expression" dxfId="835" priority="9">
      <formula>H38&gt;0</formula>
    </cfRule>
    <cfRule type="expression" dxfId="834" priority="10">
      <formula>H38&lt;0</formula>
    </cfRule>
  </conditionalFormatting>
  <conditionalFormatting sqref="F21:F37">
    <cfRule type="expression" dxfId="833" priority="7">
      <formula>F21&gt;0</formula>
    </cfRule>
    <cfRule type="expression" dxfId="832" priority="8">
      <formula>F21&lt;0</formula>
    </cfRule>
  </conditionalFormatting>
  <conditionalFormatting sqref="H21:H37">
    <cfRule type="expression" dxfId="831" priority="5">
      <formula>H21&gt;0</formula>
    </cfRule>
    <cfRule type="expression" dxfId="830" priority="6">
      <formula>H21&lt;0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137.79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137.79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151.56900000000002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150.19110000000001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148.81319999999999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147.43530000000001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146.0574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144.67949999999999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141.9237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140.54579999999999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139.1679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137.79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136.41209999999998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135.0342</v>
      </c>
      <c r="Q59" s="81"/>
      <c r="R59"/>
    </row>
    <row r="60" spans="1:21" x14ac:dyDescent="0.25">
      <c r="O60" s="81">
        <v>0.97</v>
      </c>
      <c r="P60" s="81">
        <f t="shared" si="1"/>
        <v>133.65629999999999</v>
      </c>
      <c r="Q60" s="81"/>
      <c r="R60"/>
    </row>
    <row r="61" spans="1:21" x14ac:dyDescent="0.25">
      <c r="O61" s="81">
        <v>0.96</v>
      </c>
      <c r="P61" s="81">
        <f t="shared" si="1"/>
        <v>132.27839999999998</v>
      </c>
      <c r="Q61" s="81"/>
      <c r="R61"/>
    </row>
    <row r="62" spans="1:21" x14ac:dyDescent="0.25">
      <c r="O62" s="81">
        <v>0.95</v>
      </c>
      <c r="P62" s="81">
        <f t="shared" si="1"/>
        <v>130.90049999999999</v>
      </c>
      <c r="Q62" s="81"/>
      <c r="R62"/>
    </row>
    <row r="63" spans="1:21" x14ac:dyDescent="0.25">
      <c r="O63" s="81">
        <v>0.94</v>
      </c>
      <c r="P63" s="81">
        <f t="shared" si="1"/>
        <v>129.52259999999998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128.1447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126.7668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125.38889999999999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124.011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5" priority="11">
      <formula>F24&gt;0</formula>
    </cfRule>
    <cfRule type="expression" dxfId="824" priority="12">
      <formula>F24&lt;0</formula>
    </cfRule>
  </conditionalFormatting>
  <conditionalFormatting sqref="H27:H30">
    <cfRule type="expression" dxfId="823" priority="9">
      <formula>H27&gt;0</formula>
    </cfRule>
    <cfRule type="expression" dxfId="822" priority="10">
      <formula>H27&lt;0</formula>
    </cfRule>
  </conditionalFormatting>
  <conditionalFormatting sqref="F25">
    <cfRule type="expression" dxfId="821" priority="7">
      <formula>F25&gt;0</formula>
    </cfRule>
    <cfRule type="expression" dxfId="820" priority="8">
      <formula>F25&lt;0</formula>
    </cfRule>
  </conditionalFormatting>
  <conditionalFormatting sqref="H24:H26">
    <cfRule type="expression" dxfId="819" priority="5">
      <formula>H24&gt;0</formula>
    </cfRule>
    <cfRule type="expression" dxfId="818" priority="6">
      <formula>H24&lt;0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43.03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43.03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47.333000000000006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46.902700000000003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46.472400000000007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46.042100000000005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45.611800000000002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45.1815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44.751200000000004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44.320900000000002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43.890599999999999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43.460300000000004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43.03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42.599699999999999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42.169400000000003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41.739100000000001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41.308799999999998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40.878500000000003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40.4482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40.017900000000004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39.587600000000002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39.157299999999999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38.727000000000004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3" priority="17">
      <formula>F28&gt;0</formula>
    </cfRule>
    <cfRule type="expression" dxfId="812" priority="18">
      <formula>F28&lt;0</formula>
    </cfRule>
  </conditionalFormatting>
  <conditionalFormatting sqref="F28 F33:F35">
    <cfRule type="expression" dxfId="811" priority="19">
      <formula>F28&gt;0</formula>
    </cfRule>
    <cfRule type="expression" dxfId="810" priority="20">
      <formula>F28&lt;0</formula>
    </cfRule>
  </conditionalFormatting>
  <conditionalFormatting sqref="H28 H33:H35">
    <cfRule type="expression" dxfId="809" priority="15">
      <formula>H28&gt;0</formula>
    </cfRule>
    <cfRule type="expression" dxfId="808" priority="16">
      <formula>H28&lt;0</formula>
    </cfRule>
  </conditionalFormatting>
  <conditionalFormatting sqref="F21:F27">
    <cfRule type="expression" dxfId="807" priority="13">
      <formula>F21&gt;0</formula>
    </cfRule>
    <cfRule type="expression" dxfId="806" priority="14">
      <formula>F21&lt;0</formula>
    </cfRule>
  </conditionalFormatting>
  <conditionalFormatting sqref="H21:H27">
    <cfRule type="expression" dxfId="805" priority="11">
      <formula>H21&gt;0</formula>
    </cfRule>
    <cfRule type="expression" dxfId="804" priority="12">
      <formula>H21&lt;0</formula>
    </cfRule>
  </conditionalFormatting>
  <conditionalFormatting sqref="Q8">
    <cfRule type="expression" dxfId="803" priority="7">
      <formula>Q8&gt;0</formula>
    </cfRule>
    <cfRule type="expression" dxfId="802" priority="8">
      <formula>Q8&lt;0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F29:F32">
    <cfRule type="expression" dxfId="799" priority="5">
      <formula>F29&gt;0</formula>
    </cfRule>
    <cfRule type="expression" dxfId="798" priority="6">
      <formula>F29&lt;0</formula>
    </cfRule>
  </conditionalFormatting>
  <conditionalFormatting sqref="H29:H32">
    <cfRule type="expression" dxfId="797" priority="3">
      <formula>H29&gt;0</formula>
    </cfRule>
    <cfRule type="expression" dxfId="796" priority="4">
      <formula>H29&lt;0</formula>
    </cfRule>
  </conditionalFormatting>
  <conditionalFormatting sqref="M37">
    <cfRule type="expression" dxfId="795" priority="1">
      <formula>M37&gt;0</formula>
    </cfRule>
    <cfRule type="expression" dxfId="79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258.88010000000003</v>
      </c>
      <c r="R4" s="405">
        <v>3.5000000000000001E-3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5177.6020000000008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1004.4220000000059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843.59200000000601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0.19464468240728713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19.913853846153849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284.76811000000004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282.17930900000005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279.59050800000006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277.00170700000007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274.41290600000002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271.82410500000003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269.23530400000004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266.64650300000005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264.05770200000001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261.46890100000002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258.88010000000003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256.29129900000004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253.70249800000002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251.11369700000003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248.52489600000001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245.93609500000002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243.34729400000001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240.75849300000004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238.16969200000003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235.58089100000004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232.99209000000002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3" priority="51">
      <formula>F26&gt;0</formula>
    </cfRule>
    <cfRule type="expression" dxfId="792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1" priority="39">
      <formula>F22&gt;0</formula>
    </cfRule>
    <cfRule type="expression" dxfId="790" priority="40">
      <formula>F22&lt;0</formula>
    </cfRule>
  </conditionalFormatting>
  <conditionalFormatting sqref="H22:H25">
    <cfRule type="expression" dxfId="789" priority="37">
      <formula>H22&gt;0</formula>
    </cfRule>
    <cfRule type="expression" dxfId="788" priority="38">
      <formula>H22&lt;0</formula>
    </cfRule>
  </conditionalFormatting>
  <conditionalFormatting sqref="Q8">
    <cfRule type="expression" dxfId="787" priority="33">
      <formula>Q8&gt;0</formula>
    </cfRule>
    <cfRule type="expression" dxfId="786" priority="34">
      <formula>Q8&lt;0</formula>
    </cfRule>
  </conditionalFormatting>
  <conditionalFormatting sqref="Q7">
    <cfRule type="expression" dxfId="785" priority="35">
      <formula>Q7&gt;0</formula>
    </cfRule>
    <cfRule type="expression" dxfId="784" priority="36">
      <formula>Q7&lt;0</formula>
    </cfRule>
  </conditionalFormatting>
  <conditionalFormatting sqref="F74:F76">
    <cfRule type="expression" dxfId="783" priority="31">
      <formula>F74&gt;0</formula>
    </cfRule>
    <cfRule type="expression" dxfId="782" priority="32">
      <formula>F74&lt;0</formula>
    </cfRule>
  </conditionalFormatting>
  <conditionalFormatting sqref="F77:F84">
    <cfRule type="expression" dxfId="781" priority="27">
      <formula>F77&gt;0</formula>
    </cfRule>
    <cfRule type="expression" dxfId="780" priority="28">
      <formula>F77&lt;0</formula>
    </cfRule>
  </conditionalFormatting>
  <conditionalFormatting sqref="F77:F84">
    <cfRule type="expression" dxfId="779" priority="29">
      <formula>F77&gt;0</formula>
    </cfRule>
    <cfRule type="expression" dxfId="778" priority="30">
      <formula>F77&lt;0</formula>
    </cfRule>
  </conditionalFormatting>
  <conditionalFormatting sqref="H74:H84">
    <cfRule type="expression" dxfId="777" priority="25">
      <formula>H74&gt;0</formula>
    </cfRule>
    <cfRule type="expression" dxfId="776" priority="26">
      <formula>H74&lt;0</formula>
    </cfRule>
  </conditionalFormatting>
  <conditionalFormatting sqref="F70:F73">
    <cfRule type="expression" dxfId="775" priority="23">
      <formula>F70&gt;0</formula>
    </cfRule>
    <cfRule type="expression" dxfId="774" priority="24">
      <formula>F70&lt;0</formula>
    </cfRule>
  </conditionalFormatting>
  <conditionalFormatting sqref="H70:H73">
    <cfRule type="expression" dxfId="773" priority="21">
      <formula>H70&gt;0</formula>
    </cfRule>
    <cfRule type="expression" dxfId="772" priority="22">
      <formula>H70&lt;0</formula>
    </cfRule>
  </conditionalFormatting>
  <conditionalFormatting sqref="Q10">
    <cfRule type="expression" dxfId="771" priority="19">
      <formula>Q10&gt;0</formula>
    </cfRule>
    <cfRule type="expression" dxfId="770" priority="20">
      <formula>Q10&lt;0</formula>
    </cfRule>
  </conditionalFormatting>
  <conditionalFormatting sqref="H43 F43">
    <cfRule type="expression" dxfId="769" priority="15">
      <formula>F43&gt;0</formula>
    </cfRule>
    <cfRule type="expression" dxfId="768" priority="16">
      <formula>F43&lt;0</formula>
    </cfRule>
  </conditionalFormatting>
  <conditionalFormatting sqref="H37:H39 F37:F39">
    <cfRule type="expression" dxfId="767" priority="13">
      <formula>F37&gt;0</formula>
    </cfRule>
    <cfRule type="expression" dxfId="766" priority="14">
      <formula>F37&lt;0</formula>
    </cfRule>
  </conditionalFormatting>
  <conditionalFormatting sqref="H35:H36 F35:F36">
    <cfRule type="expression" dxfId="765" priority="11">
      <formula>F35&gt;0</formula>
    </cfRule>
    <cfRule type="expression" dxfId="764" priority="12">
      <formula>F35&lt;0</formula>
    </cfRule>
  </conditionalFormatting>
  <conditionalFormatting sqref="H41:H42 F41:F42 J40:J41">
    <cfRule type="expression" dxfId="763" priority="9">
      <formula>F40&gt;0</formula>
    </cfRule>
    <cfRule type="expression" dxfId="762" priority="10">
      <formula>F40&lt;0</formula>
    </cfRule>
  </conditionalFormatting>
  <conditionalFormatting sqref="H40 F40">
    <cfRule type="expression" dxfId="761" priority="7">
      <formula>F40&gt;0</formula>
    </cfRule>
    <cfRule type="expression" dxfId="760" priority="8">
      <formula>F40&lt;0</formula>
    </cfRule>
  </conditionalFormatting>
  <conditionalFormatting sqref="H45 F45 J44:J45">
    <cfRule type="expression" dxfId="759" priority="3">
      <formula>F44&gt;0</formula>
    </cfRule>
    <cfRule type="expression" dxfId="758" priority="4">
      <formula>F44&lt;0</formula>
    </cfRule>
  </conditionalFormatting>
  <conditionalFormatting sqref="H44 F44">
    <cfRule type="expression" dxfId="757" priority="1">
      <formula>F44&gt;0</formula>
    </cfRule>
    <cfRule type="expression" dxfId="756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63.63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69.993000000000009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69.356700000000004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68.720400000000012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68.084100000000007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67.447800000000001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66.811500000000009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66.175200000000004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65.538899999999998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64.902600000000007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64.266300000000001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63.63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62.993700000000004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62.357399999999998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61.7211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61.084800000000001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60.448500000000003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59.812199999999997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59.175900000000006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58.539600000000007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57.903300000000002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57.267000000000003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5" priority="29">
      <formula>F40&gt;0</formula>
    </cfRule>
    <cfRule type="expression" dxfId="754" priority="30">
      <formula>F40&lt;0</formula>
    </cfRule>
  </conditionalFormatting>
  <conditionalFormatting sqref="F40:F45">
    <cfRule type="expression" dxfId="753" priority="31">
      <formula>F40&gt;0</formula>
    </cfRule>
    <cfRule type="expression" dxfId="752" priority="32">
      <formula>F40&lt;0</formula>
    </cfRule>
  </conditionalFormatting>
  <conditionalFormatting sqref="H40:H45">
    <cfRule type="expression" dxfId="751" priority="27">
      <formula>H40&gt;0</formula>
    </cfRule>
    <cfRule type="expression" dxfId="750" priority="28">
      <formula>H40&lt;0</formula>
    </cfRule>
  </conditionalFormatting>
  <conditionalFormatting sqref="F23:F39">
    <cfRule type="expression" dxfId="749" priority="13">
      <formula>F23&gt;0</formula>
    </cfRule>
    <cfRule type="expression" dxfId="748" priority="14">
      <formula>F23&lt;0</formula>
    </cfRule>
  </conditionalFormatting>
  <conditionalFormatting sqref="H23:H39">
    <cfRule type="expression" dxfId="747" priority="11">
      <formula>H23&gt;0</formula>
    </cfRule>
    <cfRule type="expression" dxfId="746" priority="12">
      <formula>H23&lt;0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10">
    <cfRule type="expression" dxfId="741" priority="1">
      <formula>Q10&gt;0</formula>
    </cfRule>
    <cfRule type="expression" dxfId="7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75.239999999999995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75.239999999999995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82.763999999999996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82.011600000000001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81.259199999999993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80.506799999999998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79.754400000000004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79.001999999999995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78.249600000000001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77.497199999999992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76.744799999999998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75.992399999999989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75.239999999999995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74.4876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73.735199999999992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72.982799999999997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72.230399999999989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71.477999999999994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70.725599999999986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69.973200000000006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69.220799999999997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68.468400000000003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67.715999999999994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9" priority="39">
      <formula>Q12&gt;0</formula>
    </cfRule>
    <cfRule type="expression" dxfId="7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7" priority="33">
      <formula>F25&gt;0</formula>
    </cfRule>
    <cfRule type="expression" dxfId="736" priority="34">
      <formula>F25&lt;0</formula>
    </cfRule>
  </conditionalFormatting>
  <conditionalFormatting sqref="F30">
    <cfRule type="expression" dxfId="735" priority="31">
      <formula>F30&gt;0</formula>
    </cfRule>
    <cfRule type="expression" dxfId="734" priority="32">
      <formula>F30&lt;0</formula>
    </cfRule>
  </conditionalFormatting>
  <conditionalFormatting sqref="F31">
    <cfRule type="expression" dxfId="733" priority="29">
      <formula>F31&gt;0</formula>
    </cfRule>
    <cfRule type="expression" dxfId="732" priority="30">
      <formula>F31&lt;0</formula>
    </cfRule>
  </conditionalFormatting>
  <conditionalFormatting sqref="F32:F34">
    <cfRule type="expression" dxfId="731" priority="27">
      <formula>F32&gt;0</formula>
    </cfRule>
    <cfRule type="expression" dxfId="730" priority="28">
      <formula>F32&lt;0</formula>
    </cfRule>
  </conditionalFormatting>
  <conditionalFormatting sqref="H25:H29">
    <cfRule type="expression" dxfId="729" priority="25">
      <formula>H25&gt;0</formula>
    </cfRule>
    <cfRule type="expression" dxfId="728" priority="26">
      <formula>H25&lt;0</formula>
    </cfRule>
  </conditionalFormatting>
  <conditionalFormatting sqref="H30">
    <cfRule type="expression" dxfId="727" priority="23">
      <formula>H30&gt;0</formula>
    </cfRule>
    <cfRule type="expression" dxfId="726" priority="24">
      <formula>H30&lt;0</formula>
    </cfRule>
  </conditionalFormatting>
  <conditionalFormatting sqref="H31">
    <cfRule type="expression" dxfId="725" priority="21">
      <formula>H31&gt;0</formula>
    </cfRule>
    <cfRule type="expression" dxfId="724" priority="22">
      <formula>H31&lt;0</formula>
    </cfRule>
  </conditionalFormatting>
  <conditionalFormatting sqref="H32:H34">
    <cfRule type="expression" dxfId="723" priority="19">
      <formula>H32&gt;0</formula>
    </cfRule>
    <cfRule type="expression" dxfId="722" priority="20">
      <formula>H32&lt;0</formula>
    </cfRule>
  </conditionalFormatting>
  <conditionalFormatting sqref="F35">
    <cfRule type="expression" dxfId="721" priority="17">
      <formula>F35&gt;0</formula>
    </cfRule>
    <cfRule type="expression" dxfId="720" priority="18">
      <formula>F35&lt;0</formula>
    </cfRule>
  </conditionalFormatting>
  <conditionalFormatting sqref="H35">
    <cfRule type="expression" dxfId="719" priority="15">
      <formula>H35&gt;0</formula>
    </cfRule>
    <cfRule type="expression" dxfId="718" priority="16">
      <formula>H35&lt;0</formula>
    </cfRule>
  </conditionalFormatting>
  <conditionalFormatting sqref="F36">
    <cfRule type="expression" dxfId="717" priority="13">
      <formula>F36&gt;0</formula>
    </cfRule>
    <cfRule type="expression" dxfId="716" priority="14">
      <formula>F36&lt;0</formula>
    </cfRule>
  </conditionalFormatting>
  <conditionalFormatting sqref="H36">
    <cfRule type="expression" dxfId="715" priority="11">
      <formula>H36&gt;0</formula>
    </cfRule>
    <cfRule type="expression" dxfId="714" priority="12">
      <formula>H36&lt;0</formula>
    </cfRule>
  </conditionalFormatting>
  <conditionalFormatting sqref="H23:H24">
    <cfRule type="expression" dxfId="713" priority="5">
      <formula>H23&gt;0</formula>
    </cfRule>
    <cfRule type="expression" dxfId="712" priority="6">
      <formula>H23&lt;0</formula>
    </cfRule>
  </conditionalFormatting>
  <conditionalFormatting sqref="F23:F24">
    <cfRule type="expression" dxfId="711" priority="7">
      <formula>F23&gt;0</formula>
    </cfRule>
    <cfRule type="expression" dxfId="710" priority="8">
      <formula>F23&lt;0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47.75</v>
      </c>
      <c r="R4" s="405">
        <v>-1.1000000000000001E-3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5730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1947.8999999999978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343.31999999999607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6.373499075497259E-2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3.6020942408376964E-2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10.564159292035399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52.525000000000006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52.047500000000007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51.57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51.092500000000001</v>
      </c>
      <c r="W20" s="2"/>
      <c r="X20" s="134"/>
    </row>
    <row r="21" spans="1:33" x14ac:dyDescent="0.25">
      <c r="P21" s="81">
        <v>1.06</v>
      </c>
      <c r="Q21" s="81">
        <f t="shared" si="2"/>
        <v>50.615000000000002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50.137500000000003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49.660000000000004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49.182500000000005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48.704999999999998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48.227499999999999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47.75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47.272500000000001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46.795000000000002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46.317499999999995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45.839999999999996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45.362499999999997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44.884999999999998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44.407499999999999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43.93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43.452500000000001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42.975000000000001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5" priority="77">
      <formula>J8&gt;0</formula>
    </cfRule>
    <cfRule type="expression" dxfId="704" priority="78">
      <formula>J8&lt;0</formula>
    </cfRule>
  </conditionalFormatting>
  <conditionalFormatting sqref="Q7">
    <cfRule type="expression" dxfId="703" priority="79">
      <formula>Q7&gt;0</formula>
    </cfRule>
    <cfRule type="expression" dxfId="702" priority="80">
      <formula>Q7&lt;0</formula>
    </cfRule>
  </conditionalFormatting>
  <conditionalFormatting sqref="M66">
    <cfRule type="expression" dxfId="701" priority="67">
      <formula>M66&gt;0</formula>
    </cfRule>
    <cfRule type="expression" dxfId="700" priority="68">
      <formula>M66&lt;0</formula>
    </cfRule>
  </conditionalFormatting>
  <conditionalFormatting sqref="M66">
    <cfRule type="expression" dxfId="699" priority="69">
      <formula>M66&gt;0</formula>
    </cfRule>
    <cfRule type="expression" dxfId="698" priority="70">
      <formula>M66&lt;0</formula>
    </cfRule>
  </conditionalFormatting>
  <conditionalFormatting sqref="F24:F58">
    <cfRule type="expression" dxfId="697" priority="55">
      <formula>F24&gt;0</formula>
    </cfRule>
    <cfRule type="expression" dxfId="696" priority="56">
      <formula>F24&lt;0</formula>
    </cfRule>
  </conditionalFormatting>
  <conditionalFormatting sqref="F24:F58">
    <cfRule type="expression" dxfId="695" priority="57">
      <formula>F24&gt;0</formula>
    </cfRule>
    <cfRule type="expression" dxfId="694" priority="58">
      <formula>F24&lt;0</formula>
    </cfRule>
  </conditionalFormatting>
  <conditionalFormatting sqref="H24:H58">
    <cfRule type="expression" dxfId="693" priority="53">
      <formula>H24&gt;0</formula>
    </cfRule>
    <cfRule type="expression" dxfId="692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1" priority="7">
      <formula>J59&gt;0</formula>
    </cfRule>
    <cfRule type="expression" dxfId="690" priority="8">
      <formula>J59&lt;0</formula>
    </cfRule>
  </conditionalFormatting>
  <conditionalFormatting sqref="F59:F61">
    <cfRule type="expression" dxfId="689" priority="3">
      <formula>F59&gt;0</formula>
    </cfRule>
    <cfRule type="expression" dxfId="688" priority="4">
      <formula>F59&lt;0</formula>
    </cfRule>
  </conditionalFormatting>
  <conditionalFormatting sqref="F59:F61">
    <cfRule type="expression" dxfId="687" priority="5">
      <formula>F59&gt;0</formula>
    </cfRule>
    <cfRule type="expression" dxfId="686" priority="6">
      <formula>F59&lt;0</formula>
    </cfRule>
  </conditionalFormatting>
  <conditionalFormatting sqref="H59">
    <cfRule type="expression" dxfId="685" priority="1">
      <formula>H59&gt;0</formula>
    </cfRule>
    <cfRule type="expression" dxfId="684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28.34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28.34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31.174000000000003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30.890600000000003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30.607200000000002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30.323800000000002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30.040400000000002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29.757000000000001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29.473600000000001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29.190200000000001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28.9068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28.6234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28.34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28.0566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27.773199999999999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27.489799999999999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27.206399999999999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26.922999999999998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26.639599999999998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26.356200000000001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26.072800000000001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25.789400000000001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25.506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3" priority="66">
      <formula>F22&gt;0</formula>
    </cfRule>
    <cfRule type="expression" dxfId="6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1" priority="53">
      <formula>F41&gt;0</formula>
    </cfRule>
    <cfRule type="expression" dxfId="680" priority="54">
      <formula>F41&lt;0</formula>
    </cfRule>
  </conditionalFormatting>
  <conditionalFormatting sqref="F41">
    <cfRule type="expression" dxfId="679" priority="57">
      <formula>F41&gt;0</formula>
    </cfRule>
    <cfRule type="expression" dxfId="678" priority="58">
      <formula>F41&lt;0</formula>
    </cfRule>
  </conditionalFormatting>
  <conditionalFormatting sqref="H41">
    <cfRule type="expression" dxfId="677" priority="35">
      <formula>H41&gt;0</formula>
    </cfRule>
    <cfRule type="expression" dxfId="676" priority="36">
      <formula>H41&lt;0</formula>
    </cfRule>
  </conditionalFormatting>
  <conditionalFormatting sqref="F89:F95">
    <cfRule type="expression" dxfId="675" priority="29">
      <formula>F89&gt;0</formula>
    </cfRule>
    <cfRule type="expression" dxfId="674" priority="30">
      <formula>F89&lt;0</formula>
    </cfRule>
  </conditionalFormatting>
  <conditionalFormatting sqref="F96:F110">
    <cfRule type="expression" dxfId="673" priority="25">
      <formula>F96&gt;0</formula>
    </cfRule>
    <cfRule type="expression" dxfId="672" priority="26">
      <formula>F96&lt;0</formula>
    </cfRule>
  </conditionalFormatting>
  <conditionalFormatting sqref="F96:F110">
    <cfRule type="expression" dxfId="671" priority="27">
      <formula>F96&gt;0</formula>
    </cfRule>
    <cfRule type="expression" dxfId="670" priority="28">
      <formula>F96&lt;0</formula>
    </cfRule>
  </conditionalFormatting>
  <conditionalFormatting sqref="H89:H100">
    <cfRule type="expression" dxfId="669" priority="23">
      <formula>H89&gt;0</formula>
    </cfRule>
    <cfRule type="expression" dxfId="668" priority="24">
      <formula>H89&lt;0</formula>
    </cfRule>
  </conditionalFormatting>
  <conditionalFormatting sqref="H101">
    <cfRule type="expression" dxfId="667" priority="21">
      <formula>H101&gt;0</formula>
    </cfRule>
    <cfRule type="expression" dxfId="666" priority="22">
      <formula>H101&lt;0</formula>
    </cfRule>
  </conditionalFormatting>
  <conditionalFormatting sqref="F111:F116">
    <cfRule type="expression" dxfId="665" priority="19">
      <formula>F111&gt;0</formula>
    </cfRule>
    <cfRule type="expression" dxfId="664" priority="20">
      <formula>F111&lt;0</formula>
    </cfRule>
  </conditionalFormatting>
  <conditionalFormatting sqref="H103:H116">
    <cfRule type="expression" dxfId="663" priority="17">
      <formula>H103&gt;0</formula>
    </cfRule>
    <cfRule type="expression" dxfId="662" priority="18">
      <formula>H103&lt;0</formula>
    </cfRule>
  </conditionalFormatting>
  <conditionalFormatting sqref="H102">
    <cfRule type="expression" dxfId="661" priority="15">
      <formula>H102&gt;0</formula>
    </cfRule>
    <cfRule type="expression" dxfId="660" priority="16">
      <formula>H102&lt;0</formula>
    </cfRule>
  </conditionalFormatting>
  <conditionalFormatting sqref="M42">
    <cfRule type="expression" dxfId="659" priority="13">
      <formula>M42&gt;0</formula>
    </cfRule>
    <cfRule type="expression" dxfId="658" priority="14">
      <formula>M42&lt;0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F117:F130 H117:H130">
    <cfRule type="expression" dxfId="653" priority="1">
      <formula>F117&gt;0</formula>
    </cfRule>
    <cfRule type="expression" dxfId="6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43.96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43.96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48.356000000000002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47.916400000000003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47.476800000000004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47.037200000000006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46.5976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46.158000000000001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45.718400000000003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45.278800000000004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44.839199999999998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44.3996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43.96</v>
      </c>
      <c r="W39" s="134"/>
    </row>
    <row r="40" spans="1:23" x14ac:dyDescent="0.25">
      <c r="O40" s="81">
        <v>0.99</v>
      </c>
      <c r="P40" s="81">
        <f t="shared" si="0"/>
        <v>43.520400000000002</v>
      </c>
      <c r="W40" s="134"/>
    </row>
    <row r="41" spans="1:23" x14ac:dyDescent="0.25">
      <c r="O41" s="81">
        <v>0.98</v>
      </c>
      <c r="P41" s="81">
        <f t="shared" si="0"/>
        <v>43.080800000000004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42.641199999999998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42.201599999999999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41.762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41.322400000000002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40.882800000000003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40.443200000000004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40.003599999999999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39.564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1" priority="84">
      <formula>F7&gt;0</formula>
    </cfRule>
    <cfRule type="expression" dxfId="650" priority="85">
      <formula>F7&lt;0</formula>
    </cfRule>
  </conditionalFormatting>
  <conditionalFormatting sqref="Q8">
    <cfRule type="expression" dxfId="649" priority="82">
      <formula>Q8&gt;0</formula>
    </cfRule>
    <cfRule type="expression" dxfId="648" priority="83">
      <formula>Q8&lt;0</formula>
    </cfRule>
  </conditionalFormatting>
  <conditionalFormatting sqref="F29:F36">
    <cfRule type="expression" dxfId="647" priority="62">
      <formula>F29&gt;0</formula>
    </cfRule>
    <cfRule type="expression" dxfId="646" priority="63">
      <formula>F29&lt;0</formula>
    </cfRule>
  </conditionalFormatting>
  <conditionalFormatting sqref="J32:J38">
    <cfRule type="expression" dxfId="645" priority="57">
      <formula>J32&gt;0</formula>
    </cfRule>
    <cfRule type="expression" dxfId="644" priority="58">
      <formula>J32&lt;0</formula>
    </cfRule>
  </conditionalFormatting>
  <conditionalFormatting sqref="M42">
    <cfRule type="expression" dxfId="643" priority="55">
      <formula>M42&gt;0</formula>
    </cfRule>
    <cfRule type="expression" dxfId="642" priority="56">
      <formula>M42&lt;0</formula>
    </cfRule>
  </conditionalFormatting>
  <conditionalFormatting sqref="F98:F134 H98:H134 H137:H142 F137:F142 F144:F153 H144:H153">
    <cfRule type="expression" dxfId="641" priority="53">
      <formula>F98&gt;0</formula>
    </cfRule>
    <cfRule type="expression" dxfId="640" priority="54">
      <formula>F98&lt;0</formula>
    </cfRule>
  </conditionalFormatting>
  <conditionalFormatting sqref="F90:F97">
    <cfRule type="expression" dxfId="639" priority="51">
      <formula>F90&gt;0</formula>
    </cfRule>
    <cfRule type="expression" dxfId="638" priority="52">
      <formula>F90&lt;0</formula>
    </cfRule>
  </conditionalFormatting>
  <conditionalFormatting sqref="H90:H97">
    <cfRule type="expression" dxfId="637" priority="49">
      <formula>H90&gt;0</formula>
    </cfRule>
    <cfRule type="expression" dxfId="636" priority="50">
      <formula>H90&lt;0</formula>
    </cfRule>
  </conditionalFormatting>
  <conditionalFormatting sqref="F135:F136 H135:H136">
    <cfRule type="expression" dxfId="635" priority="47">
      <formula>F135&gt;0</formula>
    </cfRule>
    <cfRule type="expression" dxfId="634" priority="48">
      <formula>F135&lt;0</formula>
    </cfRule>
  </conditionalFormatting>
  <conditionalFormatting sqref="H143 F143">
    <cfRule type="expression" dxfId="633" priority="45">
      <formula>F143&gt;0</formula>
    </cfRule>
    <cfRule type="expression" dxfId="632" priority="46">
      <formula>F143&lt;0</formula>
    </cfRule>
  </conditionalFormatting>
  <conditionalFormatting sqref="F154:F161">
    <cfRule type="expression" dxfId="631" priority="31">
      <formula>F154&gt;0</formula>
    </cfRule>
    <cfRule type="expression" dxfId="630" priority="32">
      <formula>F154&lt;0</formula>
    </cfRule>
  </conditionalFormatting>
  <conditionalFormatting sqref="H154:H161">
    <cfRule type="expression" dxfId="629" priority="29">
      <formula>H154&gt;0</formula>
    </cfRule>
    <cfRule type="expression" dxfId="628" priority="30">
      <formula>H154&lt;0</formula>
    </cfRule>
  </conditionalFormatting>
  <conditionalFormatting sqref="Q10">
    <cfRule type="expression" dxfId="627" priority="27">
      <formula>Q10&gt;0</formula>
    </cfRule>
    <cfRule type="expression" dxfId="626" priority="28">
      <formula>Q10&lt;0</formula>
    </cfRule>
  </conditionalFormatting>
  <conditionalFormatting sqref="F37:F38">
    <cfRule type="expression" dxfId="625" priority="25">
      <formula>F37&gt;0</formula>
    </cfRule>
    <cfRule type="expression" dxfId="624" priority="26">
      <formula>F37&lt;0</formula>
    </cfRule>
  </conditionalFormatting>
  <conditionalFormatting sqref="H37:H38">
    <cfRule type="expression" dxfId="623" priority="23">
      <formula>H37&gt;0</formula>
    </cfRule>
    <cfRule type="expression" dxfId="622" priority="24">
      <formula>H37&lt;0</formula>
    </cfRule>
  </conditionalFormatting>
  <conditionalFormatting sqref="F167">
    <cfRule type="expression" dxfId="621" priority="21">
      <formula>F167&gt;0</formula>
    </cfRule>
    <cfRule type="expression" dxfId="620" priority="22">
      <formula>F167&lt;0</formula>
    </cfRule>
  </conditionalFormatting>
  <conditionalFormatting sqref="F168:F179">
    <cfRule type="expression" dxfId="619" priority="19">
      <formula>F168&gt;0</formula>
    </cfRule>
    <cfRule type="expression" dxfId="618" priority="20">
      <formula>F168&lt;0</formula>
    </cfRule>
  </conditionalFormatting>
  <conditionalFormatting sqref="H167:H179">
    <cfRule type="expression" dxfId="617" priority="17">
      <formula>H167&gt;0</formula>
    </cfRule>
    <cfRule type="expression" dxfId="616" priority="18">
      <formula>H167&lt;0</formula>
    </cfRule>
  </conditionalFormatting>
  <conditionalFormatting sqref="J175:J197 J201">
    <cfRule type="expression" dxfId="615" priority="15">
      <formula>J175&gt;0</formula>
    </cfRule>
    <cfRule type="expression" dxfId="614" priority="16">
      <formula>J175&lt;0</formula>
    </cfRule>
  </conditionalFormatting>
  <conditionalFormatting sqref="F180:F197 F201">
    <cfRule type="expression" dxfId="613" priority="13">
      <formula>F180&gt;0</formula>
    </cfRule>
    <cfRule type="expression" dxfId="612" priority="14">
      <formula>F180&lt;0</formula>
    </cfRule>
  </conditionalFormatting>
  <conditionalFormatting sqref="H180:H197 H201">
    <cfRule type="expression" dxfId="611" priority="11">
      <formula>H180&gt;0</formula>
    </cfRule>
    <cfRule type="expression" dxfId="610" priority="12">
      <formula>H180&lt;0</formula>
    </cfRule>
  </conditionalFormatting>
  <conditionalFormatting sqref="I32:J35">
    <cfRule type="expression" dxfId="609" priority="9">
      <formula>I32&gt;0</formula>
    </cfRule>
    <cfRule type="expression" dxfId="608" priority="10">
      <formula>I32&lt;0</formula>
    </cfRule>
  </conditionalFormatting>
  <conditionalFormatting sqref="F198:F200">
    <cfRule type="expression" dxfId="607" priority="7">
      <formula>F198&gt;0</formula>
    </cfRule>
    <cfRule type="expression" dxfId="606" priority="8">
      <formula>F198&lt;0</formula>
    </cfRule>
  </conditionalFormatting>
  <conditionalFormatting sqref="H198:H200">
    <cfRule type="expression" dxfId="605" priority="5">
      <formula>H198&gt;0</formula>
    </cfRule>
    <cfRule type="expression" dxfId="604" priority="6">
      <formula>H198&lt;0</formula>
    </cfRule>
  </conditionalFormatting>
  <conditionalFormatting sqref="J198:J200">
    <cfRule type="expression" dxfId="603" priority="3">
      <formula>J198&gt;0</formula>
    </cfRule>
    <cfRule type="expression" dxfId="602" priority="4">
      <formula>J198&lt;0</formula>
    </cfRule>
  </conditionalFormatting>
  <conditionalFormatting sqref="F202:F211 H202:H211 J202:J211">
    <cfRule type="expression" dxfId="601" priority="1">
      <formula>F202&gt;0</formula>
    </cfRule>
    <cfRule type="expression" dxfId="6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66.430000000000007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66.430000000000007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12.653333333333334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73.073000000000008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72.40870000000001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71.744400000000013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71.080100000000016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70.415800000000004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69.751500000000007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69.08720000000001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68.422900000000013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67.758600000000001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67.094300000000004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66.430000000000007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65.76570000000001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65.101400000000012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64.437100000000001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63.772800000000004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63.108500000000006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62.444200000000002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61.779900000000012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61.115600000000008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60.45130000000001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59.787000000000006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80">
      <formula>Q7&gt;0</formula>
    </cfRule>
    <cfRule type="expression" dxfId="598" priority="81">
      <formula>Q7&lt;0</formula>
    </cfRule>
  </conditionalFormatting>
  <conditionalFormatting sqref="Q8">
    <cfRule type="expression" dxfId="597" priority="78">
      <formula>Q8&gt;0</formula>
    </cfRule>
    <cfRule type="expression" dxfId="596" priority="79">
      <formula>Q8&lt;0</formula>
    </cfRule>
  </conditionalFormatting>
  <conditionalFormatting sqref="F29:F43">
    <cfRule type="expression" dxfId="595" priority="62">
      <formula>F29&gt;0</formula>
    </cfRule>
    <cfRule type="expression" dxfId="594" priority="63">
      <formula>F29&lt;0</formula>
    </cfRule>
  </conditionalFormatting>
  <conditionalFormatting sqref="H45 H47:H48 H50:H51 H53 H29:H43">
    <cfRule type="expression" dxfId="593" priority="60">
      <formula>H29&gt;0</formula>
    </cfRule>
    <cfRule type="expression" dxfId="592" priority="61">
      <formula>H29&lt;0</formula>
    </cfRule>
  </conditionalFormatting>
  <conditionalFormatting sqref="J35">
    <cfRule type="expression" dxfId="591" priority="56">
      <formula>J35&gt;0</formula>
    </cfRule>
    <cfRule type="expression" dxfId="590" priority="57">
      <formula>J35&lt;0</formula>
    </cfRule>
  </conditionalFormatting>
  <conditionalFormatting sqref="J36:J37">
    <cfRule type="expression" dxfId="589" priority="54">
      <formula>J36&gt;0</formula>
    </cfRule>
    <cfRule type="expression" dxfId="588" priority="55">
      <formula>J36&lt;0</formula>
    </cfRule>
  </conditionalFormatting>
  <conditionalFormatting sqref="J38:J45 J48 J51">
    <cfRule type="expression" dxfId="587" priority="52">
      <formula>J38&gt;0</formula>
    </cfRule>
    <cfRule type="expression" dxfId="58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5" priority="49">
      <formula>M59&gt;0</formula>
    </cfRule>
    <cfRule type="expression" dxfId="584" priority="50">
      <formula>M59&lt;0</formula>
    </cfRule>
  </conditionalFormatting>
  <conditionalFormatting sqref="Q10">
    <cfRule type="expression" dxfId="583" priority="47">
      <formula>Q10&gt;0</formula>
    </cfRule>
    <cfRule type="expression" dxfId="582" priority="48">
      <formula>Q10&lt;0</formula>
    </cfRule>
  </conditionalFormatting>
  <conditionalFormatting sqref="F84:F103">
    <cfRule type="expression" dxfId="581" priority="45">
      <formula>F84&gt;0</formula>
    </cfRule>
    <cfRule type="expression" dxfId="580" priority="46">
      <formula>F84&lt;0</formula>
    </cfRule>
  </conditionalFormatting>
  <conditionalFormatting sqref="H107 H84:H103">
    <cfRule type="expression" dxfId="579" priority="43">
      <formula>H84&gt;0</formula>
    </cfRule>
    <cfRule type="expression" dxfId="578" priority="44">
      <formula>H84&lt;0</formula>
    </cfRule>
  </conditionalFormatting>
  <conditionalFormatting sqref="J89">
    <cfRule type="expression" dxfId="577" priority="41">
      <formula>J89&gt;0</formula>
    </cfRule>
    <cfRule type="expression" dxfId="576" priority="42">
      <formula>J89&lt;0</formula>
    </cfRule>
  </conditionalFormatting>
  <conditionalFormatting sqref="J90:J95">
    <cfRule type="expression" dxfId="575" priority="39">
      <formula>J90&gt;0</formula>
    </cfRule>
    <cfRule type="expression" dxfId="574" priority="40">
      <formula>J90&lt;0</formula>
    </cfRule>
  </conditionalFormatting>
  <conditionalFormatting sqref="J96:J97">
    <cfRule type="expression" dxfId="573" priority="37">
      <formula>J96&gt;0</formula>
    </cfRule>
    <cfRule type="expression" dxfId="572" priority="38">
      <formula>J96&lt;0</formula>
    </cfRule>
  </conditionalFormatting>
  <conditionalFormatting sqref="J98:J104">
    <cfRule type="expression" dxfId="571" priority="35">
      <formula>J98&gt;0</formula>
    </cfRule>
    <cfRule type="expression" dxfId="570" priority="36">
      <formula>J98&lt;0</formula>
    </cfRule>
  </conditionalFormatting>
  <conditionalFormatting sqref="J25">
    <cfRule type="expression" dxfId="569" priority="31">
      <formula>J25&gt;0</formula>
    </cfRule>
    <cfRule type="expression" dxfId="568" priority="32">
      <formula>J25&lt;0</formula>
    </cfRule>
  </conditionalFormatting>
  <conditionalFormatting sqref="F105:F106">
    <cfRule type="expression" dxfId="567" priority="29">
      <formula>F105&gt;0</formula>
    </cfRule>
    <cfRule type="expression" dxfId="566" priority="30">
      <formula>F105&lt;0</formula>
    </cfRule>
  </conditionalFormatting>
  <conditionalFormatting sqref="H105:H106">
    <cfRule type="expression" dxfId="565" priority="27">
      <formula>H105&gt;0</formula>
    </cfRule>
    <cfRule type="expression" dxfId="564" priority="28">
      <formula>H105&lt;0</formula>
    </cfRule>
  </conditionalFormatting>
  <conditionalFormatting sqref="J105">
    <cfRule type="expression" dxfId="563" priority="25">
      <formula>J105&gt;0</formula>
    </cfRule>
    <cfRule type="expression" dxfId="562" priority="26">
      <formula>J105&lt;0</formula>
    </cfRule>
  </conditionalFormatting>
  <conditionalFormatting sqref="J106">
    <cfRule type="expression" dxfId="561" priority="23">
      <formula>J106&gt;0</formula>
    </cfRule>
    <cfRule type="expression" dxfId="560" priority="24">
      <formula>J106&lt;0</formula>
    </cfRule>
  </conditionalFormatting>
  <conditionalFormatting sqref="F24 F27:F28">
    <cfRule type="expression" dxfId="559" priority="21">
      <formula>F24&gt;0</formula>
    </cfRule>
    <cfRule type="expression" dxfId="558" priority="22">
      <formula>F24&lt;0</formula>
    </cfRule>
  </conditionalFormatting>
  <conditionalFormatting sqref="H24:H28">
    <cfRule type="expression" dxfId="557" priority="19">
      <formula>H24&gt;0</formula>
    </cfRule>
    <cfRule type="expression" dxfId="556" priority="20">
      <formula>H24&lt;0</formula>
    </cfRule>
  </conditionalFormatting>
  <conditionalFormatting sqref="J26:J34">
    <cfRule type="expression" dxfId="555" priority="17">
      <formula>J26&gt;0</formula>
    </cfRule>
    <cfRule type="expression" dxfId="554" priority="18">
      <formula>J26&lt;0</formula>
    </cfRule>
  </conditionalFormatting>
  <conditionalFormatting sqref="F113">
    <cfRule type="expression" dxfId="553" priority="15">
      <formula>F113&gt;0</formula>
    </cfRule>
    <cfRule type="expression" dxfId="552" priority="16">
      <formula>F113&lt;0</formula>
    </cfRule>
  </conditionalFormatting>
  <conditionalFormatting sqref="H113">
    <cfRule type="expression" dxfId="551" priority="13">
      <formula>H113&gt;0</formula>
    </cfRule>
    <cfRule type="expression" dxfId="550" priority="14">
      <formula>H113&lt;0</formula>
    </cfRule>
  </conditionalFormatting>
  <conditionalFormatting sqref="J109">
    <cfRule type="expression" dxfId="549" priority="11">
      <formula>J109&gt;0</formula>
    </cfRule>
    <cfRule type="expression" dxfId="548" priority="12">
      <formula>J109&lt;0</formula>
    </cfRule>
  </conditionalFormatting>
  <conditionalFormatting sqref="F108:F112">
    <cfRule type="expression" dxfId="547" priority="9">
      <formula>F108&gt;0</formula>
    </cfRule>
    <cfRule type="expression" dxfId="546" priority="10">
      <formula>F108&lt;0</formula>
    </cfRule>
  </conditionalFormatting>
  <conditionalFormatting sqref="H108:H112">
    <cfRule type="expression" dxfId="545" priority="7">
      <formula>H108&gt;0</formula>
    </cfRule>
    <cfRule type="expression" dxfId="544" priority="8">
      <formula>H108&lt;0</formula>
    </cfRule>
  </conditionalFormatting>
  <conditionalFormatting sqref="J110:J113">
    <cfRule type="expression" dxfId="543" priority="5">
      <formula>J110&gt;0</formula>
    </cfRule>
    <cfRule type="expression" dxfId="542" priority="6">
      <formula>J110&lt;0</formula>
    </cfRule>
  </conditionalFormatting>
  <conditionalFormatting sqref="F25:F26">
    <cfRule type="expression" dxfId="541" priority="3">
      <formula>F25&gt;0</formula>
    </cfRule>
    <cfRule type="expression" dxfId="540" priority="4">
      <formula>F25&lt;0</formula>
    </cfRule>
  </conditionalFormatting>
  <conditionalFormatting sqref="Q9">
    <cfRule type="expression" dxfId="539" priority="1">
      <formula>Q9&gt;0</formula>
    </cfRule>
    <cfRule type="expression" dxfId="53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20.55</v>
      </c>
      <c r="R4" s="180">
        <v>4.1599999999999998E-2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6165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-3388.4500000000012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-3463.4700000000012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-0.35971135600983362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4.4768856447688563E-2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10.275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22.605000000000004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22.399500000000003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22.194000000000003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21.988500000000002</v>
      </c>
    </row>
    <row r="23" spans="1:21" x14ac:dyDescent="0.25">
      <c r="A23" s="886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21.783000000000001</v>
      </c>
      <c r="T23" s="1">
        <v>43128</v>
      </c>
      <c r="U23" t="s">
        <v>890</v>
      </c>
    </row>
    <row r="24" spans="1:21" x14ac:dyDescent="0.25">
      <c r="A24" s="886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21.577500000000001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21.372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21.166500000000003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20.961000000000002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20.755500000000001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20.55</v>
      </c>
    </row>
    <row r="30" spans="1:21" ht="15" customHeight="1" x14ac:dyDescent="0.25">
      <c r="A30" s="887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20.3445</v>
      </c>
      <c r="T30" s="1">
        <v>43175</v>
      </c>
      <c r="U30" t="s">
        <v>1089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20.138999999999999</v>
      </c>
      <c r="T31" s="1">
        <v>43178</v>
      </c>
      <c r="U31" t="s">
        <v>935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19.933499999999999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19.728000000000002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19.522500000000001</v>
      </c>
    </row>
    <row r="35" spans="1:21" x14ac:dyDescent="0.25">
      <c r="O35" s="81">
        <v>0.94</v>
      </c>
      <c r="P35" s="81">
        <f t="shared" si="3"/>
        <v>19.317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19.111500000000003</v>
      </c>
    </row>
    <row r="37" spans="1:21" x14ac:dyDescent="0.25">
      <c r="O37" s="81">
        <v>0.92</v>
      </c>
      <c r="P37" s="81">
        <f t="shared" si="3"/>
        <v>18.906000000000002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18.700500000000002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18.495000000000001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7" priority="95">
      <formula>F46&gt;0</formula>
    </cfRule>
    <cfRule type="expression" dxfId="536" priority="96">
      <formula>F46&lt;0</formula>
    </cfRule>
  </conditionalFormatting>
  <conditionalFormatting sqref="H46:H48">
    <cfRule type="expression" dxfId="535" priority="93">
      <formula>H46&gt;0</formula>
    </cfRule>
    <cfRule type="expression" dxfId="534" priority="94">
      <formula>H46&lt;0</formula>
    </cfRule>
  </conditionalFormatting>
  <conditionalFormatting sqref="H49">
    <cfRule type="expression" dxfId="533" priority="91">
      <formula>H49&gt;0</formula>
    </cfRule>
    <cfRule type="expression" dxfId="532" priority="92">
      <formula>H49&lt;0</formula>
    </cfRule>
  </conditionalFormatting>
  <conditionalFormatting sqref="H50">
    <cfRule type="expression" dxfId="531" priority="89">
      <formula>H50&gt;0</formula>
    </cfRule>
    <cfRule type="expression" dxfId="530" priority="90">
      <formula>H50&lt;0</formula>
    </cfRule>
  </conditionalFormatting>
  <conditionalFormatting sqref="F42:F45">
    <cfRule type="expression" dxfId="529" priority="85">
      <formula>F42&gt;0</formula>
    </cfRule>
    <cfRule type="expression" dxfId="528" priority="86">
      <formula>F42&lt;0</formula>
    </cfRule>
  </conditionalFormatting>
  <conditionalFormatting sqref="H42:H45">
    <cfRule type="expression" dxfId="527" priority="83">
      <formula>H42&gt;0</formula>
    </cfRule>
    <cfRule type="expression" dxfId="526" priority="84">
      <formula>H42&lt;0</formula>
    </cfRule>
  </conditionalFormatting>
  <conditionalFormatting sqref="F51:F52">
    <cfRule type="expression" dxfId="525" priority="79">
      <formula>F51&gt;0</formula>
    </cfRule>
    <cfRule type="expression" dxfId="524" priority="80">
      <formula>F51&lt;0</formula>
    </cfRule>
  </conditionalFormatting>
  <conditionalFormatting sqref="I46:L48">
    <cfRule type="expression" dxfId="523" priority="77">
      <formula>I46&gt;0</formula>
    </cfRule>
    <cfRule type="expression" dxfId="522" priority="78">
      <formula>I46&lt;0</formula>
    </cfRule>
  </conditionalFormatting>
  <conditionalFormatting sqref="I55:I60 I52:L53">
    <cfRule type="expression" dxfId="521" priority="71">
      <formula>I52&gt;0</formula>
    </cfRule>
    <cfRule type="expression" dxfId="520" priority="72">
      <formula>I52&lt;0</formula>
    </cfRule>
  </conditionalFormatting>
  <conditionalFormatting sqref="I42:L45">
    <cfRule type="expression" dxfId="519" priority="69">
      <formula>I42&gt;0</formula>
    </cfRule>
    <cfRule type="expression" dxfId="518" priority="70">
      <formula>I42&lt;0</formula>
    </cfRule>
  </conditionalFormatting>
  <conditionalFormatting sqref="F53:F64">
    <cfRule type="expression" dxfId="517" priority="67">
      <formula>F53&gt;0</formula>
    </cfRule>
    <cfRule type="expression" dxfId="516" priority="68">
      <formula>F53&lt;0</formula>
    </cfRule>
  </conditionalFormatting>
  <conditionalFormatting sqref="Q8">
    <cfRule type="expression" dxfId="515" priority="63">
      <formula>Q8&gt;0</formula>
    </cfRule>
    <cfRule type="expression" dxfId="514" priority="64">
      <formula>Q8&lt;0</formula>
    </cfRule>
  </conditionalFormatting>
  <conditionalFormatting sqref="Q7">
    <cfRule type="expression" dxfId="513" priority="65">
      <formula>Q7&gt;0</formula>
    </cfRule>
    <cfRule type="expression" dxfId="512" priority="66">
      <formula>Q7&lt;0</formula>
    </cfRule>
  </conditionalFormatting>
  <conditionalFormatting sqref="F142:F146">
    <cfRule type="expression" dxfId="511" priority="61">
      <formula>F142&gt;0</formula>
    </cfRule>
    <cfRule type="expression" dxfId="510" priority="62">
      <formula>F142&lt;0</formula>
    </cfRule>
  </conditionalFormatting>
  <conditionalFormatting sqref="H142:H144">
    <cfRule type="expression" dxfId="509" priority="59">
      <formula>H142&gt;0</formula>
    </cfRule>
    <cfRule type="expression" dxfId="508" priority="60">
      <formula>H142&lt;0</formula>
    </cfRule>
  </conditionalFormatting>
  <conditionalFormatting sqref="H145">
    <cfRule type="expression" dxfId="507" priority="57">
      <formula>H145&gt;0</formula>
    </cfRule>
    <cfRule type="expression" dxfId="506" priority="58">
      <formula>H145&lt;0</formula>
    </cfRule>
  </conditionalFormatting>
  <conditionalFormatting sqref="H146">
    <cfRule type="expression" dxfId="505" priority="55">
      <formula>H146&gt;0</formula>
    </cfRule>
    <cfRule type="expression" dxfId="504" priority="56">
      <formula>H146&lt;0</formula>
    </cfRule>
  </conditionalFormatting>
  <conditionalFormatting sqref="H147:H156">
    <cfRule type="expression" dxfId="503" priority="53">
      <formula>H147&gt;0</formula>
    </cfRule>
    <cfRule type="expression" dxfId="502" priority="54">
      <formula>H147&lt;0</formula>
    </cfRule>
  </conditionalFormatting>
  <conditionalFormatting sqref="F138:F141">
    <cfRule type="expression" dxfId="501" priority="51">
      <formula>F138&gt;0</formula>
    </cfRule>
    <cfRule type="expression" dxfId="500" priority="52">
      <formula>F138&lt;0</formula>
    </cfRule>
  </conditionalFormatting>
  <conditionalFormatting sqref="H138:H141">
    <cfRule type="expression" dxfId="499" priority="49">
      <formula>H138&gt;0</formula>
    </cfRule>
    <cfRule type="expression" dxfId="498" priority="50">
      <formula>H138&lt;0</formula>
    </cfRule>
  </conditionalFormatting>
  <conditionalFormatting sqref="F147:F148">
    <cfRule type="expression" dxfId="497" priority="47">
      <formula>F147&gt;0</formula>
    </cfRule>
    <cfRule type="expression" dxfId="496" priority="48">
      <formula>F147&lt;0</formula>
    </cfRule>
  </conditionalFormatting>
  <conditionalFormatting sqref="I142:I144">
    <cfRule type="expression" dxfId="495" priority="45">
      <formula>I142&gt;0</formula>
    </cfRule>
    <cfRule type="expression" dxfId="494" priority="46">
      <formula>I142&lt;0</formula>
    </cfRule>
  </conditionalFormatting>
  <conditionalFormatting sqref="I145">
    <cfRule type="expression" dxfId="493" priority="43">
      <formula>I145&gt;0</formula>
    </cfRule>
    <cfRule type="expression" dxfId="492" priority="44">
      <formula>I145&lt;0</formula>
    </cfRule>
  </conditionalFormatting>
  <conditionalFormatting sqref="I146">
    <cfRule type="expression" dxfId="491" priority="41">
      <formula>I146&gt;0</formula>
    </cfRule>
    <cfRule type="expression" dxfId="490" priority="42">
      <formula>I146&lt;0</formula>
    </cfRule>
  </conditionalFormatting>
  <conditionalFormatting sqref="I147:I156">
    <cfRule type="expression" dxfId="489" priority="39">
      <formula>I147&gt;0</formula>
    </cfRule>
    <cfRule type="expression" dxfId="488" priority="40">
      <formula>I147&lt;0</formula>
    </cfRule>
  </conditionalFormatting>
  <conditionalFormatting sqref="I138:I141">
    <cfRule type="expression" dxfId="487" priority="37">
      <formula>I138&gt;0</formula>
    </cfRule>
    <cfRule type="expression" dxfId="486" priority="38">
      <formula>I138&lt;0</formula>
    </cfRule>
  </conditionalFormatting>
  <conditionalFormatting sqref="F149">
    <cfRule type="expression" dxfId="485" priority="35">
      <formula>F149&gt;0</formula>
    </cfRule>
    <cfRule type="expression" dxfId="484" priority="36">
      <formula>F149&lt;0</formula>
    </cfRule>
  </conditionalFormatting>
  <conditionalFormatting sqref="F67:F69 H68:H69 H67:L67">
    <cfRule type="expression" dxfId="483" priority="33">
      <formula>F67&gt;0</formula>
    </cfRule>
    <cfRule type="expression" dxfId="482" priority="34">
      <formula>F67&lt;0</formula>
    </cfRule>
  </conditionalFormatting>
  <conditionalFormatting sqref="R4">
    <cfRule type="expression" dxfId="481" priority="31">
      <formula>R4&gt;0</formula>
    </cfRule>
    <cfRule type="expression" dxfId="480" priority="32">
      <formula>R4&lt;0</formula>
    </cfRule>
  </conditionalFormatting>
  <conditionalFormatting sqref="F73:F76 H73:K74 H75:J76">
    <cfRule type="expression" dxfId="479" priority="29">
      <formula>F73&gt;0</formula>
    </cfRule>
    <cfRule type="expression" dxfId="478" priority="30">
      <formula>F73&lt;0</formula>
    </cfRule>
  </conditionalFormatting>
  <conditionalFormatting sqref="H81:H85 F80:F85 H80:J80 J81:J85">
    <cfRule type="expression" dxfId="477" priority="25">
      <formula>F80&gt;0</formula>
    </cfRule>
    <cfRule type="expression" dxfId="476" priority="26">
      <formula>F80&lt;0</formula>
    </cfRule>
  </conditionalFormatting>
  <conditionalFormatting sqref="I93:J93">
    <cfRule type="expression" dxfId="475" priority="23">
      <formula>I93&gt;0</formula>
    </cfRule>
    <cfRule type="expression" dxfId="474" priority="24">
      <formula>I93&lt;0</formula>
    </cfRule>
  </conditionalFormatting>
  <conditionalFormatting sqref="H89:J90 J92:K92 J91 K75:K91 F89:F93 H91:H93 K93">
    <cfRule type="expression" dxfId="473" priority="21">
      <formula>F75&gt;0</formula>
    </cfRule>
    <cfRule type="expression" dxfId="472" priority="22">
      <formula>F75&lt;0</formula>
    </cfRule>
  </conditionalFormatting>
  <conditionalFormatting sqref="H87:J88 F86:F88 H86 J86">
    <cfRule type="expression" dxfId="471" priority="19">
      <formula>F86&gt;0</formula>
    </cfRule>
    <cfRule type="expression" dxfId="470" priority="20">
      <formula>F86&lt;0</formula>
    </cfRule>
  </conditionalFormatting>
  <conditionalFormatting sqref="H94:K98 F94:F98">
    <cfRule type="expression" dxfId="469" priority="15">
      <formula>F94&gt;0</formula>
    </cfRule>
    <cfRule type="expression" dxfId="468" priority="16">
      <formula>F94&lt;0</formula>
    </cfRule>
  </conditionalFormatting>
  <conditionalFormatting sqref="H107:K107 F107">
    <cfRule type="expression" dxfId="467" priority="13">
      <formula>F107&gt;0</formula>
    </cfRule>
    <cfRule type="expression" dxfId="466" priority="14">
      <formula>F107&lt;0</formula>
    </cfRule>
  </conditionalFormatting>
  <conditionalFormatting sqref="H102:K106 F102:F106">
    <cfRule type="expression" dxfId="465" priority="11">
      <formula>F102&gt;0</formula>
    </cfRule>
    <cfRule type="expression" dxfId="464" priority="12">
      <formula>F102&lt;0</formula>
    </cfRule>
  </conditionalFormatting>
  <conditionalFormatting sqref="H101:K101 F99:F101 H99:H100 J99:K100">
    <cfRule type="expression" dxfId="463" priority="9">
      <formula>F99&gt;0</formula>
    </cfRule>
    <cfRule type="expression" dxfId="462" priority="10">
      <formula>F99&lt;0</formula>
    </cfRule>
  </conditionalFormatting>
  <conditionalFormatting sqref="H108:K110 F108:F110">
    <cfRule type="expression" dxfId="461" priority="7">
      <formula>F108&gt;0</formula>
    </cfRule>
    <cfRule type="expression" dxfId="460" priority="8">
      <formula>F108&lt;0</formula>
    </cfRule>
  </conditionalFormatting>
  <conditionalFormatting sqref="H111:K113 F111:F113">
    <cfRule type="expression" dxfId="459" priority="5">
      <formula>F111&gt;0</formula>
    </cfRule>
    <cfRule type="expression" dxfId="458" priority="6">
      <formula>F111&lt;0</formula>
    </cfRule>
  </conditionalFormatting>
  <conditionalFormatting sqref="Q10">
    <cfRule type="expression" dxfId="457" priority="3">
      <formula>Q10&gt;0</formula>
    </cfRule>
    <cfRule type="expression" dxfId="456" priority="4">
      <formula>Q10&lt;0</formula>
    </cfRule>
  </conditionalFormatting>
  <conditionalFormatting sqref="F115:F116 H115:K116">
    <cfRule type="expression" dxfId="455" priority="1">
      <formula>F115&gt;0</formula>
    </cfRule>
    <cfRule type="expression" dxfId="454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3" priority="11">
      <formula>Q8&gt;0</formula>
    </cfRule>
    <cfRule type="expression" dxfId="452" priority="12">
      <formula>Q8&lt;0</formula>
    </cfRule>
  </conditionalFormatting>
  <conditionalFormatting sqref="Q7">
    <cfRule type="expression" dxfId="451" priority="13">
      <formula>Q7&gt;0</formula>
    </cfRule>
    <cfRule type="expression" dxfId="450" priority="14">
      <formula>Q7&lt;0</formula>
    </cfRule>
  </conditionalFormatting>
  <conditionalFormatting sqref="F22">
    <cfRule type="expression" dxfId="449" priority="9">
      <formula>F22&gt;0</formula>
    </cfRule>
    <cfRule type="expression" dxfId="448" priority="10">
      <formula>F22&lt;0</formula>
    </cfRule>
  </conditionalFormatting>
  <conditionalFormatting sqref="H22">
    <cfRule type="expression" dxfId="447" priority="7">
      <formula>H22&gt;0</formula>
    </cfRule>
    <cfRule type="expression" dxfId="446" priority="8">
      <formula>H22&lt;0</formula>
    </cfRule>
  </conditionalFormatting>
  <conditionalFormatting sqref="F59">
    <cfRule type="expression" dxfId="445" priority="5">
      <formula>F59&gt;0</formula>
    </cfRule>
    <cfRule type="expression" dxfId="444" priority="6">
      <formula>F59&lt;0</formula>
    </cfRule>
  </conditionalFormatting>
  <conditionalFormatting sqref="H59">
    <cfRule type="expression" dxfId="443" priority="3">
      <formula>H59&gt;0</formula>
    </cfRule>
    <cfRule type="expression" dxfId="442" priority="4">
      <formula>H59&lt;0</formula>
    </cfRule>
  </conditionalFormatting>
  <conditionalFormatting sqref="M30">
    <cfRule type="expression" dxfId="441" priority="1">
      <formula>M30&gt;0</formula>
    </cfRule>
    <cfRule type="expression" dxfId="4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82.67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90.937000000000012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90.110300000000009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89.283600000000007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88.456900000000005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87.630200000000002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86.8035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85.976800000000011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85.150100000000009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84.323400000000007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83.496700000000004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82.67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81.843299999999999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81.016599999999997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80.189899999999994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79.363199999999992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78.536500000000004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77.709800000000001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76.883099999999999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76.056400000000011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75.229700000000008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74.403000000000006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9" priority="19">
      <formula>F27&gt;0</formula>
    </cfRule>
    <cfRule type="expression" dxfId="438" priority="20">
      <formula>F27&lt;0</formula>
    </cfRule>
  </conditionalFormatting>
  <conditionalFormatting sqref="F37:F38">
    <cfRule type="expression" dxfId="437" priority="17">
      <formula>F37&gt;0</formula>
    </cfRule>
    <cfRule type="expression" dxfId="436" priority="18">
      <formula>F37&lt;0</formula>
    </cfRule>
  </conditionalFormatting>
  <conditionalFormatting sqref="H27:H32">
    <cfRule type="expression" dxfId="435" priority="15">
      <formula>H27&gt;0</formula>
    </cfRule>
    <cfRule type="expression" dxfId="434" priority="16">
      <formula>H27&lt;0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150.53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150.53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165.58300000000003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164.07770000000002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162.57240000000002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161.06710000000001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159.56180000000001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158.0565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156.55119999999999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155.04590000000002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153.54060000000001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152.03530000000001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150.53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149.0247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147.51939999999999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146.01409999999998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144.50880000000001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143.0035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141.4982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139.99290000000002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138.48760000000001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136.98230000000001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135.477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9" priority="25">
      <formula>F24&gt;0</formula>
    </cfRule>
    <cfRule type="expression" dxfId="428" priority="26">
      <formula>F24&lt;0</formula>
    </cfRule>
  </conditionalFormatting>
  <conditionalFormatting sqref="H21:H27">
    <cfRule type="expression" dxfId="427" priority="19">
      <formula>H21&gt;0</formula>
    </cfRule>
    <cfRule type="expression" dxfId="426" priority="20">
      <formula>H21&lt;0</formula>
    </cfRule>
  </conditionalFormatting>
  <conditionalFormatting sqref="F21:F23">
    <cfRule type="expression" dxfId="425" priority="5">
      <formula>F21&gt;0</formula>
    </cfRule>
    <cfRule type="expression" dxfId="424" priority="6">
      <formula>F21&lt;0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233.23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233.23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256.553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254.22069999999999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251.88840000000002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249.55610000000001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247.22380000000001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244.89150000000001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242.5592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240.2269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237.8946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235.56229999999999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233.23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230.89769999999999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228.56539999999998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226.23309999999998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223.90079999999998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221.56849999999997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219.23619999999997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216.90389999999999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214.57159999999999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212.23929999999999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209.90699999999998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9" priority="11">
      <formula>F21&gt;0</formula>
    </cfRule>
    <cfRule type="expression" dxfId="418" priority="12">
      <formula>F21&lt;0</formula>
    </cfRule>
  </conditionalFormatting>
  <conditionalFormatting sqref="H21:H23">
    <cfRule type="expression" dxfId="417" priority="9">
      <formula>H21&gt;0</formula>
    </cfRule>
    <cfRule type="expression" dxfId="416" priority="10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82.68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82.68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90.948000000000022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90.121200000000016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89.29440000000001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88.467600000000019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87.640800000000013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86.814000000000007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85.987200000000016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85.16040000000001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84.333600000000004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83.506800000000013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82.68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81.853200000000001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81.02640000000001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80.199600000000004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79.372799999999998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78.546000000000006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77.719200000000001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76.892400000000009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76.065600000000003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75.238800000000012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74.412000000000006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1" priority="15">
      <formula>F29&gt;0</formula>
    </cfRule>
    <cfRule type="expression" dxfId="410" priority="16">
      <formula>F29&lt;0</formula>
    </cfRule>
  </conditionalFormatting>
  <conditionalFormatting sqref="F34:F62">
    <cfRule type="expression" dxfId="409" priority="11">
      <formula>F34&gt;0</formula>
    </cfRule>
    <cfRule type="expression" dxfId="408" priority="12">
      <formula>F34&lt;0</formula>
    </cfRule>
  </conditionalFormatting>
  <conditionalFormatting sqref="F34:F62">
    <cfRule type="expression" dxfId="407" priority="13">
      <formula>F34&gt;0</formula>
    </cfRule>
    <cfRule type="expression" dxfId="406" priority="14">
      <formula>F34&lt;0</formula>
    </cfRule>
  </conditionalFormatting>
  <conditionalFormatting sqref="H29:H62">
    <cfRule type="expression" dxfId="405" priority="9">
      <formula>H29&gt;0</formula>
    </cfRule>
    <cfRule type="expression" dxfId="404" priority="10">
      <formula>H29&lt;0</formula>
    </cfRule>
  </conditionalFormatting>
  <conditionalFormatting sqref="F25:F28">
    <cfRule type="expression" dxfId="403" priority="7">
      <formula>F25&gt;0</formula>
    </cfRule>
    <cfRule type="expression" dxfId="402" priority="8">
      <formula>F25&lt;0</formula>
    </cfRule>
  </conditionalFormatting>
  <conditionalFormatting sqref="H25:H28">
    <cfRule type="expression" dxfId="401" priority="5">
      <formula>H25&gt;0</formula>
    </cfRule>
    <cfRule type="expression" dxfId="400" priority="6">
      <formula>H25&lt;0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47.5899</v>
      </c>
      <c r="R4" s="422">
        <v>2.1700000000000001E-2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4758.99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1974.3999999999996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917.66000000000167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0.23889121736481944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4.0008489196237014E-2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/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9.7122244897959185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52.348890000000004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51.872991000000006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51.397092000000001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50.921193000000002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50.445294000000004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49.969394999999999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49.493496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49.017597000000002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48.541698000000004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48.065798999999998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47.5899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47.114001000000002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46.638101999999996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46.162202999999998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45.686304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45.210405000000002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44.734505999999996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44.258607000000005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43.782708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43.306809000000001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42.830910000000003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5" priority="87">
      <formula>F29&gt;0</formula>
    </cfRule>
    <cfRule type="expression" dxfId="394" priority="88">
      <formula>F29&lt;0</formula>
    </cfRule>
  </conditionalFormatting>
  <conditionalFormatting sqref="F57:F64 F66">
    <cfRule type="expression" dxfId="393" priority="83">
      <formula>F57&gt;0</formula>
    </cfRule>
    <cfRule type="expression" dxfId="392" priority="84">
      <formula>F57&lt;0</formula>
    </cfRule>
  </conditionalFormatting>
  <conditionalFormatting sqref="F57:F64 F66">
    <cfRule type="expression" dxfId="391" priority="85">
      <formula>F57&gt;0</formula>
    </cfRule>
    <cfRule type="expression" dxfId="390" priority="86">
      <formula>F57&lt;0</formula>
    </cfRule>
  </conditionalFormatting>
  <conditionalFormatting sqref="H57:H64 H66">
    <cfRule type="expression" dxfId="389" priority="81">
      <formula>H57&gt;0</formula>
    </cfRule>
    <cfRule type="expression" dxfId="388" priority="82">
      <formula>H57&lt;0</formula>
    </cfRule>
  </conditionalFormatting>
  <conditionalFormatting sqref="Q7">
    <cfRule type="expression" dxfId="387" priority="63">
      <formula>Q7&gt;0</formula>
    </cfRule>
    <cfRule type="expression" dxfId="386" priority="64">
      <formula>Q7&lt;0</formula>
    </cfRule>
  </conditionalFormatting>
  <conditionalFormatting sqref="Q8">
    <cfRule type="expression" dxfId="385" priority="61">
      <formula>Q8&gt;0</formula>
    </cfRule>
    <cfRule type="expression" dxfId="384" priority="62">
      <formula>Q8&lt;0</formula>
    </cfRule>
  </conditionalFormatting>
  <conditionalFormatting sqref="F93:F97 H93:H97 H99:H124 F99:F124">
    <cfRule type="expression" dxfId="383" priority="33">
      <formula>F93&gt;0</formula>
    </cfRule>
    <cfRule type="expression" dxfId="382" priority="34">
      <formula>F93&lt;0</formula>
    </cfRule>
  </conditionalFormatting>
  <conditionalFormatting sqref="F125:F132 F134">
    <cfRule type="expression" dxfId="381" priority="31">
      <formula>F125&gt;0</formula>
    </cfRule>
    <cfRule type="expression" dxfId="380" priority="32">
      <formula>F125&lt;0</formula>
    </cfRule>
  </conditionalFormatting>
  <conditionalFormatting sqref="M67">
    <cfRule type="expression" dxfId="379" priority="43">
      <formula>M67&gt;0</formula>
    </cfRule>
    <cfRule type="expression" dxfId="378" priority="44">
      <formula>M67&lt;0</formula>
    </cfRule>
  </conditionalFormatting>
  <conditionalFormatting sqref="F65">
    <cfRule type="expression" dxfId="377" priority="39">
      <formula>F65&gt;0</formula>
    </cfRule>
    <cfRule type="expression" dxfId="376" priority="40">
      <formula>F65&lt;0</formula>
    </cfRule>
  </conditionalFormatting>
  <conditionalFormatting sqref="F65">
    <cfRule type="expression" dxfId="375" priority="41">
      <formula>F65&gt;0</formula>
    </cfRule>
    <cfRule type="expression" dxfId="374" priority="42">
      <formula>F65&lt;0</formula>
    </cfRule>
  </conditionalFormatting>
  <conditionalFormatting sqref="H65">
    <cfRule type="expression" dxfId="373" priority="37">
      <formula>H65&gt;0</formula>
    </cfRule>
    <cfRule type="expression" dxfId="372" priority="38">
      <formula>H65&lt;0</formula>
    </cfRule>
  </conditionalFormatting>
  <conditionalFormatting sqref="F125:F132 F134">
    <cfRule type="expression" dxfId="371" priority="29">
      <formula>F125&gt;0</formula>
    </cfRule>
    <cfRule type="expression" dxfId="370" priority="30">
      <formula>F125&lt;0</formula>
    </cfRule>
  </conditionalFormatting>
  <conditionalFormatting sqref="H125:H132 H134">
    <cfRule type="expression" dxfId="369" priority="27">
      <formula>H125&gt;0</formula>
    </cfRule>
    <cfRule type="expression" dxfId="368" priority="28">
      <formula>H125&lt;0</formula>
    </cfRule>
  </conditionalFormatting>
  <conditionalFormatting sqref="F92">
    <cfRule type="expression" dxfId="367" priority="25">
      <formula>F92&gt;0</formula>
    </cfRule>
    <cfRule type="expression" dxfId="366" priority="26">
      <formula>F92&lt;0</formula>
    </cfRule>
  </conditionalFormatting>
  <conditionalFormatting sqref="H92">
    <cfRule type="expression" dxfId="365" priority="23">
      <formula>H92&gt;0</formula>
    </cfRule>
    <cfRule type="expression" dxfId="364" priority="24">
      <formula>H92&lt;0</formula>
    </cfRule>
  </conditionalFormatting>
  <conditionalFormatting sqref="F133">
    <cfRule type="expression" dxfId="363" priority="19">
      <formula>F133&gt;0</formula>
    </cfRule>
    <cfRule type="expression" dxfId="362" priority="20">
      <formula>F133&lt;0</formula>
    </cfRule>
  </conditionalFormatting>
  <conditionalFormatting sqref="F133">
    <cfRule type="expression" dxfId="361" priority="21">
      <formula>F133&gt;0</formula>
    </cfRule>
    <cfRule type="expression" dxfId="360" priority="22">
      <formula>F133&lt;0</formula>
    </cfRule>
  </conditionalFormatting>
  <conditionalFormatting sqref="H133">
    <cfRule type="expression" dxfId="359" priority="17">
      <formula>H133&gt;0</formula>
    </cfRule>
    <cfRule type="expression" dxfId="358" priority="18">
      <formula>H133&lt;0</formula>
    </cfRule>
  </conditionalFormatting>
  <conditionalFormatting sqref="F98 H98">
    <cfRule type="expression" dxfId="357" priority="15">
      <formula>F98&gt;0</formula>
    </cfRule>
    <cfRule type="expression" dxfId="356" priority="16">
      <formula>F98&lt;0</formula>
    </cfRule>
  </conditionalFormatting>
  <conditionalFormatting sqref="J25:J66">
    <cfRule type="expression" dxfId="355" priority="13">
      <formula>J25&gt;0</formula>
    </cfRule>
    <cfRule type="expression" dxfId="354" priority="14">
      <formula>J25&lt;0</formula>
    </cfRule>
  </conditionalFormatting>
  <conditionalFormatting sqref="K40:K66">
    <cfRule type="expression" dxfId="353" priority="11">
      <formula>K40&gt;0</formula>
    </cfRule>
    <cfRule type="expression" dxfId="352" priority="12">
      <formula>K40&lt;0</formula>
    </cfRule>
  </conditionalFormatting>
  <conditionalFormatting sqref="L25">
    <cfRule type="expression" dxfId="351" priority="9">
      <formula>L25&gt;0</formula>
    </cfRule>
    <cfRule type="expression" dxfId="350" priority="10">
      <formula>L25&lt;0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47.79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47.79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2.5528353211969033E-2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8.6497737556561081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52.569000000000003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52.091100000000004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51.613199999999999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51.135300000000001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50.657400000000003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50.179500000000004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49.701599999999999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49.223700000000001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48.745800000000003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48.267899999999997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47.79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47.312100000000001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46.834199999999996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46.356299999999997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45.878399999999999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45.400499999999994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44.922599999999996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44.444700000000005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43.966799999999999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43.488900000000001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43.011000000000003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5" priority="65">
      <formula>F45&gt;0</formula>
    </cfRule>
    <cfRule type="expression" dxfId="344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3" priority="67">
      <formula>F44&gt;0</formula>
    </cfRule>
    <cfRule type="expression" dxfId="342" priority="68">
      <formula>F44&lt;0</formula>
    </cfRule>
  </conditionalFormatting>
  <conditionalFormatting sqref="F61:F91 F93:F102 F45:F59">
    <cfRule type="expression" dxfId="341" priority="63">
      <formula>F45&gt;0</formula>
    </cfRule>
    <cfRule type="expression" dxfId="340" priority="64">
      <formula>F45&lt;0</formula>
    </cfRule>
  </conditionalFormatting>
  <conditionalFormatting sqref="H61:H91 H93:H102 H43:H59">
    <cfRule type="expression" dxfId="339" priority="61">
      <formula>H43&gt;0</formula>
    </cfRule>
    <cfRule type="expression" dxfId="338" priority="62">
      <formula>H43&lt;0</formula>
    </cfRule>
  </conditionalFormatting>
  <conditionalFormatting sqref="F36:F43">
    <cfRule type="expression" dxfId="337" priority="59">
      <formula>F36&gt;0</formula>
    </cfRule>
    <cfRule type="expression" dxfId="336" priority="60">
      <formula>F36&lt;0</formula>
    </cfRule>
  </conditionalFormatting>
  <conditionalFormatting sqref="H36:H42">
    <cfRule type="expression" dxfId="335" priority="57">
      <formula>H36&gt;0</formula>
    </cfRule>
    <cfRule type="expression" dxfId="334" priority="58">
      <formula>H36&lt;0</formula>
    </cfRule>
  </conditionalFormatting>
  <conditionalFormatting sqref="Q7">
    <cfRule type="expression" dxfId="333" priority="51">
      <formula>Q7&gt;0</formula>
    </cfRule>
    <cfRule type="expression" dxfId="332" priority="52">
      <formula>Q7&lt;0</formula>
    </cfRule>
  </conditionalFormatting>
  <conditionalFormatting sqref="Q8">
    <cfRule type="expression" dxfId="331" priority="49">
      <formula>Q8&gt;0</formula>
    </cfRule>
    <cfRule type="expression" dxfId="330" priority="50">
      <formula>Q8&lt;0</formula>
    </cfRule>
  </conditionalFormatting>
  <conditionalFormatting sqref="Q10">
    <cfRule type="expression" dxfId="329" priority="47">
      <formula>Q10&gt;0</formula>
    </cfRule>
    <cfRule type="expression" dxfId="328" priority="48">
      <formula>Q10&lt;0</formula>
    </cfRule>
  </conditionalFormatting>
  <conditionalFormatting sqref="F60">
    <cfRule type="expression" dxfId="327" priority="45">
      <formula>F60&gt;0</formula>
    </cfRule>
    <cfRule type="expression" dxfId="326" priority="46">
      <formula>F60&lt;0</formula>
    </cfRule>
  </conditionalFormatting>
  <conditionalFormatting sqref="F60">
    <cfRule type="expression" dxfId="325" priority="43">
      <formula>F60&gt;0</formula>
    </cfRule>
    <cfRule type="expression" dxfId="324" priority="44">
      <formula>F60&lt;0</formula>
    </cfRule>
  </conditionalFormatting>
  <conditionalFormatting sqref="H60">
    <cfRule type="expression" dxfId="323" priority="41">
      <formula>H60&gt;0</formula>
    </cfRule>
    <cfRule type="expression" dxfId="322" priority="42">
      <formula>H60&lt;0</formula>
    </cfRule>
  </conditionalFormatting>
  <conditionalFormatting sqref="F92">
    <cfRule type="expression" dxfId="321" priority="39">
      <formula>F92&gt;0</formula>
    </cfRule>
    <cfRule type="expression" dxfId="320" priority="40">
      <formula>F92&lt;0</formula>
    </cfRule>
  </conditionalFormatting>
  <conditionalFormatting sqref="F92">
    <cfRule type="expression" dxfId="319" priority="37">
      <formula>F92&gt;0</formula>
    </cfRule>
    <cfRule type="expression" dxfId="318" priority="38">
      <formula>F92&lt;0</formula>
    </cfRule>
  </conditionalFormatting>
  <conditionalFormatting sqref="H92">
    <cfRule type="expression" dxfId="317" priority="35">
      <formula>H92&gt;0</formula>
    </cfRule>
    <cfRule type="expression" dxfId="316" priority="36">
      <formula>H92&lt;0</formula>
    </cfRule>
  </conditionalFormatting>
  <conditionalFormatting sqref="F169:F183 F185:F215 F217:F226">
    <cfRule type="expression" dxfId="315" priority="31">
      <formula>F169&gt;0</formula>
    </cfRule>
    <cfRule type="expression" dxfId="314" priority="32">
      <formula>F169&lt;0</formula>
    </cfRule>
  </conditionalFormatting>
  <conditionalFormatting sqref="F164:F168">
    <cfRule type="expression" dxfId="313" priority="33">
      <formula>F164&gt;0</formula>
    </cfRule>
    <cfRule type="expression" dxfId="312" priority="34">
      <formula>F164&lt;0</formula>
    </cfRule>
  </conditionalFormatting>
  <conditionalFormatting sqref="F169:F183 F185:F215 F217:F226">
    <cfRule type="expression" dxfId="311" priority="29">
      <formula>F169&gt;0</formula>
    </cfRule>
    <cfRule type="expression" dxfId="310" priority="30">
      <formula>F169&lt;0</formula>
    </cfRule>
  </conditionalFormatting>
  <conditionalFormatting sqref="H164:H183 H185:H215 H217:H226">
    <cfRule type="expression" dxfId="309" priority="27">
      <formula>H164&gt;0</formula>
    </cfRule>
    <cfRule type="expression" dxfId="308" priority="28">
      <formula>H164&lt;0</formula>
    </cfRule>
  </conditionalFormatting>
  <conditionalFormatting sqref="F160:F163">
    <cfRule type="expression" dxfId="307" priority="25">
      <formula>F160&gt;0</formula>
    </cfRule>
    <cfRule type="expression" dxfId="306" priority="26">
      <formula>F160&lt;0</formula>
    </cfRule>
  </conditionalFormatting>
  <conditionalFormatting sqref="H160:H163">
    <cfRule type="expression" dxfId="305" priority="23">
      <formula>H160&gt;0</formula>
    </cfRule>
    <cfRule type="expression" dxfId="304" priority="24">
      <formula>H160&lt;0</formula>
    </cfRule>
  </conditionalFormatting>
  <conditionalFormatting sqref="F184">
    <cfRule type="expression" dxfId="303" priority="21">
      <formula>F184&gt;0</formula>
    </cfRule>
    <cfRule type="expression" dxfId="302" priority="22">
      <formula>F184&lt;0</formula>
    </cfRule>
  </conditionalFormatting>
  <conditionalFormatting sqref="F184">
    <cfRule type="expression" dxfId="301" priority="19">
      <formula>F184&gt;0</formula>
    </cfRule>
    <cfRule type="expression" dxfId="300" priority="20">
      <formula>F184&lt;0</formula>
    </cfRule>
  </conditionalFormatting>
  <conditionalFormatting sqref="H184">
    <cfRule type="expression" dxfId="299" priority="17">
      <formula>H184&gt;0</formula>
    </cfRule>
    <cfRule type="expression" dxfId="298" priority="18">
      <formula>H184&lt;0</formula>
    </cfRule>
  </conditionalFormatting>
  <conditionalFormatting sqref="F216">
    <cfRule type="expression" dxfId="297" priority="15">
      <formula>F216&gt;0</formula>
    </cfRule>
    <cfRule type="expression" dxfId="296" priority="16">
      <formula>F216&lt;0</formula>
    </cfRule>
  </conditionalFormatting>
  <conditionalFormatting sqref="F216">
    <cfRule type="expression" dxfId="295" priority="13">
      <formula>F216&gt;0</formula>
    </cfRule>
    <cfRule type="expression" dxfId="294" priority="14">
      <formula>F216&lt;0</formula>
    </cfRule>
  </conditionalFormatting>
  <conditionalFormatting sqref="H216">
    <cfRule type="expression" dxfId="293" priority="11">
      <formula>H216&gt;0</formula>
    </cfRule>
    <cfRule type="expression" dxfId="292" priority="12">
      <formula>H216&lt;0</formula>
    </cfRule>
  </conditionalFormatting>
  <conditionalFormatting sqref="J38:J39">
    <cfRule type="expression" dxfId="291" priority="9">
      <formula>J38&gt;0</formula>
    </cfRule>
    <cfRule type="expression" dxfId="290" priority="10">
      <formula>J38&lt;0</formula>
    </cfRule>
  </conditionalFormatting>
  <conditionalFormatting sqref="J41:J54">
    <cfRule type="expression" dxfId="289" priority="7">
      <formula>J41&gt;0</formula>
    </cfRule>
    <cfRule type="expression" dxfId="288" priority="8">
      <formula>J41&lt;0</formula>
    </cfRule>
  </conditionalFormatting>
  <conditionalFormatting sqref="J55">
    <cfRule type="expression" dxfId="287" priority="3">
      <formula>J55&gt;0</formula>
    </cfRule>
    <cfRule type="expression" dxfId="286" priority="4">
      <formula>J55&lt;0</formula>
    </cfRule>
  </conditionalFormatting>
  <conditionalFormatting sqref="J56">
    <cfRule type="expression" dxfId="285" priority="1">
      <formula>J56&gt;0</formula>
    </cfRule>
    <cfRule type="expression" dxfId="284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18.169899999999998</v>
      </c>
      <c r="R4" s="424">
        <v>1.17E-2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7267.9599999999991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829.53999999999724</v>
      </c>
      <c r="R7">
        <v>200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544.56999999999243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8.0996342618826503E-2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7.4162857142857135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19.986889999999999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19.805191000000001</v>
      </c>
      <c r="U18" t="s">
        <v>1053</v>
      </c>
    </row>
    <row r="19" spans="1:21" x14ac:dyDescent="0.25">
      <c r="O19" s="81">
        <v>1.08</v>
      </c>
      <c r="P19" s="81">
        <f t="shared" si="2"/>
        <v>19.623491999999999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19.441793000000001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19.260093999999999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19.078395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18.896695999999999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18.714997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18.533297999999998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18.351599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18.169899999999998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17.988200999999997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17.806501999999998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17.624802999999996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17.443103999999998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17.261404999999996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17.079705999999998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16.898007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16.716307999999998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16.534609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16.352909999999998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5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5" si="11">C41*(E41-D41)</f>
        <v>900</v>
      </c>
      <c r="G41" s="39">
        <f t="shared" ref="G41:G55" si="12">D41*C41</f>
        <v>3450</v>
      </c>
      <c r="H41" s="180">
        <f t="shared" ref="H41:H55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180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8:L59 F58:F59">
    <cfRule type="expression" dxfId="283" priority="125">
      <formula>F27&gt;0</formula>
    </cfRule>
    <cfRule type="expression" dxfId="282" priority="126">
      <formula>F27&lt;0</formula>
    </cfRule>
  </conditionalFormatting>
  <conditionalFormatting sqref="H27:H29">
    <cfRule type="expression" dxfId="281" priority="123">
      <formula>H27&gt;0</formula>
    </cfRule>
    <cfRule type="expression" dxfId="280" priority="124">
      <formula>H27&lt;0</formula>
    </cfRule>
  </conditionalFormatting>
  <conditionalFormatting sqref="H30">
    <cfRule type="expression" dxfId="279" priority="119">
      <formula>H30&gt;0</formula>
    </cfRule>
    <cfRule type="expression" dxfId="278" priority="120">
      <formula>H30&lt;0</formula>
    </cfRule>
  </conditionalFormatting>
  <conditionalFormatting sqref="H31:H35">
    <cfRule type="expression" dxfId="277" priority="117">
      <formula>H31&gt;0</formula>
    </cfRule>
    <cfRule type="expression" dxfId="276" priority="118">
      <formula>H31&lt;0</formula>
    </cfRule>
  </conditionalFormatting>
  <conditionalFormatting sqref="F31">
    <cfRule type="expression" dxfId="275" priority="111">
      <formula>F31&gt;0</formula>
    </cfRule>
    <cfRule type="expression" dxfId="274" priority="112">
      <formula>F31&lt;0</formula>
    </cfRule>
  </conditionalFormatting>
  <conditionalFormatting sqref="I25:I29">
    <cfRule type="expression" dxfId="273" priority="109">
      <formula>I25&gt;0</formula>
    </cfRule>
    <cfRule type="expression" dxfId="272" priority="110">
      <formula>I25&lt;0</formula>
    </cfRule>
  </conditionalFormatting>
  <conditionalFormatting sqref="I30:I33 I35 I38 K38 J21:J39 I40:K41 J42:K42">
    <cfRule type="expression" dxfId="271" priority="103">
      <formula>I21&gt;0</formula>
    </cfRule>
    <cfRule type="expression" dxfId="270" priority="104">
      <formula>I21&lt;0</formula>
    </cfRule>
  </conditionalFormatting>
  <conditionalFormatting sqref="I21:I24 K21:K24">
    <cfRule type="expression" dxfId="269" priority="101">
      <formula>I21&gt;0</formula>
    </cfRule>
    <cfRule type="expression" dxfId="268" priority="102">
      <formula>I21&lt;0</formula>
    </cfRule>
  </conditionalFormatting>
  <conditionalFormatting sqref="F32:F35">
    <cfRule type="expression" dxfId="267" priority="99">
      <formula>F32&gt;0</formula>
    </cfRule>
    <cfRule type="expression" dxfId="266" priority="100">
      <formula>F32&lt;0</formula>
    </cfRule>
  </conditionalFormatting>
  <conditionalFormatting sqref="Q8">
    <cfRule type="expression" dxfId="265" priority="95">
      <formula>Q8&gt;0</formula>
    </cfRule>
    <cfRule type="expression" dxfId="264" priority="96">
      <formula>Q8&lt;0</formula>
    </cfRule>
  </conditionalFormatting>
  <conditionalFormatting sqref="Q7">
    <cfRule type="expression" dxfId="263" priority="97">
      <formula>Q7&gt;0</formula>
    </cfRule>
    <cfRule type="expression" dxfId="262" priority="98">
      <formula>Q7&lt;0</formula>
    </cfRule>
  </conditionalFormatting>
  <conditionalFormatting sqref="F86">
    <cfRule type="expression" dxfId="261" priority="83">
      <formula>F86&gt;0</formula>
    </cfRule>
    <cfRule type="expression" dxfId="260" priority="84">
      <formula>F86&lt;0</formula>
    </cfRule>
  </conditionalFormatting>
  <conditionalFormatting sqref="H86">
    <cfRule type="expression" dxfId="259" priority="81">
      <formula>H86&gt;0</formula>
    </cfRule>
    <cfRule type="expression" dxfId="258" priority="82">
      <formula>H86&lt;0</formula>
    </cfRule>
  </conditionalFormatting>
  <conditionalFormatting sqref="I86">
    <cfRule type="expression" dxfId="257" priority="69">
      <formula>I86&gt;0</formula>
    </cfRule>
    <cfRule type="expression" dxfId="256" priority="70">
      <formula>I86&lt;0</formula>
    </cfRule>
  </conditionalFormatting>
  <conditionalFormatting sqref="F25:F26">
    <cfRule type="expression" dxfId="255" priority="65">
      <formula>F25&gt;0</formula>
    </cfRule>
    <cfRule type="expression" dxfId="254" priority="66">
      <formula>F25&lt;0</formula>
    </cfRule>
  </conditionalFormatting>
  <conditionalFormatting sqref="H25:H26">
    <cfRule type="expression" dxfId="253" priority="63">
      <formula>H25&gt;0</formula>
    </cfRule>
    <cfRule type="expression" dxfId="252" priority="64">
      <formula>H25&lt;0</formula>
    </cfRule>
  </conditionalFormatting>
  <conditionalFormatting sqref="F92:F96">
    <cfRule type="expression" dxfId="251" priority="61">
      <formula>F92&gt;0</formula>
    </cfRule>
    <cfRule type="expression" dxfId="250" priority="62">
      <formula>F92&lt;0</formula>
    </cfRule>
  </conditionalFormatting>
  <conditionalFormatting sqref="H92:H94">
    <cfRule type="expression" dxfId="249" priority="59">
      <formula>H92&gt;0</formula>
    </cfRule>
    <cfRule type="expression" dxfId="248" priority="60">
      <formula>H92&lt;0</formula>
    </cfRule>
  </conditionalFormatting>
  <conditionalFormatting sqref="H95:H96">
    <cfRule type="expression" dxfId="247" priority="57">
      <formula>H95&gt;0</formula>
    </cfRule>
    <cfRule type="expression" dxfId="246" priority="58">
      <formula>H95&lt;0</formula>
    </cfRule>
  </conditionalFormatting>
  <conditionalFormatting sqref="H97:H122">
    <cfRule type="expression" dxfId="245" priority="55">
      <formula>H97&gt;0</formula>
    </cfRule>
    <cfRule type="expression" dxfId="244" priority="56">
      <formula>H97&lt;0</formula>
    </cfRule>
  </conditionalFormatting>
  <conditionalFormatting sqref="F87:F90">
    <cfRule type="expression" dxfId="243" priority="53">
      <formula>F87&gt;0</formula>
    </cfRule>
    <cfRule type="expression" dxfId="242" priority="54">
      <formula>F87&lt;0</formula>
    </cfRule>
  </conditionalFormatting>
  <conditionalFormatting sqref="H87:H90">
    <cfRule type="expression" dxfId="241" priority="51">
      <formula>H87&gt;0</formula>
    </cfRule>
    <cfRule type="expression" dxfId="240" priority="52">
      <formula>H87&lt;0</formula>
    </cfRule>
  </conditionalFormatting>
  <conditionalFormatting sqref="F97">
    <cfRule type="expression" dxfId="239" priority="49">
      <formula>F97&gt;0</formula>
    </cfRule>
    <cfRule type="expression" dxfId="238" priority="50">
      <formula>F97&lt;0</formula>
    </cfRule>
  </conditionalFormatting>
  <conditionalFormatting sqref="I91:I93">
    <cfRule type="expression" dxfId="237" priority="47">
      <formula>I91&gt;0</formula>
    </cfRule>
    <cfRule type="expression" dxfId="236" priority="48">
      <formula>I91&lt;0</formula>
    </cfRule>
  </conditionalFormatting>
  <conditionalFormatting sqref="I94">
    <cfRule type="expression" dxfId="235" priority="45">
      <formula>I94&gt;0</formula>
    </cfRule>
    <cfRule type="expression" dxfId="234" priority="46">
      <formula>I94&lt;0</formula>
    </cfRule>
  </conditionalFormatting>
  <conditionalFormatting sqref="I95">
    <cfRule type="expression" dxfId="233" priority="43">
      <formula>I95&gt;0</formula>
    </cfRule>
    <cfRule type="expression" dxfId="232" priority="44">
      <formula>I95&lt;0</formula>
    </cfRule>
  </conditionalFormatting>
  <conditionalFormatting sqref="I96:I99 I101 I104 I106:I122">
    <cfRule type="expression" dxfId="231" priority="41">
      <formula>I96&gt;0</formula>
    </cfRule>
    <cfRule type="expression" dxfId="230" priority="42">
      <formula>I96&lt;0</formula>
    </cfRule>
  </conditionalFormatting>
  <conditionalFormatting sqref="I87:I90">
    <cfRule type="expression" dxfId="229" priority="39">
      <formula>I87&gt;0</formula>
    </cfRule>
    <cfRule type="expression" dxfId="228" priority="40">
      <formula>I87&lt;0</formula>
    </cfRule>
  </conditionalFormatting>
  <conditionalFormatting sqref="F98:F122">
    <cfRule type="expression" dxfId="227" priority="37">
      <formula>F98&gt;0</formula>
    </cfRule>
    <cfRule type="expression" dxfId="226" priority="38">
      <formula>F98&lt;0</formula>
    </cfRule>
  </conditionalFormatting>
  <conditionalFormatting sqref="F91">
    <cfRule type="expression" dxfId="225" priority="35">
      <formula>F91&gt;0</formula>
    </cfRule>
    <cfRule type="expression" dxfId="224" priority="36">
      <formula>F91&lt;0</formula>
    </cfRule>
  </conditionalFormatting>
  <conditionalFormatting sqref="H91">
    <cfRule type="expression" dxfId="223" priority="33">
      <formula>H91&gt;0</formula>
    </cfRule>
    <cfRule type="expression" dxfId="222" priority="34">
      <formula>H91&lt;0</formula>
    </cfRule>
  </conditionalFormatting>
  <conditionalFormatting sqref="F21:F24">
    <cfRule type="expression" dxfId="221" priority="31">
      <formula>F21&gt;0</formula>
    </cfRule>
    <cfRule type="expression" dxfId="220" priority="32">
      <formula>F21&lt;0</formula>
    </cfRule>
  </conditionalFormatting>
  <conditionalFormatting sqref="H21:H24">
    <cfRule type="expression" dxfId="219" priority="29">
      <formula>H21&gt;0</formula>
    </cfRule>
    <cfRule type="expression" dxfId="218" priority="30">
      <formula>H21&lt;0</formula>
    </cfRule>
  </conditionalFormatting>
  <conditionalFormatting sqref="K25:K27 K30:K37">
    <cfRule type="expression" dxfId="217" priority="27">
      <formula>K25&gt;0</formula>
    </cfRule>
    <cfRule type="expression" dxfId="216" priority="28">
      <formula>K25&lt;0</formula>
    </cfRule>
  </conditionalFormatting>
  <conditionalFormatting sqref="H37">
    <cfRule type="expression" dxfId="215" priority="25">
      <formula>H37&gt;0</formula>
    </cfRule>
    <cfRule type="expression" dxfId="214" priority="26">
      <formula>H37&lt;0</formula>
    </cfRule>
  </conditionalFormatting>
  <conditionalFormatting sqref="F37">
    <cfRule type="expression" dxfId="213" priority="23">
      <formula>F37&gt;0</formula>
    </cfRule>
    <cfRule type="expression" dxfId="212" priority="24">
      <formula>F37&lt;0</formula>
    </cfRule>
  </conditionalFormatting>
  <conditionalFormatting sqref="H36">
    <cfRule type="expression" dxfId="211" priority="19">
      <formula>H36&gt;0</formula>
    </cfRule>
    <cfRule type="expression" dxfId="210" priority="20">
      <formula>H36&lt;0</formula>
    </cfRule>
  </conditionalFormatting>
  <conditionalFormatting sqref="F36">
    <cfRule type="expression" dxfId="209" priority="17">
      <formula>F36&gt;0</formula>
    </cfRule>
    <cfRule type="expression" dxfId="208" priority="18">
      <formula>F36&lt;0</formula>
    </cfRule>
  </conditionalFormatting>
  <conditionalFormatting sqref="L38 L51">
    <cfRule type="expression" dxfId="207" priority="13">
      <formula>L38&gt;0</formula>
    </cfRule>
    <cfRule type="expression" dxfId="206" priority="14">
      <formula>L38&lt;0</formula>
    </cfRule>
  </conditionalFormatting>
  <conditionalFormatting sqref="L21:L24">
    <cfRule type="expression" dxfId="205" priority="11">
      <formula>L21&gt;0</formula>
    </cfRule>
    <cfRule type="expression" dxfId="204" priority="12">
      <formula>L21&lt;0</formula>
    </cfRule>
  </conditionalFormatting>
  <conditionalFormatting sqref="L25:L27 L30:L37">
    <cfRule type="expression" dxfId="203" priority="9">
      <formula>L25&gt;0</formula>
    </cfRule>
    <cfRule type="expression" dxfId="202" priority="10">
      <formula>L25&lt;0</formula>
    </cfRule>
  </conditionalFormatting>
  <conditionalFormatting sqref="F54:F55 H54:I55 K54:K55">
    <cfRule type="expression" dxfId="201" priority="7">
      <formula>F54&gt;0</formula>
    </cfRule>
    <cfRule type="expression" dxfId="200" priority="8">
      <formula>F54&lt;0</formula>
    </cfRule>
  </conditionalFormatting>
  <conditionalFormatting sqref="J54">
    <cfRule type="expression" dxfId="199" priority="5">
      <formula>J54&gt;0</formula>
    </cfRule>
    <cfRule type="expression" dxfId="198" priority="6">
      <formula>J54&lt;0</formula>
    </cfRule>
  </conditionalFormatting>
  <conditionalFormatting sqref="H56:L57 F56:F57">
    <cfRule type="expression" dxfId="197" priority="3">
      <formula>F56&gt;0</formula>
    </cfRule>
    <cfRule type="expression" dxfId="196" priority="4">
      <formula>F56&lt;0</formula>
    </cfRule>
  </conditionalFormatting>
  <conditionalFormatting sqref="J55">
    <cfRule type="expression" dxfId="195" priority="1">
      <formula>J55&gt;0</formula>
    </cfRule>
    <cfRule type="expression" dxfId="194" priority="2">
      <formula>J55&lt;0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109.61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120.57100000000001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119.47490000000001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118.37880000000001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117.28270000000001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116.1866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115.09050000000001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113.9944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112.89830000000001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111.8022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110.70610000000001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109.61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108.51389999999999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107.4178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106.32169999999999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105.2256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104.12949999999999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103.0334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101.93730000000001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100.8412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99.745100000000008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98.649000000000001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2.5099999999999998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2.5099999999999998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2.7610000000000001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2.7359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2.7107999999999999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2.6856999999999998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2.6606000000000001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2.6355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2.6103999999999998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2.5852999999999997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2.5602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2.5350999999999999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2.5099999999999998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2.4848999999999997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2.4597999999999995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2.4346999999999999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2.4095999999999997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2.3844999999999996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2.3593999999999995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2.3342999999999998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2.3091999999999997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2.2841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2.2589999999999999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68.25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68.25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3.0476190476190476E-2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10.565015479876161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75.075000000000003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74.392500000000013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73.710000000000008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73.027500000000003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72.344999999999999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71.662500000000009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70.98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70.297499999999999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69.614999999999995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68.932500000000005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67.567499999999995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66.885000000000005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66.202500000000001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65.52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64.837499999999991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64.155000000000001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63.472500000000004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62.790000000000006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62.107500000000002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61.425000000000004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72.8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80.08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79.352000000000004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78.623999999999995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77.896000000000001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77.168000000000006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76.44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75.712000000000003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74.983999999999995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74.256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73.527999999999992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72.072000000000003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71.343999999999994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70.616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69.887999999999991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69.16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68.431999999999988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67.704000000000008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66.975999999999999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66.248000000000005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65.52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41.42</v>
      </c>
      <c r="R4" s="405">
        <v>2.47E-2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12426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-959.21999999999844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-1009.1699999999983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-7.5114047682314278E-2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4.7320135200386283E-2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13.715231788079471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45.562000000000005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45.147800000000004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44.733600000000003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44.319400000000002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43.905200000000001</v>
      </c>
    </row>
    <row r="23" spans="1:16" x14ac:dyDescent="0.25">
      <c r="H23" s="70"/>
      <c r="O23" s="81">
        <v>1.05</v>
      </c>
      <c r="P23" s="81">
        <f t="shared" si="3"/>
        <v>43.491000000000007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43.076800000000006</v>
      </c>
    </row>
    <row r="25" spans="1:16" x14ac:dyDescent="0.25">
      <c r="H25" s="70"/>
      <c r="O25" s="81">
        <v>1.03</v>
      </c>
      <c r="P25" s="81">
        <f t="shared" si="3"/>
        <v>42.662600000000005</v>
      </c>
    </row>
    <row r="26" spans="1:16" x14ac:dyDescent="0.25">
      <c r="H26" s="70"/>
      <c r="O26" s="81">
        <v>1.02</v>
      </c>
      <c r="P26" s="81">
        <f t="shared" si="3"/>
        <v>42.248400000000004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41.834200000000003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41.42</v>
      </c>
    </row>
    <row r="29" spans="1:16" x14ac:dyDescent="0.25">
      <c r="O29" s="81">
        <v>0.99</v>
      </c>
      <c r="P29" s="81">
        <f t="shared" si="3"/>
        <v>41.005800000000001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40.5916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40.177399999999999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39.763199999999998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39.348999999999997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38.934800000000003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38.520600000000002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38.106400000000001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37.6922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37.278000000000006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33.33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33.33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36.663000000000004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36.329700000000003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35.996400000000001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35.6631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35.329799999999999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34.996499999999997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34.663199999999996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34.329900000000002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33.996600000000001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33.6633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33.33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32.996699999999997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32.663399999999996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32.330099999999995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31.996799999999997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31.663499999999996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31.330199999999998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30.9969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30.663599999999999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30.330300000000001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29.997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221.76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221.76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243.93600000000001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241.7184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239.5008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237.28319999999999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235.06559999999999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232.84800000000001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230.63040000000001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228.4128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226.1952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223.9776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221.76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219.54239999999999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217.32479999999998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215.10719999999998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212.88959999999997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210.67199999999997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208.45439999999999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206.23680000000002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204.01920000000001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201.80160000000001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199.584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38.51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38.51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42.361000000000004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41.975900000000003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41.590800000000002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41.2057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40.820599999999999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40.435499999999998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40.050399999999996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39.665300000000002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39.280200000000001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38.895099999999999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38.51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38.124899999999997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37.739799999999995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37.354699999999994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36.9696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36.584499999999998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36.199399999999997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35.814300000000003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35.429200000000002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35.0441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34.658999999999999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107.02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107.02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117.72200000000001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116.65180000000001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115.58160000000001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114.51140000000001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113.44119999999999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112.371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111.3008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110.2306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109.1604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108.0902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107.02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105.9498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104.8796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103.8094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101.669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100.5988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99.528599999999997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98.458399999999997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97.388199999999998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96.317999999999998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239.62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239.62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263.58200000000005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261.18580000000003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258.78960000000001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256.39340000000004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253.99720000000002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251.60100000000003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249.20480000000001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246.80860000000001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244.41240000000002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242.0162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239.62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237.22380000000001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234.82759999999999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232.4314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230.0352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227.63899999999998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225.24279999999999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222.84660000000002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220.4504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218.05420000000001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215.65800000000002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2019-01-11T02:54:36Z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