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" i="58" l="1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T542" i="38" s="1"/>
  <c r="R542" i="38"/>
  <c r="U542" i="38"/>
  <c r="O542" i="38" l="1"/>
  <c r="P542" i="38" s="1"/>
  <c r="V542" i="38"/>
  <c r="N542" i="38"/>
  <c r="D541" i="38"/>
  <c r="E541" i="38"/>
  <c r="G541" i="38"/>
  <c r="H541" i="38"/>
  <c r="K541" i="38"/>
  <c r="L541" i="38" s="1"/>
  <c r="M541" i="38"/>
  <c r="T541" i="38" s="1"/>
  <c r="R541" i="38"/>
  <c r="U541" i="38"/>
  <c r="W542" i="38" l="1"/>
  <c r="O541" i="38"/>
  <c r="P541" i="38" s="1"/>
  <c r="V541" i="38"/>
  <c r="N541" i="38"/>
  <c r="W541" i="38" l="1"/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M18" i="74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K23" i="57"/>
  <c r="C19" i="34"/>
  <c r="F77" i="70"/>
  <c r="M75" i="41"/>
  <c r="F25" i="31"/>
  <c r="K19" i="60"/>
  <c r="H19" i="50"/>
  <c r="H65" i="71"/>
  <c r="M19" i="69"/>
  <c r="M119" i="7"/>
  <c r="K51" i="54"/>
  <c r="H30" i="40"/>
  <c r="H92" i="45"/>
  <c r="C67" i="60"/>
  <c r="F72" i="59"/>
  <c r="C25" i="31"/>
  <c r="K19" i="62"/>
  <c r="C19" i="58"/>
  <c r="K19" i="53"/>
  <c r="F90" i="72"/>
  <c r="F19" i="3"/>
  <c r="F156" i="49"/>
  <c r="M213" i="57"/>
  <c r="K19" i="75"/>
  <c r="H213" i="57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F19" i="72"/>
  <c r="H25" i="31"/>
  <c r="F19" i="70"/>
  <c r="C19" i="70"/>
  <c r="C29" i="51"/>
  <c r="F29" i="51"/>
  <c r="M29" i="51"/>
  <c r="M19" i="45"/>
  <c r="F19" i="64"/>
  <c r="C19" i="64"/>
  <c r="C85" i="64"/>
  <c r="F85" i="64"/>
  <c r="F18" i="74"/>
  <c r="K18" i="74"/>
  <c r="K29" i="51"/>
  <c r="H29" i="51"/>
  <c r="F23" i="57"/>
  <c r="C23" i="57"/>
  <c r="H61" i="25"/>
  <c r="K19" i="58"/>
  <c r="H19" i="58"/>
  <c r="F61" i="25"/>
  <c r="C61" i="25"/>
  <c r="M19" i="75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<sst xmlns="http://schemas.openxmlformats.org/spreadsheetml/2006/main" count="6159" uniqueCount="844">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</sst>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5"/>
      <tableStyleElement type="headerRow" dxfId="185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05864"/>
        <c:axId val="203206256"/>
      </c:scatterChart>
      <c:valAx>
        <c:axId val="20320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06256"/>
        <c:crosses val="autoZero"/>
        <c:crossBetween val="midCat"/>
      </c:valAx>
      <c:valAx>
        <c:axId val="20320625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0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80672"/>
        <c:axId val="444381064"/>
      </c:scatterChart>
      <c:valAx>
        <c:axId val="44438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1064"/>
        <c:crosses val="autoZero"/>
        <c:crossBetween val="midCat"/>
      </c:valAx>
      <c:valAx>
        <c:axId val="4443810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06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81848"/>
        <c:axId val="444382240"/>
      </c:scatterChart>
      <c:valAx>
        <c:axId val="44438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2240"/>
        <c:crosses val="autoZero"/>
        <c:crossBetween val="midCat"/>
      </c:valAx>
      <c:valAx>
        <c:axId val="444382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1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83024"/>
        <c:axId val="444383416"/>
      </c:scatterChart>
      <c:valAx>
        <c:axId val="44438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3416"/>
        <c:crosses val="autoZero"/>
        <c:crossBetween val="midCat"/>
      </c:valAx>
      <c:valAx>
        <c:axId val="4443834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8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99296"/>
        <c:axId val="454699688"/>
      </c:scatterChart>
      <c:valAx>
        <c:axId val="45469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9688"/>
        <c:crosses val="autoZero"/>
        <c:crossBetween val="midCat"/>
      </c:valAx>
      <c:valAx>
        <c:axId val="45469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00864"/>
        <c:axId val="454701256"/>
      </c:scatterChart>
      <c:valAx>
        <c:axId val="45470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1256"/>
        <c:crosses val="autoZero"/>
        <c:crossBetween val="midCat"/>
      </c:valAx>
      <c:valAx>
        <c:axId val="4547012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329464"/>
        <c:axId val="455329856"/>
      </c:scatterChart>
      <c:valAx>
        <c:axId val="455329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29856"/>
        <c:crosses val="autoZero"/>
        <c:crossBetween val="midCat"/>
      </c:valAx>
      <c:valAx>
        <c:axId val="455329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29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331816"/>
        <c:axId val="455332208"/>
      </c:lineChart>
      <c:dateAx>
        <c:axId val="45533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32208"/>
        <c:crosses val="autoZero"/>
        <c:auto val="1"/>
        <c:lblOffset val="100"/>
        <c:baseTimeUnit val="days"/>
      </c:dateAx>
      <c:valAx>
        <c:axId val="4553322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3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00472"/>
        <c:axId val="454698904"/>
      </c:lineChart>
      <c:dateAx>
        <c:axId val="45470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8904"/>
        <c:crosses val="autoZero"/>
        <c:auto val="1"/>
        <c:lblOffset val="100"/>
        <c:baseTimeUnit val="days"/>
      </c:dateAx>
      <c:valAx>
        <c:axId val="454698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98208"/>
        <c:axId val="455198600"/>
      </c:lineChart>
      <c:dateAx>
        <c:axId val="45519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98600"/>
        <c:crosses val="autoZero"/>
        <c:auto val="1"/>
        <c:lblOffset val="100"/>
        <c:baseTimeUnit val="days"/>
      </c:dateAx>
      <c:valAx>
        <c:axId val="4551986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320344"/>
        <c:axId val="456320736"/>
      </c:lineChart>
      <c:dateAx>
        <c:axId val="45632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20736"/>
        <c:crosses val="autoZero"/>
        <c:auto val="1"/>
        <c:lblOffset val="100"/>
        <c:baseTimeUnit val="days"/>
      </c:dateAx>
      <c:valAx>
        <c:axId val="4563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2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56000"/>
        <c:axId val="457056392"/>
      </c:lineChart>
      <c:dateAx>
        <c:axId val="45705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56392"/>
        <c:crosses val="autoZero"/>
        <c:auto val="1"/>
        <c:lblOffset val="100"/>
        <c:baseTimeUnit val="days"/>
      </c:dateAx>
      <c:valAx>
        <c:axId val="457056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58352"/>
        <c:axId val="457058744"/>
      </c:lineChart>
      <c:dateAx>
        <c:axId val="45705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58744"/>
        <c:crosses val="autoZero"/>
        <c:auto val="1"/>
        <c:lblOffset val="100"/>
        <c:baseTimeUnit val="days"/>
      </c:dateAx>
      <c:valAx>
        <c:axId val="4570587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5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32472"/>
        <c:axId val="457332864"/>
      </c:lineChart>
      <c:dateAx>
        <c:axId val="457332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32864"/>
        <c:crosses val="autoZero"/>
        <c:auto val="1"/>
        <c:lblOffset val="100"/>
        <c:baseTimeUnit val="days"/>
      </c:dateAx>
      <c:valAx>
        <c:axId val="4573328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3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34824"/>
        <c:axId val="455959768"/>
      </c:lineChart>
      <c:dateAx>
        <c:axId val="45733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59768"/>
        <c:crosses val="autoZero"/>
        <c:auto val="1"/>
        <c:lblOffset val="100"/>
        <c:baseTimeUnit val="days"/>
      </c:dateAx>
      <c:valAx>
        <c:axId val="455959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3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2120"/>
        <c:axId val="455962512"/>
      </c:lineChart>
      <c:catAx>
        <c:axId val="45596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2512"/>
        <c:crosses val="autoZero"/>
        <c:auto val="1"/>
        <c:lblAlgn val="ctr"/>
        <c:lblOffset val="100"/>
        <c:noMultiLvlLbl val="0"/>
      </c:catAx>
      <c:valAx>
        <c:axId val="455962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00648"/>
        <c:axId val="458501040"/>
      </c:lineChart>
      <c:dateAx>
        <c:axId val="45850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1040"/>
        <c:crosses val="autoZero"/>
        <c:auto val="1"/>
        <c:lblOffset val="100"/>
        <c:baseTimeUnit val="days"/>
      </c:dateAx>
      <c:valAx>
        <c:axId val="458501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98952"/>
        <c:axId val="469699344"/>
      </c:lineChart>
      <c:dateAx>
        <c:axId val="46969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99344"/>
        <c:crosses val="autoZero"/>
        <c:auto val="1"/>
        <c:lblOffset val="100"/>
        <c:baseTimeUnit val="days"/>
      </c:dateAx>
      <c:valAx>
        <c:axId val="469699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9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02088"/>
        <c:axId val="479629936"/>
      </c:lineChart>
      <c:dateAx>
        <c:axId val="46970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29936"/>
        <c:crosses val="autoZero"/>
        <c:auto val="1"/>
        <c:lblOffset val="100"/>
        <c:baseTimeUnit val="days"/>
      </c:dateAx>
      <c:valAx>
        <c:axId val="4796299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31896"/>
        <c:axId val="479632288"/>
      </c:lineChart>
      <c:catAx>
        <c:axId val="47963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32288"/>
        <c:crosses val="autoZero"/>
        <c:auto val="1"/>
        <c:lblAlgn val="ctr"/>
        <c:lblOffset val="100"/>
        <c:noMultiLvlLbl val="0"/>
      </c:catAx>
      <c:valAx>
        <c:axId val="479632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3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81336"/>
        <c:axId val="475981728"/>
      </c:lineChart>
      <c:dateAx>
        <c:axId val="47598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81728"/>
        <c:crosses val="autoZero"/>
        <c:auto val="1"/>
        <c:lblOffset val="100"/>
        <c:baseTimeUnit val="days"/>
      </c:dateAx>
      <c:valAx>
        <c:axId val="475981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8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9720"/>
        <c:axId val="526320112"/>
      </c:lineChart>
      <c:catAx>
        <c:axId val="526319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0112"/>
        <c:crosses val="autoZero"/>
        <c:auto val="1"/>
        <c:lblAlgn val="ctr"/>
        <c:lblOffset val="100"/>
        <c:noMultiLvlLbl val="0"/>
      </c:catAx>
      <c:valAx>
        <c:axId val="526320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22072"/>
        <c:axId val="526322464"/>
      </c:lineChart>
      <c:dateAx>
        <c:axId val="52632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2464"/>
        <c:crosses val="autoZero"/>
        <c:auto val="1"/>
        <c:lblOffset val="100"/>
        <c:baseTimeUnit val="days"/>
      </c:dateAx>
      <c:valAx>
        <c:axId val="526322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81552"/>
        <c:axId val="526181944"/>
      </c:lineChart>
      <c:catAx>
        <c:axId val="52618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1944"/>
        <c:crosses val="autoZero"/>
        <c:auto val="1"/>
        <c:lblAlgn val="ctr"/>
        <c:lblOffset val="100"/>
        <c:noMultiLvlLbl val="0"/>
      </c:catAx>
      <c:valAx>
        <c:axId val="52618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83904"/>
        <c:axId val="526184296"/>
      </c:lineChart>
      <c:dateAx>
        <c:axId val="52618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4296"/>
        <c:crosses val="autoZero"/>
        <c:auto val="1"/>
        <c:lblOffset val="100"/>
        <c:baseTimeUnit val="days"/>
      </c:dateAx>
      <c:valAx>
        <c:axId val="5261842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7584"/>
        <c:axId val="525947976"/>
      </c:lineChart>
      <c:dateAx>
        <c:axId val="52594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7976"/>
        <c:crosses val="autoZero"/>
        <c:auto val="1"/>
        <c:lblOffset val="100"/>
        <c:baseTimeUnit val="days"/>
      </c:dateAx>
      <c:valAx>
        <c:axId val="5259479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47784"/>
        <c:axId val="536648176"/>
      </c:lineChart>
      <c:dateAx>
        <c:axId val="53664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48176"/>
        <c:crosses val="autoZero"/>
        <c:auto val="1"/>
        <c:lblOffset val="100"/>
        <c:baseTimeUnit val="days"/>
      </c:dateAx>
      <c:valAx>
        <c:axId val="536648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50136"/>
        <c:axId val="536650528"/>
      </c:lineChart>
      <c:dateAx>
        <c:axId val="536650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50528"/>
        <c:crosses val="autoZero"/>
        <c:auto val="1"/>
        <c:lblOffset val="100"/>
        <c:baseTimeUnit val="days"/>
      </c:dateAx>
      <c:valAx>
        <c:axId val="536650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53664"/>
        <c:axId val="536654056"/>
      </c:lineChart>
      <c:dateAx>
        <c:axId val="536653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54056"/>
        <c:crosses val="autoZero"/>
        <c:auto val="0"/>
        <c:lblOffset val="100"/>
        <c:baseTimeUnit val="days"/>
      </c:dateAx>
      <c:valAx>
        <c:axId val="5366540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5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08024"/>
        <c:axId val="536608416"/>
      </c:lineChart>
      <c:dateAx>
        <c:axId val="536608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08416"/>
        <c:crosses val="autoZero"/>
        <c:auto val="1"/>
        <c:lblOffset val="100"/>
        <c:baseTimeUnit val="days"/>
      </c:dateAx>
      <c:valAx>
        <c:axId val="536608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0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10376"/>
        <c:axId val="536610768"/>
      </c:lineChart>
      <c:catAx>
        <c:axId val="53661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10768"/>
        <c:crosses val="autoZero"/>
        <c:auto val="1"/>
        <c:lblAlgn val="ctr"/>
        <c:lblOffset val="100"/>
        <c:noMultiLvlLbl val="0"/>
      </c:catAx>
      <c:valAx>
        <c:axId val="536610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1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12728"/>
        <c:axId val="536613120"/>
      </c:lineChart>
      <c:catAx>
        <c:axId val="53661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13120"/>
        <c:crosses val="autoZero"/>
        <c:auto val="1"/>
        <c:lblAlgn val="ctr"/>
        <c:lblOffset val="100"/>
        <c:noMultiLvlLbl val="0"/>
      </c:catAx>
      <c:valAx>
        <c:axId val="5366131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1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93136"/>
        <c:axId val="546893528"/>
      </c:lineChart>
      <c:catAx>
        <c:axId val="54689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3528"/>
        <c:crosses val="autoZero"/>
        <c:auto val="1"/>
        <c:lblAlgn val="ctr"/>
        <c:lblOffset val="100"/>
        <c:noMultiLvlLbl val="0"/>
      </c:catAx>
      <c:valAx>
        <c:axId val="546893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99016"/>
        <c:axId val="547440504"/>
      </c:lineChart>
      <c:dateAx>
        <c:axId val="54689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40504"/>
        <c:crosses val="autoZero"/>
        <c:auto val="1"/>
        <c:lblOffset val="100"/>
        <c:baseTimeUnit val="days"/>
      </c:dateAx>
      <c:valAx>
        <c:axId val="5474405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44032"/>
        <c:axId val="547444424"/>
      </c:lineChart>
      <c:dateAx>
        <c:axId val="54744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44424"/>
        <c:crosses val="autoZero"/>
        <c:auto val="1"/>
        <c:lblOffset val="100"/>
        <c:baseTimeUnit val="days"/>
      </c:dateAx>
      <c:valAx>
        <c:axId val="547444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47560"/>
        <c:axId val="547447952"/>
      </c:lineChart>
      <c:catAx>
        <c:axId val="54744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47952"/>
        <c:crosses val="autoZero"/>
        <c:auto val="1"/>
        <c:lblAlgn val="ctr"/>
        <c:lblOffset val="100"/>
        <c:noMultiLvlLbl val="0"/>
      </c:catAx>
      <c:valAx>
        <c:axId val="547447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4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725032"/>
        <c:axId val="550725424"/>
      </c:lineChart>
      <c:catAx>
        <c:axId val="55072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25424"/>
        <c:crosses val="autoZero"/>
        <c:auto val="1"/>
        <c:lblAlgn val="ctr"/>
        <c:lblOffset val="100"/>
        <c:noMultiLvlLbl val="0"/>
      </c:catAx>
      <c:valAx>
        <c:axId val="550725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2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729736"/>
        <c:axId val="550730128"/>
      </c:lineChart>
      <c:dateAx>
        <c:axId val="550729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30128"/>
        <c:crosses val="autoZero"/>
        <c:auto val="1"/>
        <c:lblOffset val="100"/>
        <c:baseTimeUnit val="days"/>
      </c:dateAx>
      <c:valAx>
        <c:axId val="550730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7" dataDxfId="1636">
  <autoFilter ref="O15:W26"/>
  <tableColumns count="9">
    <tableColumn id="1" name="Date" dataDxfId="1635"/>
    <tableColumn id="2" name="Quarter" dataDxfId="1634"/>
    <tableColumn id="3" name="Time" dataDxfId="1633"/>
    <tableColumn id="4" name="EPS estimate" dataDxfId="1632"/>
    <tableColumn id="5" name="EPS Actual" dataDxfId="1631"/>
    <tableColumn id="6" name="Sales Estiamte (B)" dataDxfId="1630"/>
    <tableColumn id="7" name="Sales Actual (B)" dataDxfId="1629"/>
    <tableColumn id="8" name="Guidance" dataDxfId="1628"/>
    <tableColumn id="9" name="Reaction" dataDxfId="162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4" dataDxfId="1223">
  <autoFilter ref="O14:W25"/>
  <tableColumns count="9">
    <tableColumn id="1" name="Date" dataDxfId="1222"/>
    <tableColumn id="2" name="Quarter" dataDxfId="1221"/>
    <tableColumn id="3" name="Time" dataDxfId="1220"/>
    <tableColumn id="4" name="EPS estimate" dataDxfId="1219"/>
    <tableColumn id="5" name="EPS Actual" dataDxfId="1218"/>
    <tableColumn id="6" name="Sales Estiamte (B)" dataDxfId="1217"/>
    <tableColumn id="7" name="Sales Actual (B)" dataDxfId="1216"/>
    <tableColumn id="8" name="Guidance" dataDxfId="1215"/>
    <tableColumn id="9" name="Reaction" dataDxfId="12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3" dataDxfId="1152">
  <autoFilter ref="O15:W26"/>
  <tableColumns count="9">
    <tableColumn id="1" name="Date" dataDxfId="1151"/>
    <tableColumn id="2" name="Quarter" dataDxfId="1150"/>
    <tableColumn id="3" name="Time" dataDxfId="1149"/>
    <tableColumn id="4" name="EPS estimate" dataDxfId="1148"/>
    <tableColumn id="5" name="EPS Actual" dataDxfId="1147"/>
    <tableColumn id="6" name="Sales Estiamte (B)" dataDxfId="1146"/>
    <tableColumn id="7" name="Sales Actual (B)" dataDxfId="1145"/>
    <tableColumn id="8" name="Guidance" dataDxfId="1144"/>
    <tableColumn id="9" name="Reaction" dataDxfId="114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5" activePane="bottomLeft" state="frozen"/>
      <selection pane="bottomLeft" activeCell="R9" sqref="R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843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15.18</v>
      </c>
      <c r="G2" s="2">
        <v>15.955324999999995</v>
      </c>
      <c r="H2" s="49">
        <v>6000</v>
      </c>
      <c r="I2" s="48">
        <v>95731.949999999968</v>
      </c>
      <c r="J2" s="367">
        <v>-4651.949999999968</v>
      </c>
      <c r="K2" s="354">
        <v>-4.859349464833812E-2</v>
      </c>
      <c r="L2" s="367">
        <v>9963.6210000016581</v>
      </c>
      <c r="M2">
        <v>5200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26.33</v>
      </c>
      <c r="G3" s="2">
        <v>30.441868749999998</v>
      </c>
      <c r="H3" s="49">
        <v>1600</v>
      </c>
      <c r="I3" s="48">
        <v>48706.99</v>
      </c>
      <c r="J3" s="367">
        <v>-6578.989999999998</v>
      </c>
      <c r="K3" s="354">
        <v>-0.13507280987800724</v>
      </c>
      <c r="L3" s="367">
        <v>-4831.0200000000041</v>
      </c>
      <c r="M3">
        <v>1600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31.16</v>
      </c>
      <c r="G4" s="2">
        <v>35.309704545454537</v>
      </c>
      <c r="H4" s="330">
        <v>440</v>
      </c>
      <c r="I4" s="48">
        <v>15536.269999999997</v>
      </c>
      <c r="J4" s="367">
        <v>-1825.8699999999972</v>
      </c>
      <c r="K4" s="354">
        <v>-0.11752306055443144</v>
      </c>
      <c r="L4" s="367">
        <v>-1750.8499999999972</v>
      </c>
      <c r="M4">
        <v>180</v>
      </c>
      <c r="N4" s="2"/>
      <c r="O4" s="134">
        <v>1.61E-2</v>
      </c>
      <c r="P4" s="134">
        <v>0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228</v>
      </c>
      <c r="F5" s="2">
        <v>24.82</v>
      </c>
      <c r="G5" s="2">
        <v>23.481479999999998</v>
      </c>
      <c r="H5" s="330">
        <v>500</v>
      </c>
      <c r="I5" s="48">
        <v>11740.739999999998</v>
      </c>
      <c r="J5" s="367">
        <v>669.26000000000204</v>
      </c>
      <c r="K5" s="354">
        <v>5.7003221262033006E-2</v>
      </c>
      <c r="L5" s="367">
        <v>2121.5200000000004</v>
      </c>
      <c r="M5">
        <v>500</v>
      </c>
      <c r="N5" s="364"/>
      <c r="O5" s="134">
        <v>2.4174053182917002E-2</v>
      </c>
      <c r="P5" s="134">
        <v>0</v>
      </c>
      <c r="R5" s="48"/>
      <c r="S5" s="48"/>
      <c r="T5" s="48"/>
    </row>
    <row r="6" spans="1:21" ht="21.95" customHeight="1" x14ac:dyDescent="0.25">
      <c r="A6" s="51"/>
      <c r="B6" s="51"/>
      <c r="C6" s="51"/>
      <c r="E6" s="22" t="s">
        <v>798</v>
      </c>
      <c r="F6" s="2">
        <v>67.81</v>
      </c>
      <c r="G6" s="2">
        <v>74.853866666666661</v>
      </c>
      <c r="H6" s="330">
        <v>150</v>
      </c>
      <c r="I6" s="48">
        <v>11228.08</v>
      </c>
      <c r="J6" s="367">
        <v>-1056.58</v>
      </c>
      <c r="K6" s="354">
        <v>-9.4101573911122741E-2</v>
      </c>
      <c r="L6" s="367">
        <v>-1056.58</v>
      </c>
      <c r="M6">
        <v>100</v>
      </c>
      <c r="N6" s="364"/>
      <c r="O6" s="134">
        <v>4.0599999999999997E-2</v>
      </c>
      <c r="P6" s="134">
        <v>0</v>
      </c>
      <c r="R6" s="48"/>
      <c r="S6" s="48"/>
    </row>
    <row r="7" spans="1:21" ht="21.95" customHeight="1" x14ac:dyDescent="0.25">
      <c r="A7" s="50"/>
      <c r="B7" s="50"/>
      <c r="C7" s="51"/>
      <c r="E7" s="22" t="s">
        <v>800</v>
      </c>
      <c r="F7" s="2">
        <v>72.010000000000005</v>
      </c>
      <c r="G7" s="2">
        <v>73.848799999999997</v>
      </c>
      <c r="H7" s="330">
        <v>150</v>
      </c>
      <c r="I7" s="48">
        <v>11077.32</v>
      </c>
      <c r="J7" s="367">
        <v>-275.81999999999971</v>
      </c>
      <c r="K7" s="354">
        <v>-2.4899524433707684E-2</v>
      </c>
      <c r="L7" s="367">
        <v>-275.81999999999971</v>
      </c>
      <c r="M7">
        <v>100</v>
      </c>
      <c r="N7" s="364"/>
      <c r="O7" s="134">
        <v>0</v>
      </c>
      <c r="P7" s="134">
        <v>0</v>
      </c>
      <c r="R7" s="48"/>
      <c r="S7" s="48"/>
    </row>
    <row r="8" spans="1:21" ht="21.95" customHeight="1" x14ac:dyDescent="0.25">
      <c r="A8" s="50"/>
      <c r="B8" s="50"/>
      <c r="C8" s="51"/>
      <c r="E8" s="22" t="s">
        <v>733</v>
      </c>
      <c r="F8" s="2">
        <v>103.03</v>
      </c>
      <c r="G8" s="2">
        <v>97.801799999999986</v>
      </c>
      <c r="H8" s="330">
        <v>100</v>
      </c>
      <c r="I8" s="48">
        <v>9780.1799999999985</v>
      </c>
      <c r="J8" s="367">
        <v>522.82000000000153</v>
      </c>
      <c r="K8" s="354">
        <v>5.3457093836718914E-2</v>
      </c>
      <c r="L8" s="367">
        <v>522.82000000000153</v>
      </c>
      <c r="M8">
        <v>100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1"/>
      <c r="C9" s="51"/>
      <c r="E9" s="22" t="s">
        <v>55</v>
      </c>
      <c r="F9" s="2">
        <v>76.09</v>
      </c>
      <c r="G9" s="2">
        <v>78.392800000000008</v>
      </c>
      <c r="H9" s="330">
        <v>100</v>
      </c>
      <c r="I9" s="48">
        <v>7839.2800000000007</v>
      </c>
      <c r="J9" s="367">
        <v>-230.28000000000065</v>
      </c>
      <c r="K9" s="354">
        <v>-2.9375146697145714E-2</v>
      </c>
      <c r="L9" s="367">
        <v>428.3899999999976</v>
      </c>
      <c r="M9">
        <v>50</v>
      </c>
      <c r="N9" s="364"/>
      <c r="O9" s="134">
        <v>3.0599999999999999E-2</v>
      </c>
      <c r="P9" s="134">
        <v>0</v>
      </c>
      <c r="R9" s="48"/>
      <c r="S9" s="48"/>
      <c r="T9" s="48"/>
    </row>
    <row r="10" spans="1:21" ht="21.95" customHeight="1" x14ac:dyDescent="0.25">
      <c r="A10" s="50"/>
      <c r="B10" s="50"/>
      <c r="C10" s="50"/>
      <c r="E10" s="22" t="s">
        <v>216</v>
      </c>
      <c r="F10" s="2">
        <v>53.02</v>
      </c>
      <c r="G10" s="2">
        <v>62.38219999999999</v>
      </c>
      <c r="H10" s="49">
        <v>100</v>
      </c>
      <c r="I10" s="48">
        <v>6238.2199999999993</v>
      </c>
      <c r="J10" s="367">
        <v>-936.21999999999935</v>
      </c>
      <c r="K10" s="354">
        <v>-0.15007806714094707</v>
      </c>
      <c r="L10" s="367">
        <v>221.649999999996</v>
      </c>
      <c r="M10">
        <v>50</v>
      </c>
      <c r="N10" s="2"/>
      <c r="O10" s="134">
        <v>2.1899999999999999E-2</v>
      </c>
      <c r="P10" s="134">
        <v>0</v>
      </c>
      <c r="Q10" s="48"/>
      <c r="S10" s="48"/>
    </row>
    <row r="11" spans="1:21" ht="21.95" customHeight="1" x14ac:dyDescent="0.25">
      <c r="A11" s="51"/>
      <c r="B11" s="51"/>
      <c r="C11" s="51"/>
      <c r="E11" s="22" t="s">
        <v>754</v>
      </c>
      <c r="F11" s="2">
        <v>214.87</v>
      </c>
      <c r="G11" s="2">
        <v>189.32000000000002</v>
      </c>
      <c r="H11" s="330">
        <v>30</v>
      </c>
      <c r="I11" s="48">
        <v>5679.6</v>
      </c>
      <c r="J11" s="367">
        <v>766.5</v>
      </c>
      <c r="K11" s="354">
        <v>0.13495668709064007</v>
      </c>
      <c r="L11" s="367">
        <v>991.27000000000044</v>
      </c>
      <c r="M11">
        <v>30</v>
      </c>
      <c r="N11" s="364"/>
      <c r="O11" s="134">
        <v>2.8E-3</v>
      </c>
      <c r="P11" s="134">
        <v>0</v>
      </c>
      <c r="R11" s="48"/>
      <c r="S11" s="48"/>
    </row>
    <row r="12" spans="1:21" ht="21.95" customHeight="1" x14ac:dyDescent="0.25">
      <c r="A12" s="50"/>
      <c r="B12" s="51"/>
      <c r="C12" s="51"/>
      <c r="E12" s="22" t="s">
        <v>171</v>
      </c>
      <c r="F12" s="2">
        <v>56.06</v>
      </c>
      <c r="G12" s="2">
        <v>55.208600000000004</v>
      </c>
      <c r="H12" s="330">
        <v>100</v>
      </c>
      <c r="I12" s="48">
        <v>5520.8600000000006</v>
      </c>
      <c r="J12" s="367">
        <v>85.139999999999418</v>
      </c>
      <c r="K12" s="354">
        <v>1.542151041685531E-2</v>
      </c>
      <c r="L12" s="367">
        <v>135.08999999999924</v>
      </c>
      <c r="M12">
        <v>100</v>
      </c>
      <c r="N12" s="364"/>
      <c r="O12" s="134">
        <v>3.2500000000000001E-2</v>
      </c>
      <c r="P12" s="134">
        <v>0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16.52</v>
      </c>
      <c r="G13" s="2">
        <v>20.621299999999991</v>
      </c>
      <c r="H13" s="330">
        <v>200</v>
      </c>
      <c r="I13" s="48">
        <v>4124.2599999999984</v>
      </c>
      <c r="J13" s="367">
        <v>-820.2599999999984</v>
      </c>
      <c r="K13" s="354">
        <v>-0.19888658813944771</v>
      </c>
      <c r="L13" s="367">
        <v>-820.2599999999984</v>
      </c>
      <c r="M13">
        <v>200</v>
      </c>
      <c r="N13" s="364"/>
      <c r="O13" s="134">
        <v>1.7433414043583534E-2</v>
      </c>
      <c r="P13" s="134">
        <v>0</v>
      </c>
      <c r="Q13" s="438"/>
      <c r="R13" s="48"/>
      <c r="S13" s="48"/>
    </row>
    <row r="14" spans="1:21" ht="21.95" customHeight="1" x14ac:dyDescent="0.25">
      <c r="A14" s="50"/>
      <c r="B14" s="50"/>
      <c r="C14" s="51"/>
      <c r="E14" s="22" t="s">
        <v>173</v>
      </c>
      <c r="F14" s="2">
        <v>60.33</v>
      </c>
      <c r="G14" s="2">
        <v>50.675625000000004</v>
      </c>
      <c r="H14" s="49">
        <v>80</v>
      </c>
      <c r="I14" s="48">
        <v>4054.05</v>
      </c>
      <c r="J14" s="367">
        <v>772.34999999999945</v>
      </c>
      <c r="K14" s="354">
        <v>0.19051319051319041</v>
      </c>
      <c r="L14" s="367">
        <v>2376.9300000000012</v>
      </c>
      <c r="M14">
        <v>80</v>
      </c>
      <c r="N14" s="2"/>
      <c r="O14" s="134">
        <v>2.7300000000000001E-2</v>
      </c>
      <c r="P14" s="134">
        <v>0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14.1</v>
      </c>
      <c r="G15" s="2">
        <v>15.828249999999999</v>
      </c>
      <c r="H15" s="330">
        <v>200</v>
      </c>
      <c r="I15" s="48">
        <v>3165.6499999999996</v>
      </c>
      <c r="J15" s="367">
        <v>-345.64999999999964</v>
      </c>
      <c r="K15" s="354">
        <v>-0.10918768657305762</v>
      </c>
      <c r="L15" s="367">
        <v>937.76999999999498</v>
      </c>
      <c r="M15">
        <v>200</v>
      </c>
      <c r="N15" s="364"/>
      <c r="O15" s="134">
        <v>0</v>
      </c>
      <c r="P15" s="134">
        <v>0</v>
      </c>
      <c r="Q15" s="148"/>
      <c r="R15" s="48"/>
      <c r="S15" s="48"/>
      <c r="T15" s="48"/>
    </row>
    <row r="16" spans="1:21" ht="21.95" customHeight="1" x14ac:dyDescent="0.25">
      <c r="A16" s="50"/>
      <c r="B16" s="51"/>
      <c r="C16" s="51"/>
      <c r="E16" s="22" t="s">
        <v>736</v>
      </c>
      <c r="F16" s="2">
        <v>188.3</v>
      </c>
      <c r="G16" s="2">
        <v>149.05549999999999</v>
      </c>
      <c r="H16" s="49">
        <v>20</v>
      </c>
      <c r="I16" s="48">
        <v>2981.1099999999997</v>
      </c>
      <c r="J16" s="367">
        <v>784.89000000000033</v>
      </c>
      <c r="K16" s="354">
        <v>0.26328783573903691</v>
      </c>
      <c r="L16" s="48">
        <v>927.92000000000053</v>
      </c>
      <c r="M16">
        <v>20</v>
      </c>
      <c r="N16" s="364"/>
      <c r="O16" s="134">
        <v>2.6553372278279338E-3</v>
      </c>
      <c r="P16" s="134">
        <v>0</v>
      </c>
      <c r="S16" s="48"/>
    </row>
    <row r="17" spans="1:22" ht="21.95" customHeight="1" x14ac:dyDescent="0.25">
      <c r="A17" s="50"/>
      <c r="B17" s="50"/>
      <c r="C17" s="51"/>
      <c r="E17" s="22" t="s">
        <v>750</v>
      </c>
      <c r="F17" s="2">
        <v>73.62</v>
      </c>
      <c r="G17" s="2">
        <v>71.837500000000006</v>
      </c>
      <c r="H17" s="330">
        <v>40</v>
      </c>
      <c r="I17" s="48">
        <v>2873.5</v>
      </c>
      <c r="J17" s="367">
        <v>71.300000000000182</v>
      </c>
      <c r="K17" s="354">
        <v>2.4812945884809447E-2</v>
      </c>
      <c r="L17" s="367">
        <v>197.22999999999956</v>
      </c>
      <c r="M17">
        <v>40</v>
      </c>
      <c r="N17" s="364"/>
      <c r="O17" s="134">
        <v>1.78E-2</v>
      </c>
      <c r="P17" s="134">
        <v>0</v>
      </c>
      <c r="R17" s="48"/>
      <c r="S17" s="48"/>
      <c r="T17" s="352"/>
      <c r="U17" s="352"/>
    </row>
    <row r="18" spans="1:22" ht="21.95" customHeight="1" x14ac:dyDescent="0.25">
      <c r="A18" s="50"/>
      <c r="B18" s="50"/>
      <c r="C18" s="51"/>
      <c r="E18" s="22" t="s">
        <v>355</v>
      </c>
      <c r="F18" s="2">
        <v>61.02</v>
      </c>
      <c r="G18" s="2">
        <v>56.26</v>
      </c>
      <c r="H18" s="330">
        <v>50</v>
      </c>
      <c r="I18" s="48">
        <v>2813</v>
      </c>
      <c r="J18" s="367">
        <v>238</v>
      </c>
      <c r="K18" s="354">
        <v>8.4607180945609761E-2</v>
      </c>
      <c r="L18" s="367">
        <v>1461.5099999999984</v>
      </c>
      <c r="M18">
        <v>50</v>
      </c>
      <c r="N18" s="2"/>
      <c r="O18" s="134">
        <v>4.3499999999999997E-2</v>
      </c>
      <c r="P18" s="134">
        <v>0</v>
      </c>
      <c r="Q18" s="48"/>
      <c r="R18" s="48"/>
      <c r="S18" s="48"/>
      <c r="T18" s="48"/>
    </row>
    <row r="19" spans="1:22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2"/>
      <c r="O19" s="134">
        <v>0</v>
      </c>
      <c r="P19" s="134">
        <v>0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2"/>
      <c r="O20" s="134">
        <v>0</v>
      </c>
      <c r="P20" s="134">
        <v>0</v>
      </c>
      <c r="Q20" s="48"/>
      <c r="S20" s="48"/>
      <c r="T20" s="48"/>
    </row>
    <row r="21" spans="1:22" ht="21.95" customHeight="1" x14ac:dyDescent="0.25">
      <c r="A21" s="51"/>
      <c r="B21" s="51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48"/>
    </row>
    <row r="22" spans="1:22" ht="21.95" customHeight="1" x14ac:dyDescent="0.25">
      <c r="A22" s="51"/>
      <c r="B22" s="51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2"/>
      <c r="O24" s="134">
        <v>0</v>
      </c>
      <c r="P24" s="134">
        <v>0</v>
      </c>
      <c r="R24" s="48"/>
    </row>
    <row r="25" spans="1:22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148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</row>
    <row r="28" spans="1:22" ht="21.95" customHeight="1" x14ac:dyDescent="0.25">
      <c r="A28" s="51"/>
      <c r="B28" s="155"/>
      <c r="C28" s="33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R28" s="48"/>
    </row>
    <row r="29" spans="1:22" ht="21.95" customHeight="1" x14ac:dyDescent="0.25">
      <c r="A29" s="51"/>
      <c r="B29" s="51"/>
      <c r="C29" s="51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2"/>
      <c r="O29" s="134">
        <v>4.0599999999999997E-2</v>
      </c>
      <c r="P29" s="134">
        <v>0</v>
      </c>
      <c r="R29" s="48"/>
      <c r="S29" s="48"/>
    </row>
    <row r="30" spans="1:22" ht="21.95" customHeight="1" x14ac:dyDescent="0.25">
      <c r="A30" s="51"/>
      <c r="B30" s="51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2"/>
      <c r="O30" s="134">
        <v>0</v>
      </c>
      <c r="P30" s="134">
        <v>0</v>
      </c>
      <c r="Q30" s="48"/>
      <c r="R30" s="48"/>
      <c r="S30" s="48"/>
      <c r="T30" s="48"/>
      <c r="V30" s="48"/>
    </row>
    <row r="31" spans="1:22" ht="21.95" customHeight="1" x14ac:dyDescent="0.25">
      <c r="A31" s="50"/>
      <c r="B31" s="50"/>
      <c r="C31" s="51"/>
      <c r="E31" s="22" t="s">
        <v>726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48">
        <v>309.26000000000022</v>
      </c>
      <c r="M31">
        <v>0</v>
      </c>
      <c r="N31" s="364"/>
      <c r="O31" s="134">
        <v>8.8000000000000005E-3</v>
      </c>
      <c r="P31" s="134">
        <v>0</v>
      </c>
      <c r="Q31" s="438"/>
      <c r="R31" s="48"/>
      <c r="S31" s="48"/>
    </row>
    <row r="32" spans="1:22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48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801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2"/>
      <c r="O34" s="134">
        <v>5.1499999999999997E-2</v>
      </c>
      <c r="P34" s="134">
        <v>0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148"/>
      <c r="R36" s="48"/>
      <c r="S36" s="48"/>
      <c r="T36" s="48"/>
    </row>
    <row r="37" spans="1:21" ht="21.95" customHeight="1" x14ac:dyDescent="0.25">
      <c r="A37" s="60"/>
      <c r="B37" s="61"/>
      <c r="C37" s="60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1" ht="21.95" customHeight="1" x14ac:dyDescent="0.25">
      <c r="A38" s="50"/>
      <c r="B38" s="50"/>
      <c r="C38" s="51"/>
      <c r="E38" s="22" t="s">
        <v>799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148"/>
      <c r="S38" s="48"/>
      <c r="T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148"/>
      <c r="T39" s="48"/>
    </row>
    <row r="40" spans="1:21" ht="21.95" customHeight="1" x14ac:dyDescent="0.25">
      <c r="A40" s="50"/>
      <c r="B40" s="51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S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48">
        <v>21137.586999999941</v>
      </c>
      <c r="M41">
        <v>0</v>
      </c>
      <c r="N41" s="2"/>
      <c r="O41" s="134">
        <v>0</v>
      </c>
      <c r="P41" s="134">
        <v>0</v>
      </c>
      <c r="R41" s="48"/>
      <c r="S41" s="48"/>
    </row>
    <row r="42" spans="1:21" ht="21.95" customHeight="1" x14ac:dyDescent="0.25">
      <c r="A42" s="50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2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51"/>
      <c r="B43" s="51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S43" s="48"/>
      <c r="T43" s="48"/>
    </row>
    <row r="44" spans="1:21" ht="21.95" customHeight="1" x14ac:dyDescent="0.25">
      <c r="A44" s="51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2"/>
      <c r="O44" s="134">
        <v>2.07E-2</v>
      </c>
      <c r="P44" s="134">
        <v>0</v>
      </c>
      <c r="Q44" s="438"/>
      <c r="R44" s="48"/>
      <c r="S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2"/>
      <c r="O45" s="134">
        <v>2.18E-2</v>
      </c>
      <c r="P45" s="134">
        <v>0</v>
      </c>
      <c r="Q45" s="438"/>
      <c r="R45" s="48"/>
      <c r="S45" s="48"/>
      <c r="U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148"/>
      <c r="R46" s="48"/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48"/>
      <c r="R48" s="48"/>
      <c r="S48" s="48"/>
      <c r="U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S50" s="48"/>
      <c r="T50" s="48"/>
    </row>
    <row r="51" spans="1:22" ht="21.95" customHeight="1" x14ac:dyDescent="0.25">
      <c r="A51" s="50"/>
      <c r="B51" s="51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48">
        <v>937.36999999999534</v>
      </c>
      <c r="M52">
        <v>0</v>
      </c>
      <c r="N52" s="2"/>
      <c r="O52" s="134">
        <v>0</v>
      </c>
      <c r="P52" s="134">
        <v>0</v>
      </c>
      <c r="Q52" s="148"/>
      <c r="R52" s="48"/>
      <c r="S52" s="48"/>
      <c r="U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2"/>
      <c r="O53" s="134">
        <v>1.67E-2</v>
      </c>
      <c r="P53" s="134">
        <v>0</v>
      </c>
      <c r="Q53" s="48"/>
      <c r="S53" s="48"/>
    </row>
    <row r="54" spans="1:22" ht="21.95" customHeight="1" x14ac:dyDescent="0.25">
      <c r="A54" s="50"/>
      <c r="B54" s="51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2"/>
      <c r="O54" s="134">
        <v>2.18E-2</v>
      </c>
      <c r="P54" s="134">
        <v>0</v>
      </c>
      <c r="Q54" s="148"/>
      <c r="R54" s="48"/>
      <c r="S54" s="48"/>
    </row>
    <row r="55" spans="1:22" ht="21.95" customHeight="1" x14ac:dyDescent="0.25">
      <c r="A55" s="51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48">
        <v>780.73999999999796</v>
      </c>
      <c r="M55">
        <v>0</v>
      </c>
      <c r="N55" s="364"/>
      <c r="O55" s="134">
        <v>1.8599999999999998E-2</v>
      </c>
      <c r="P55" s="134">
        <v>0</v>
      </c>
      <c r="Q55" s="43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48">
        <v>1461.5600000000013</v>
      </c>
      <c r="M56">
        <v>0</v>
      </c>
      <c r="N56" s="364"/>
      <c r="O56" s="134">
        <v>0</v>
      </c>
      <c r="P56" s="134">
        <v>0</v>
      </c>
      <c r="S56" s="48"/>
    </row>
    <row r="57" spans="1:22" ht="21.95" customHeight="1" x14ac:dyDescent="0.25">
      <c r="A57" s="51"/>
      <c r="B57" s="155"/>
      <c r="C57" s="33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155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</row>
    <row r="60" spans="1:22" ht="21.95" customHeight="1" x14ac:dyDescent="0.25">
      <c r="A60" s="155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S61" s="48"/>
      <c r="U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2" priority="192">
      <formula>$H2=0</formula>
    </cfRule>
  </conditionalFormatting>
  <conditionalFormatting sqref="J2:K4 J67:K200 J6:K6 J21:K58 J12:K19">
    <cfRule type="expression" dxfId="1851" priority="193">
      <formula>$J2=0</formula>
    </cfRule>
  </conditionalFormatting>
  <conditionalFormatting sqref="L67:L1048576 L1:L58">
    <cfRule type="expression" dxfId="1850" priority="191">
      <formula>$L2=0</formula>
    </cfRule>
  </conditionalFormatting>
  <conditionalFormatting sqref="M1">
    <cfRule type="expression" dxfId="1849" priority="187">
      <formula>$L2=0</formula>
    </cfRule>
  </conditionalFormatting>
  <conditionalFormatting sqref="J2:K4 J6:K6 J21:K58 J12:K19">
    <cfRule type="expression" dxfId="1848" priority="235">
      <formula>$J2&gt;0</formula>
    </cfRule>
  </conditionalFormatting>
  <conditionalFormatting sqref="L2:L58">
    <cfRule type="expression" dxfId="1847" priority="189">
      <formula>$L2&lt;0</formula>
    </cfRule>
    <cfRule type="expression" dxfId="1846" priority="190">
      <formula>$L2&gt;0</formula>
    </cfRule>
  </conditionalFormatting>
  <conditionalFormatting sqref="J2:K4 J67:K458 J6:K6 J21:K58 J12:K19">
    <cfRule type="expression" dxfId="1845" priority="234">
      <formula>$J2&lt;0</formula>
    </cfRule>
  </conditionalFormatting>
  <conditionalFormatting sqref="P67:P1048576 P1">
    <cfRule type="expression" dxfId="184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3" priority="163">
      <formula>$H59=0</formula>
    </cfRule>
  </conditionalFormatting>
  <conditionalFormatting sqref="J59:K59">
    <cfRule type="expression" dxfId="1842" priority="164">
      <formula>$J59=0</formula>
    </cfRule>
  </conditionalFormatting>
  <conditionalFormatting sqref="L59">
    <cfRule type="expression" dxfId="1841" priority="162">
      <formula>$L60=0</formula>
    </cfRule>
  </conditionalFormatting>
  <conditionalFormatting sqref="J59:K59">
    <cfRule type="expression" dxfId="1840" priority="166">
      <formula>$J59&gt;0</formula>
    </cfRule>
  </conditionalFormatting>
  <conditionalFormatting sqref="L59">
    <cfRule type="expression" dxfId="1839" priority="160">
      <formula>$L59&lt;0</formula>
    </cfRule>
    <cfRule type="expression" dxfId="1838" priority="161">
      <formula>$L59&gt;0</formula>
    </cfRule>
  </conditionalFormatting>
  <conditionalFormatting sqref="J59:K59">
    <cfRule type="expression" dxfId="1837" priority="165">
      <formula>$J59&lt;0</formula>
    </cfRule>
  </conditionalFormatting>
  <conditionalFormatting sqref="E5 H5:I5">
    <cfRule type="expression" dxfId="1836" priority="141">
      <formula>$H5=0</formula>
    </cfRule>
  </conditionalFormatting>
  <conditionalFormatting sqref="J5:K5">
    <cfRule type="expression" dxfId="1835" priority="142">
      <formula>$J5=0</formula>
    </cfRule>
  </conditionalFormatting>
  <conditionalFormatting sqref="J5:K5">
    <cfRule type="expression" dxfId="1834" priority="144">
      <formula>$J5&gt;0</formula>
    </cfRule>
  </conditionalFormatting>
  <conditionalFormatting sqref="J5:K5">
    <cfRule type="expression" dxfId="1833" priority="143">
      <formula>$J5&lt;0</formula>
    </cfRule>
  </conditionalFormatting>
  <conditionalFormatting sqref="E7 H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J7:K7">
    <cfRule type="expression" dxfId="1830" priority="133">
      <formula>$J7&gt;0</formula>
    </cfRule>
  </conditionalFormatting>
  <conditionalFormatting sqref="J7:K7">
    <cfRule type="expression" dxfId="1829" priority="132">
      <formula>$J7&lt;0</formula>
    </cfRule>
  </conditionalFormatting>
  <conditionalFormatting sqref="E60 H60:I60">
    <cfRule type="expression" dxfId="1828" priority="119">
      <formula>$H60=0</formula>
    </cfRule>
  </conditionalFormatting>
  <conditionalFormatting sqref="J60:K60">
    <cfRule type="expression" dxfId="1827" priority="120">
      <formula>$J60=0</formula>
    </cfRule>
  </conditionalFormatting>
  <conditionalFormatting sqref="L60">
    <cfRule type="expression" dxfId="1826" priority="118">
      <formula>$L61=0</formula>
    </cfRule>
  </conditionalFormatting>
  <conditionalFormatting sqref="J60:K60">
    <cfRule type="expression" dxfId="1825" priority="122">
      <formula>$J60&gt;0</formula>
    </cfRule>
  </conditionalFormatting>
  <conditionalFormatting sqref="L60">
    <cfRule type="expression" dxfId="1824" priority="116">
      <formula>$L60&lt;0</formula>
    </cfRule>
    <cfRule type="expression" dxfId="1823" priority="117">
      <formula>$L60&gt;0</formula>
    </cfRule>
  </conditionalFormatting>
  <conditionalFormatting sqref="J60:K60">
    <cfRule type="expression" dxfId="1822" priority="121">
      <formula>$J60&lt;0</formula>
    </cfRule>
  </conditionalFormatting>
  <conditionalFormatting sqref="E62 H62:I62">
    <cfRule type="expression" dxfId="1821" priority="108">
      <formula>$H62=0</formula>
    </cfRule>
  </conditionalFormatting>
  <conditionalFormatting sqref="J62:K62">
    <cfRule type="expression" dxfId="1820" priority="109">
      <formula>$J62=0</formula>
    </cfRule>
  </conditionalFormatting>
  <conditionalFormatting sqref="L62">
    <cfRule type="expression" dxfId="1819" priority="107">
      <formula>$L63=0</formula>
    </cfRule>
  </conditionalFormatting>
  <conditionalFormatting sqref="J62:K62">
    <cfRule type="expression" dxfId="1818" priority="111">
      <formula>$J62&gt;0</formula>
    </cfRule>
  </conditionalFormatting>
  <conditionalFormatting sqref="L62">
    <cfRule type="expression" dxfId="1817" priority="105">
      <formula>$L62&lt;0</formula>
    </cfRule>
    <cfRule type="expression" dxfId="1816" priority="106">
      <formula>$L62&gt;0</formula>
    </cfRule>
  </conditionalFormatting>
  <conditionalFormatting sqref="J62:K62">
    <cfRule type="expression" dxfId="1815" priority="110">
      <formula>$J62&lt;0</formula>
    </cfRule>
  </conditionalFormatting>
  <conditionalFormatting sqref="E61 H61:I61">
    <cfRule type="expression" dxfId="1814" priority="97">
      <formula>$H61=0</formula>
    </cfRule>
  </conditionalFormatting>
  <conditionalFormatting sqref="J61:K61">
    <cfRule type="expression" dxfId="1813" priority="98">
      <formula>$J61=0</formula>
    </cfRule>
  </conditionalFormatting>
  <conditionalFormatting sqref="L61">
    <cfRule type="expression" dxfId="1812" priority="96">
      <formula>$L62=0</formula>
    </cfRule>
  </conditionalFormatting>
  <conditionalFormatting sqref="J61:K61">
    <cfRule type="expression" dxfId="1811" priority="100">
      <formula>$J61&gt;0</formula>
    </cfRule>
  </conditionalFormatting>
  <conditionalFormatting sqref="L61">
    <cfRule type="expression" dxfId="1810" priority="94">
      <formula>$L61&lt;0</formula>
    </cfRule>
    <cfRule type="expression" dxfId="1809" priority="95">
      <formula>$L61&gt;0</formula>
    </cfRule>
  </conditionalFormatting>
  <conditionalFormatting sqref="J61:K61">
    <cfRule type="expression" dxfId="1808" priority="99">
      <formula>$J61&lt;0</formula>
    </cfRule>
  </conditionalFormatting>
  <conditionalFormatting sqref="E8 H8:I8">
    <cfRule type="expression" dxfId="1807" priority="82">
      <formula>$H8=0</formula>
    </cfRule>
  </conditionalFormatting>
  <conditionalFormatting sqref="J8:K8">
    <cfRule type="expression" dxfId="1806" priority="83">
      <formula>$J8=0</formula>
    </cfRule>
  </conditionalFormatting>
  <conditionalFormatting sqref="J8:K8">
    <cfRule type="expression" dxfId="1805" priority="85">
      <formula>$J8&gt;0</formula>
    </cfRule>
  </conditionalFormatting>
  <conditionalFormatting sqref="J8:K8">
    <cfRule type="expression" dxfId="1804" priority="84">
      <formula>$J8&lt;0</formula>
    </cfRule>
  </conditionalFormatting>
  <conditionalFormatting sqref="E63 H63:I63">
    <cfRule type="expression" dxfId="1803" priority="72">
      <formula>$H63=0</formula>
    </cfRule>
  </conditionalFormatting>
  <conditionalFormatting sqref="J63:K63">
    <cfRule type="expression" dxfId="1802" priority="73">
      <formula>$J63=0</formula>
    </cfRule>
  </conditionalFormatting>
  <conditionalFormatting sqref="L63">
    <cfRule type="expression" dxfId="1801" priority="71">
      <formula>$L64=0</formula>
    </cfRule>
  </conditionalFormatting>
  <conditionalFormatting sqref="J63:K63">
    <cfRule type="expression" dxfId="1800" priority="75">
      <formula>$J63&gt;0</formula>
    </cfRule>
  </conditionalFormatting>
  <conditionalFormatting sqref="L63">
    <cfRule type="expression" dxfId="1799" priority="69">
      <formula>$L63&lt;0</formula>
    </cfRule>
    <cfRule type="expression" dxfId="1798" priority="70">
      <formula>$L63&gt;0</formula>
    </cfRule>
  </conditionalFormatting>
  <conditionalFormatting sqref="J63:K63">
    <cfRule type="expression" dxfId="1797" priority="74">
      <formula>$J63&lt;0</formula>
    </cfRule>
  </conditionalFormatting>
  <conditionalFormatting sqref="E20 H20:I20">
    <cfRule type="expression" dxfId="1796" priority="62">
      <formula>$H20=0</formula>
    </cfRule>
  </conditionalFormatting>
  <conditionalFormatting sqref="J20:K20">
    <cfRule type="expression" dxfId="1795" priority="63">
      <formula>$J20=0</formula>
    </cfRule>
  </conditionalFormatting>
  <conditionalFormatting sqref="J20:K20">
    <cfRule type="expression" dxfId="1794" priority="65">
      <formula>$J20&gt;0</formula>
    </cfRule>
  </conditionalFormatting>
  <conditionalFormatting sqref="J20:K20">
    <cfRule type="expression" dxfId="1793" priority="64">
      <formula>$J20&lt;0</formula>
    </cfRule>
  </conditionalFormatting>
  <conditionalFormatting sqref="E64 H64:I64">
    <cfRule type="expression" dxfId="1792" priority="53">
      <formula>$H64=0</formula>
    </cfRule>
  </conditionalFormatting>
  <conditionalFormatting sqref="J64:K64">
    <cfRule type="expression" dxfId="1791" priority="54">
      <formula>$J64=0</formula>
    </cfRule>
  </conditionalFormatting>
  <conditionalFormatting sqref="L64">
    <cfRule type="expression" dxfId="1790" priority="52">
      <formula>$L65=0</formula>
    </cfRule>
  </conditionalFormatting>
  <conditionalFormatting sqref="J64:K64">
    <cfRule type="expression" dxfId="1789" priority="56">
      <formula>$J64&gt;0</formula>
    </cfRule>
  </conditionalFormatting>
  <conditionalFormatting sqref="L64">
    <cfRule type="expression" dxfId="1788" priority="50">
      <formula>$L64&lt;0</formula>
    </cfRule>
    <cfRule type="expression" dxfId="1787" priority="51">
      <formula>$L64&gt;0</formula>
    </cfRule>
  </conditionalFormatting>
  <conditionalFormatting sqref="J64:K64">
    <cfRule type="expression" dxfId="1786" priority="55">
      <formula>$J64&lt;0</formula>
    </cfRule>
  </conditionalFormatting>
  <conditionalFormatting sqref="E65 H65:I65">
    <cfRule type="expression" dxfId="1785" priority="46">
      <formula>$H65=0</formula>
    </cfRule>
  </conditionalFormatting>
  <conditionalFormatting sqref="J65:K65">
    <cfRule type="expression" dxfId="1784" priority="47">
      <formula>$J65=0</formula>
    </cfRule>
  </conditionalFormatting>
  <conditionalFormatting sqref="L65">
    <cfRule type="expression" dxfId="1783" priority="45">
      <formula>$L66=0</formula>
    </cfRule>
  </conditionalFormatting>
  <conditionalFormatting sqref="J65:K65">
    <cfRule type="expression" dxfId="1782" priority="49">
      <formula>$J65&gt;0</formula>
    </cfRule>
  </conditionalFormatting>
  <conditionalFormatting sqref="L65">
    <cfRule type="expression" dxfId="1781" priority="43">
      <formula>$L65&lt;0</formula>
    </cfRule>
    <cfRule type="expression" dxfId="1780" priority="44">
      <formula>$L65&gt;0</formula>
    </cfRule>
  </conditionalFormatting>
  <conditionalFormatting sqref="J65:K65">
    <cfRule type="expression" dxfId="1779" priority="48">
      <formula>$J65&lt;0</formula>
    </cfRule>
  </conditionalFormatting>
  <conditionalFormatting sqref="E11 H11:I11">
    <cfRule type="expression" dxfId="1778" priority="37">
      <formula>$H11=0</formula>
    </cfRule>
  </conditionalFormatting>
  <conditionalFormatting sqref="J11:K11">
    <cfRule type="expression" dxfId="1777" priority="38">
      <formula>$J11=0</formula>
    </cfRule>
  </conditionalFormatting>
  <conditionalFormatting sqref="J11:K11">
    <cfRule type="expression" dxfId="1776" priority="40">
      <formula>$J11&gt;0</formula>
    </cfRule>
  </conditionalFormatting>
  <conditionalFormatting sqref="J11:K11">
    <cfRule type="expression" dxfId="1775" priority="39">
      <formula>$J11&lt;0</formula>
    </cfRule>
  </conditionalFormatting>
  <conditionalFormatting sqref="E9 H9:I9">
    <cfRule type="expression" dxfId="1774" priority="30">
      <formula>$H9=0</formula>
    </cfRule>
  </conditionalFormatting>
  <conditionalFormatting sqref="J9:K9">
    <cfRule type="expression" dxfId="1773" priority="31">
      <formula>$J9=0</formula>
    </cfRule>
  </conditionalFormatting>
  <conditionalFormatting sqref="J9:K9">
    <cfRule type="expression" dxfId="1772" priority="33">
      <formula>$J9&gt;0</formula>
    </cfRule>
  </conditionalFormatting>
  <conditionalFormatting sqref="J9:K9">
    <cfRule type="expression" dxfId="1771" priority="32">
      <formula>$J9&lt;0</formula>
    </cfRule>
  </conditionalFormatting>
  <conditionalFormatting sqref="E66 H66:I66">
    <cfRule type="expression" dxfId="1770" priority="21">
      <formula>$H66=0</formula>
    </cfRule>
  </conditionalFormatting>
  <conditionalFormatting sqref="J66:K66">
    <cfRule type="expression" dxfId="1769" priority="22">
      <formula>$J66=0</formula>
    </cfRule>
  </conditionalFormatting>
  <conditionalFormatting sqref="L66">
    <cfRule type="expression" dxfId="1768" priority="20">
      <formula>$L67=0</formula>
    </cfRule>
  </conditionalFormatting>
  <conditionalFormatting sqref="J66:K66">
    <cfRule type="expression" dxfId="1767" priority="24">
      <formula>$J66&gt;0</formula>
    </cfRule>
  </conditionalFormatting>
  <conditionalFormatting sqref="L66">
    <cfRule type="expression" dxfId="1766" priority="18">
      <formula>$L66&lt;0</formula>
    </cfRule>
    <cfRule type="expression" dxfId="1765" priority="19">
      <formula>$L66&gt;0</formula>
    </cfRule>
  </conditionalFormatting>
  <conditionalFormatting sqref="J66:K66">
    <cfRule type="expression" dxfId="176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3" priority="12">
      <formula>$H10=0</formula>
    </cfRule>
  </conditionalFormatting>
  <conditionalFormatting sqref="J10:K10">
    <cfRule type="expression" dxfId="1762" priority="13">
      <formula>$J10=0</formula>
    </cfRule>
  </conditionalFormatting>
  <conditionalFormatting sqref="J10:K10">
    <cfRule type="expression" dxfId="1761" priority="15">
      <formula>$J10&gt;0</formula>
    </cfRule>
  </conditionalFormatting>
  <conditionalFormatting sqref="J10:K10">
    <cfRule type="expression" dxfId="1760" priority="14">
      <formula>$J10&lt;0</formula>
    </cfRule>
  </conditionalFormatting>
  <conditionalFormatting sqref="E26:E28 E30 E45:E49 E36:E43">
    <cfRule type="expression" dxfId="1759" priority="8">
      <formula>$H26=0</formula>
    </cfRule>
  </conditionalFormatting>
  <conditionalFormatting sqref="E29">
    <cfRule type="expression" dxfId="1758" priority="7">
      <formula>$H29=0</formula>
    </cfRule>
  </conditionalFormatting>
  <conditionalFormatting sqref="E31">
    <cfRule type="expression" dxfId="1757" priority="6">
      <formula>$H31=0</formula>
    </cfRule>
  </conditionalFormatting>
  <conditionalFormatting sqref="E32">
    <cfRule type="expression" dxfId="1756" priority="5">
      <formula>$H32=0</formula>
    </cfRule>
  </conditionalFormatting>
  <conditionalFormatting sqref="E44">
    <cfRule type="expression" dxfId="1755" priority="4">
      <formula>$H44=0</formula>
    </cfRule>
  </conditionalFormatting>
  <conditionalFormatting sqref="E35">
    <cfRule type="expression" dxfId="1754" priority="3">
      <formula>$H35=0</formula>
    </cfRule>
  </conditionalFormatting>
  <conditionalFormatting sqref="E33">
    <cfRule type="expression" dxfId="1753" priority="2">
      <formula>$H33=0</formula>
    </cfRule>
  </conditionalFormatting>
  <conditionalFormatting sqref="E34">
    <cfRule type="expression" dxfId="1752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9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35240.094666668199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33981.58466666827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33980.06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4.6666682756040245E-3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51" priority="7">
      <formula>#REF!&gt;0</formula>
    </cfRule>
    <cfRule type="expression" dxfId="17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2"/>
  <sheetViews>
    <sheetView tabSelected="1" topLeftCell="C1" zoomScaleNormal="100" workbookViewId="0">
      <pane ySplit="1" topLeftCell="A525" activePane="bottomLeft" state="frozen"/>
      <selection pane="bottomLeft" activeCell="G544" sqref="G54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33980.06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47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8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>(C539-C538)/C538</f>
        <v>2.9323728639508444E-3</v>
      </c>
      <c r="E539" s="210">
        <f t="shared" ref="E539" si="1949">(C539-$C$2)/$C$2</f>
        <v>0.25424744582485109</v>
      </c>
      <c r="F539" s="220">
        <v>6812.84</v>
      </c>
      <c r="G539" s="171">
        <f>(F539-F538)/F538</f>
        <v>5.3819375270240935E-3</v>
      </c>
      <c r="H539" s="204">
        <f>(F539-F$2)/F$2</f>
        <v>0.33802855627786405</v>
      </c>
      <c r="I539" s="222">
        <v>319288.36</v>
      </c>
      <c r="J539" s="173">
        <v>290000</v>
      </c>
      <c r="K539" s="173">
        <f>I539-I538-J539+J538</f>
        <v>1674.7000000000116</v>
      </c>
      <c r="L539" s="171">
        <f>K539/I538</f>
        <v>5.111813713750555E-3</v>
      </c>
      <c r="M539" s="183">
        <f t="shared" ref="M539" si="1950">I539-J539</f>
        <v>29288.359999999986</v>
      </c>
      <c r="N539" s="185">
        <f t="shared" ref="N539" si="1951">M539/J539</f>
        <v>0.10099434482758615</v>
      </c>
      <c r="O539" s="183" t="b">
        <f t="shared" ref="O539" si="1952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3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4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>(C540-C539)/C539</f>
        <v>5.5062988721947008E-3</v>
      </c>
      <c r="E540" s="210">
        <f t="shared" ref="E540" si="1955">(C540-$C$2)/$C$2</f>
        <v>0.26115370712124958</v>
      </c>
      <c r="F540" s="220">
        <v>6840.8</v>
      </c>
      <c r="G540" s="171">
        <f>(F540-F539)/F539</f>
        <v>4.1040153592334528E-3</v>
      </c>
      <c r="H540" s="204">
        <f>(F540-F$2)/F$2</f>
        <v>0.34351984602392138</v>
      </c>
      <c r="I540" s="222">
        <v>322861.36</v>
      </c>
      <c r="J540" s="173">
        <v>290000</v>
      </c>
      <c r="K540" s="173">
        <f>I540-I539-J540+J539</f>
        <v>3573</v>
      </c>
      <c r="L540" s="171">
        <f>K540/I539</f>
        <v>1.1190511298313537E-2</v>
      </c>
      <c r="M540" s="183">
        <f t="shared" ref="M540" si="1956">I540-J540</f>
        <v>32861.359999999986</v>
      </c>
      <c r="N540" s="185">
        <f t="shared" ref="N540" si="1957">M540/J540</f>
        <v>0.11331503448275858</v>
      </c>
      <c r="O540" s="183" t="b">
        <f t="shared" ref="O540" si="1958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59">I540-Q540</f>
        <v>87384.359999999986</v>
      </c>
      <c r="S540" s="173">
        <v>-32986</v>
      </c>
      <c r="T540" s="173">
        <f t="shared" si="1947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0">N540/V540</f>
        <v>0.38647922567035503</v>
      </c>
    </row>
    <row r="541" spans="1:23" ht="20.100000000000001" customHeight="1" x14ac:dyDescent="0.25">
      <c r="B541" s="172">
        <v>43080</v>
      </c>
      <c r="C541" s="216">
        <v>2659.99</v>
      </c>
      <c r="D541" s="171">
        <f>(C541-C540)/C540</f>
        <v>3.2019611540636552E-3</v>
      </c>
      <c r="E541" s="210">
        <f t="shared" ref="E541" si="1961">(C541-$C$2)/$C$2</f>
        <v>0.26519187230075519</v>
      </c>
      <c r="F541" s="220">
        <v>6875.07</v>
      </c>
      <c r="G541" s="171">
        <f>(F541-F540)/F540</f>
        <v>5.0096479943865522E-3</v>
      </c>
      <c r="H541" s="204">
        <f>(F541-F$2)/F$2</f>
        <v>0.35025040752597364</v>
      </c>
      <c r="I541" s="222">
        <v>322942.15999999997</v>
      </c>
      <c r="J541" s="173">
        <v>290000</v>
      </c>
      <c r="K541" s="173">
        <f>I541-I540-J541+J540</f>
        <v>80.799999999988358</v>
      </c>
      <c r="L541" s="171">
        <f>K541/I540</f>
        <v>2.5026221781382683E-4</v>
      </c>
      <c r="M541" s="183">
        <f t="shared" ref="M541" si="1962">I541-J541</f>
        <v>32942.159999999974</v>
      </c>
      <c r="N541" s="185">
        <f t="shared" ref="N541" si="1963">M541/J541</f>
        <v>0.11359365517241371</v>
      </c>
      <c r="O541" s="183" t="b">
        <f t="shared" ref="O541" si="1964">L541&gt;D541</f>
        <v>0</v>
      </c>
      <c r="P541" s="185">
        <f>COUNTIF(O$2:O541, TRUE)/(COUNTIF(O$2:O541,FALSE) + COUNTIF(O$2:O541, TRUE))</f>
        <v>0.47962962962962963</v>
      </c>
      <c r="Q541" s="173">
        <v>235557.8</v>
      </c>
      <c r="R541" s="173">
        <f t="shared" ref="R541" si="1965">I541-Q541</f>
        <v>87384.359999999986</v>
      </c>
      <c r="S541" s="173">
        <v>-32985</v>
      </c>
      <c r="T541" s="173">
        <f t="shared" ref="T541" si="1966">M541-S541</f>
        <v>65927.159999999974</v>
      </c>
      <c r="U541" s="185">
        <f>STDEV(D$2:D541)*SQRT(252)</f>
        <v>0.13617461101801917</v>
      </c>
      <c r="V541" s="185">
        <f>STDEV(L$2:L541)*SQRT(252)</f>
        <v>0.29292569594123619</v>
      </c>
      <c r="W541" s="183">
        <f t="shared" ref="W541" si="1967">N541/V541</f>
        <v>0.38778999844111228</v>
      </c>
    </row>
    <row r="542" spans="1:23" ht="20.100000000000001" customHeight="1" x14ac:dyDescent="0.25">
      <c r="B542" s="172">
        <v>43081</v>
      </c>
      <c r="C542" s="216">
        <v>2664.11</v>
      </c>
      <c r="D542" s="171">
        <f>(C542-C541)/C541</f>
        <v>1.5488780033008943E-3</v>
      </c>
      <c r="E542" s="210">
        <f t="shared" ref="E542" si="1968">(C542-$C$2)/$C$2</f>
        <v>0.2671515001617169</v>
      </c>
      <c r="F542" s="220">
        <v>6862.31</v>
      </c>
      <c r="G542" s="171">
        <f>(F542-F541)/F541</f>
        <v>-1.8559811027377626E-3</v>
      </c>
      <c r="H542" s="204">
        <f>(F542-F$2)/F$2</f>
        <v>0.34774436828564148</v>
      </c>
      <c r="I542" s="222">
        <v>323980.06</v>
      </c>
      <c r="J542" s="173">
        <v>290000</v>
      </c>
      <c r="K542" s="173">
        <f>I542-I541-J542+J541</f>
        <v>1037.9000000000233</v>
      </c>
      <c r="L542" s="171">
        <f>K542/I541</f>
        <v>3.2138882083405382E-3</v>
      </c>
      <c r="M542" s="183">
        <f t="shared" ref="M542" si="1969">I542-J542</f>
        <v>33980.06</v>
      </c>
      <c r="N542" s="185">
        <f t="shared" ref="N542" si="1970">M542/J542</f>
        <v>0.11717262068965516</v>
      </c>
      <c r="O542" s="183" t="b">
        <f t="shared" ref="O542" si="1971">L542&gt;D542</f>
        <v>1</v>
      </c>
      <c r="P542" s="185">
        <f>COUNTIF(O$2:O542, TRUE)/(COUNTIF(O$2:O542,FALSE) + COUNTIF(O$2:O542, TRUE))</f>
        <v>0.48059149722735672</v>
      </c>
      <c r="Q542" s="173">
        <v>236279.7</v>
      </c>
      <c r="R542" s="173">
        <f t="shared" ref="R542" si="1972">I542-Q542</f>
        <v>87700.359999999986</v>
      </c>
      <c r="S542" s="173">
        <v>-33546</v>
      </c>
      <c r="T542" s="173">
        <f t="shared" ref="T542" si="1973">M542-S542</f>
        <v>67526.06</v>
      </c>
      <c r="U542" s="185">
        <f>STDEV(D$2:D542)*SQRT(252)</f>
        <v>0.13605021547233165</v>
      </c>
      <c r="V542" s="185">
        <f>STDEV(L$2:L542)*SQRT(252)</f>
        <v>0.29265963822651819</v>
      </c>
      <c r="W542" s="183">
        <f t="shared" ref="W542" si="1974">N542/V542</f>
        <v>0.40037164468495551</v>
      </c>
    </row>
  </sheetData>
  <conditionalFormatting sqref="D3:D54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9" priority="58">
      <formula>F19&gt;0</formula>
    </cfRule>
    <cfRule type="expression" dxfId="17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7" priority="47">
      <formula>H25&gt;0</formula>
    </cfRule>
    <cfRule type="expression" dxfId="1746" priority="48">
      <formula>H25&lt;0</formula>
    </cfRule>
  </conditionalFormatting>
  <conditionalFormatting sqref="M39">
    <cfRule type="expression" dxfId="1745" priority="45">
      <formula>M39&gt;0</formula>
    </cfRule>
    <cfRule type="expression" dxfId="1744" priority="46">
      <formula>M39&lt;0</formula>
    </cfRule>
  </conditionalFormatting>
  <conditionalFormatting sqref="F61:F67">
    <cfRule type="expression" dxfId="1743" priority="43">
      <formula>F61&gt;0</formula>
    </cfRule>
    <cfRule type="expression" dxfId="1742" priority="44">
      <formula>F61&lt;0</formula>
    </cfRule>
  </conditionalFormatting>
  <conditionalFormatting sqref="H61:H67">
    <cfRule type="expression" dxfId="1741" priority="41">
      <formula>H61&gt;0</formula>
    </cfRule>
    <cfRule type="expression" dxfId="1740" priority="42">
      <formula>H61&lt;0</formula>
    </cfRule>
  </conditionalFormatting>
  <conditionalFormatting sqref="F21:F24">
    <cfRule type="expression" dxfId="1739" priority="39">
      <formula>F21&gt;0</formula>
    </cfRule>
    <cfRule type="expression" dxfId="1738" priority="40">
      <formula>F21&lt;0</formula>
    </cfRule>
  </conditionalFormatting>
  <conditionalFormatting sqref="H21:H24">
    <cfRule type="expression" dxfId="1737" priority="37">
      <formula>H21&gt;0</formula>
    </cfRule>
    <cfRule type="expression" dxfId="1736" priority="38">
      <formula>H21&lt;0</formula>
    </cfRule>
  </conditionalFormatting>
  <conditionalFormatting sqref="I25:I28">
    <cfRule type="expression" dxfId="1735" priority="31">
      <formula>I25&gt;0</formula>
    </cfRule>
    <cfRule type="expression" dxfId="1734" priority="32">
      <formula>I25&lt;0</formula>
    </cfRule>
  </conditionalFormatting>
  <conditionalFormatting sqref="I21:I24">
    <cfRule type="expression" dxfId="1733" priority="29">
      <formula>I21&gt;0</formula>
    </cfRule>
    <cfRule type="expression" dxfId="1732" priority="30">
      <formula>I21&lt;0</formula>
    </cfRule>
  </conditionalFormatting>
  <conditionalFormatting sqref="H29">
    <cfRule type="expression" dxfId="1731" priority="27">
      <formula>H29&gt;0</formula>
    </cfRule>
    <cfRule type="expression" dxfId="1730" priority="28">
      <formula>H29&lt;0</formula>
    </cfRule>
  </conditionalFormatting>
  <conditionalFormatting sqref="H30">
    <cfRule type="expression" dxfId="1729" priority="25">
      <formula>H30&gt;0</formula>
    </cfRule>
    <cfRule type="expression" dxfId="1728" priority="26">
      <formula>H30&lt;0</formula>
    </cfRule>
  </conditionalFormatting>
  <conditionalFormatting sqref="H31">
    <cfRule type="expression" dxfId="1727" priority="23">
      <formula>H31&gt;0</formula>
    </cfRule>
    <cfRule type="expression" dxfId="1726" priority="24">
      <formula>H31&lt;0</formula>
    </cfRule>
  </conditionalFormatting>
  <conditionalFormatting sqref="Q7">
    <cfRule type="expression" dxfId="1725" priority="21">
      <formula>Q7&gt;0</formula>
    </cfRule>
    <cfRule type="expression" dxfId="1724" priority="22">
      <formula>Q7&lt;0</formula>
    </cfRule>
  </conditionalFormatting>
  <conditionalFormatting sqref="Q8">
    <cfRule type="expression" dxfId="1723" priority="19">
      <formula>Q8&gt;0</formula>
    </cfRule>
    <cfRule type="expression" dxfId="1722" priority="20">
      <formula>Q8&lt;0</formula>
    </cfRule>
  </conditionalFormatting>
  <conditionalFormatting sqref="F73:F82">
    <cfRule type="expression" dxfId="1721" priority="17">
      <formula>F73&gt;0</formula>
    </cfRule>
    <cfRule type="expression" dxfId="1720" priority="18">
      <formula>F73&lt;0</formula>
    </cfRule>
  </conditionalFormatting>
  <conditionalFormatting sqref="H73:H76">
    <cfRule type="expression" dxfId="1719" priority="15">
      <formula>H73&gt;0</formula>
    </cfRule>
    <cfRule type="expression" dxfId="1718" priority="16">
      <formula>H73&lt;0</formula>
    </cfRule>
  </conditionalFormatting>
  <conditionalFormatting sqref="F69:F72">
    <cfRule type="expression" dxfId="1717" priority="13">
      <formula>F69&gt;0</formula>
    </cfRule>
    <cfRule type="expression" dxfId="1716" priority="14">
      <formula>F69&lt;0</formula>
    </cfRule>
  </conditionalFormatting>
  <conditionalFormatting sqref="H69:H72">
    <cfRule type="expression" dxfId="1715" priority="11">
      <formula>H69&gt;0</formula>
    </cfRule>
    <cfRule type="expression" dxfId="1714" priority="12">
      <formula>H69&lt;0</formula>
    </cfRule>
  </conditionalFormatting>
  <conditionalFormatting sqref="I73:I76">
    <cfRule type="expression" dxfId="1713" priority="9">
      <formula>I73&gt;0</formula>
    </cfRule>
    <cfRule type="expression" dxfId="1712" priority="10">
      <formula>I73&lt;0</formula>
    </cfRule>
  </conditionalFormatting>
  <conditionalFormatting sqref="I69:I72">
    <cfRule type="expression" dxfId="1711" priority="7">
      <formula>I69&gt;0</formula>
    </cfRule>
    <cfRule type="expression" dxfId="1710" priority="8">
      <formula>I69&lt;0</formula>
    </cfRule>
  </conditionalFormatting>
  <conditionalFormatting sqref="H77">
    <cfRule type="expression" dxfId="1709" priority="5">
      <formula>H77&gt;0</formula>
    </cfRule>
    <cfRule type="expression" dxfId="1708" priority="6">
      <formula>H77&lt;0</formula>
    </cfRule>
  </conditionalFormatting>
  <conditionalFormatting sqref="H78">
    <cfRule type="expression" dxfId="1707" priority="3">
      <formula>H78&gt;0</formula>
    </cfRule>
    <cfRule type="expression" dxfId="1706" priority="4">
      <formula>H78&lt;0</formula>
    </cfRule>
  </conditionalFormatting>
  <conditionalFormatting sqref="H79">
    <cfRule type="expression" dxfId="1705" priority="1">
      <formula>H79&gt;0</formula>
    </cfRule>
    <cfRule type="expression" dxfId="17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3" priority="29">
      <formula>N19&gt;0</formula>
    </cfRule>
    <cfRule type="expression" dxfId="17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01" priority="23">
      <formula>F22&gt;0</formula>
    </cfRule>
    <cfRule type="expression" dxfId="1700" priority="24">
      <formula>F22&lt;0</formula>
    </cfRule>
  </conditionalFormatting>
  <conditionalFormatting sqref="H22:H31">
    <cfRule type="expression" dxfId="1699" priority="21">
      <formula>H22&gt;0</formula>
    </cfRule>
    <cfRule type="expression" dxfId="1698" priority="22">
      <formula>H22&lt;0</formula>
    </cfRule>
  </conditionalFormatting>
  <conditionalFormatting sqref="I21:J31">
    <cfRule type="expression" dxfId="1697" priority="19">
      <formula>I21&gt;0</formula>
    </cfRule>
    <cfRule type="expression" dxfId="1696" priority="20">
      <formula>I21&lt;0</formula>
    </cfRule>
  </conditionalFormatting>
  <conditionalFormatting sqref="Q8">
    <cfRule type="expression" dxfId="1695" priority="11">
      <formula>Q8&gt;0</formula>
    </cfRule>
    <cfRule type="expression" dxfId="1694" priority="12">
      <formula>Q8&lt;0</formula>
    </cfRule>
  </conditionalFormatting>
  <conditionalFormatting sqref="Q7">
    <cfRule type="expression" dxfId="1693" priority="13">
      <formula>Q7&gt;0</formula>
    </cfRule>
    <cfRule type="expression" dxfId="1692" priority="14">
      <formula>Q7&lt;0</formula>
    </cfRule>
  </conditionalFormatting>
  <conditionalFormatting sqref="F56:F66">
    <cfRule type="expression" dxfId="1691" priority="9">
      <formula>F56&gt;0</formula>
    </cfRule>
    <cfRule type="expression" dxfId="1690" priority="10">
      <formula>F56&lt;0</formula>
    </cfRule>
  </conditionalFormatting>
  <conditionalFormatting sqref="H56:H66">
    <cfRule type="expression" dxfId="1689" priority="7">
      <formula>H56&gt;0</formula>
    </cfRule>
    <cfRule type="expression" dxfId="1688" priority="8">
      <formula>H56&lt;0</formula>
    </cfRule>
  </conditionalFormatting>
  <conditionalFormatting sqref="I56:I66">
    <cfRule type="expression" dxfId="1687" priority="5">
      <formula>I56&gt;0</formula>
    </cfRule>
    <cfRule type="expression" dxfId="1686" priority="6">
      <formula>I56&lt;0</formula>
    </cfRule>
  </conditionalFormatting>
  <conditionalFormatting sqref="F21">
    <cfRule type="expression" dxfId="1685" priority="3">
      <formula>F21&gt;0</formula>
    </cfRule>
    <cfRule type="expression" dxfId="1684" priority="4">
      <formula>F21&lt;0</formula>
    </cfRule>
  </conditionalFormatting>
  <conditionalFormatting sqref="H21">
    <cfRule type="expression" dxfId="1683" priority="1">
      <formula>H21&gt;0</formula>
    </cfRule>
    <cfRule type="expression" dxfId="16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5" sqref="J1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53.02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5302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221.649999999996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-936.21999999999935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-0.15007806714094718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58.32200000000001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57.791800000000009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57.261600000000008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56.731400000000008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56.201200000000007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55.671000000000006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55.140800000000006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54.610600000000005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54.080400000000004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53.550200000000004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53.02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52.489800000000002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51.959600000000002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51.429400000000001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50.8992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50.369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49.838799999999999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49.308600000000006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48.778400000000005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48.248200000000004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47.718000000000004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81" priority="54">
      <formula>N23&gt;0</formula>
    </cfRule>
    <cfRule type="expression" dxfId="168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9" priority="48">
      <formula>F79&gt;0</formula>
    </cfRule>
    <cfRule type="expression" dxfId="1678" priority="49">
      <formula>F79&lt;0</formula>
    </cfRule>
  </conditionalFormatting>
  <conditionalFormatting sqref="H79:H97 H101:H118">
    <cfRule type="expression" dxfId="1677" priority="46">
      <formula>H79&gt;0</formula>
    </cfRule>
    <cfRule type="expression" dxfId="1676" priority="47">
      <formula>H79&lt;0</formula>
    </cfRule>
  </conditionalFormatting>
  <conditionalFormatting sqref="I75:I97 I100:I118">
    <cfRule type="expression" dxfId="1675" priority="44">
      <formula>I75&gt;0</formula>
    </cfRule>
    <cfRule type="expression" dxfId="1674" priority="45">
      <formula>I75&lt;0</formula>
    </cfRule>
  </conditionalFormatting>
  <conditionalFormatting sqref="Q7">
    <cfRule type="expression" dxfId="1673" priority="42">
      <formula>Q7&gt;0</formula>
    </cfRule>
    <cfRule type="expression" dxfId="1672" priority="43">
      <formula>Q7&lt;0</formula>
    </cfRule>
  </conditionalFormatting>
  <conditionalFormatting sqref="Q8">
    <cfRule type="expression" dxfId="1671" priority="40">
      <formula>Q8&gt;0</formula>
    </cfRule>
    <cfRule type="expression" dxfId="1670" priority="41">
      <formula>Q8&lt;0</formula>
    </cfRule>
  </conditionalFormatting>
  <conditionalFormatting sqref="F75:F78">
    <cfRule type="expression" dxfId="1669" priority="38">
      <formula>F75&gt;0</formula>
    </cfRule>
    <cfRule type="expression" dxfId="1668" priority="39">
      <formula>F75&lt;0</formula>
    </cfRule>
  </conditionalFormatting>
  <conditionalFormatting sqref="H75:H78">
    <cfRule type="expression" dxfId="1667" priority="36">
      <formula>H75&gt;0</formula>
    </cfRule>
    <cfRule type="expression" dxfId="1666" priority="37">
      <formula>H75&lt;0</formula>
    </cfRule>
  </conditionalFormatting>
  <conditionalFormatting sqref="F100:F114">
    <cfRule type="expression" dxfId="1665" priority="30">
      <formula>F100&gt;0</formula>
    </cfRule>
    <cfRule type="expression" dxfId="1664" priority="31">
      <formula>F100&lt;0</formula>
    </cfRule>
  </conditionalFormatting>
  <conditionalFormatting sqref="H100:H114">
    <cfRule type="expression" dxfId="1663" priority="28">
      <formula>H100&gt;0</formula>
    </cfRule>
    <cfRule type="expression" dxfId="1662" priority="29">
      <formula>H100&lt;0</formula>
    </cfRule>
  </conditionalFormatting>
  <conditionalFormatting sqref="F29:F61">
    <cfRule type="expression" dxfId="1661" priority="26">
      <formula>F29&gt;0</formula>
    </cfRule>
    <cfRule type="expression" dxfId="1660" priority="27">
      <formula>F29&lt;0</formula>
    </cfRule>
  </conditionalFormatting>
  <conditionalFormatting sqref="H29:H61">
    <cfRule type="expression" dxfId="1659" priority="24">
      <formula>H29&gt;0</formula>
    </cfRule>
    <cfRule type="expression" dxfId="1658" priority="25">
      <formula>H29&lt;0</formula>
    </cfRule>
  </conditionalFormatting>
  <conditionalFormatting sqref="J38:J68">
    <cfRule type="expression" dxfId="1657" priority="22">
      <formula>J38&gt;0</formula>
    </cfRule>
    <cfRule type="expression" dxfId="1656" priority="23">
      <formula>J38&lt;0</formula>
    </cfRule>
  </conditionalFormatting>
  <conditionalFormatting sqref="J43">
    <cfRule type="expression" dxfId="1655" priority="20">
      <formula>J43&gt;0</formula>
    </cfRule>
    <cfRule type="expression" dxfId="1654" priority="21">
      <formula>J43&lt;0</formula>
    </cfRule>
  </conditionalFormatting>
  <conditionalFormatting sqref="Q9">
    <cfRule type="expression" dxfId="1653" priority="14">
      <formula>Q9&gt;0</formula>
    </cfRule>
    <cfRule type="expression" dxfId="1652" priority="15">
      <formula>Q9&lt;0</formula>
    </cfRule>
  </conditionalFormatting>
  <conditionalFormatting sqref="R4">
    <cfRule type="expression" dxfId="1651" priority="16">
      <formula>R4&gt;0</formula>
    </cfRule>
    <cfRule type="expression" dxfId="165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9" priority="11">
      <formula>F120&gt;0</formula>
    </cfRule>
    <cfRule type="expression" dxfId="1648" priority="12">
      <formula>F120&lt;0</formula>
    </cfRule>
  </conditionalFormatting>
  <conditionalFormatting sqref="H120:H160">
    <cfRule type="expression" dxfId="1647" priority="9">
      <formula>H120&gt;0</formula>
    </cfRule>
    <cfRule type="expression" dxfId="1646" priority="10">
      <formula>H120&lt;0</formula>
    </cfRule>
  </conditionalFormatting>
  <conditionalFormatting sqref="J129:J160">
    <cfRule type="expression" dxfId="1645" priority="7">
      <formula>J129&gt;0</formula>
    </cfRule>
    <cfRule type="expression" dxfId="1644" priority="8">
      <formula>J129&lt;0</formula>
    </cfRule>
  </conditionalFormatting>
  <conditionalFormatting sqref="J134">
    <cfRule type="expression" dxfId="1643" priority="5">
      <formula>J134&gt;0</formula>
    </cfRule>
    <cfRule type="expression" dxfId="1642" priority="6">
      <formula>J134&lt;0</formula>
    </cfRule>
  </conditionalFormatting>
  <conditionalFormatting sqref="J31:J40">
    <cfRule type="expression" dxfId="1641" priority="3">
      <formula>J31&gt;0</formula>
    </cfRule>
    <cfRule type="expression" dxfId="1640" priority="4">
      <formula>J31&lt;0</formula>
    </cfRule>
  </conditionalFormatting>
  <conditionalFormatting sqref="J36:J37">
    <cfRule type="expression" dxfId="1639" priority="1">
      <formula>J36&gt;0</formula>
    </cfRule>
    <cfRule type="expression" dxfId="163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6" priority="35">
      <formula>N19&gt;0</formula>
    </cfRule>
    <cfRule type="expression" dxfId="162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4" priority="21">
      <formula>F25&gt;0</formula>
    </cfRule>
    <cfRule type="expression" dxfId="1623" priority="22">
      <formula>F25&lt;0</formula>
    </cfRule>
  </conditionalFormatting>
  <conditionalFormatting sqref="H25:H47">
    <cfRule type="expression" dxfId="1622" priority="19">
      <formula>H25&gt;0</formula>
    </cfRule>
    <cfRule type="expression" dxfId="1621" priority="20">
      <formula>H25&lt;0</formula>
    </cfRule>
  </conditionalFormatting>
  <conditionalFormatting sqref="I25:I27">
    <cfRule type="expression" dxfId="1620" priority="15">
      <formula>I25&gt;0</formula>
    </cfRule>
    <cfRule type="expression" dxfId="1619" priority="16">
      <formula>I25&lt;0</formula>
    </cfRule>
  </conditionalFormatting>
  <conditionalFormatting sqref="Q7">
    <cfRule type="expression" dxfId="1618" priority="5">
      <formula>Q7&gt;0</formula>
    </cfRule>
    <cfRule type="expression" dxfId="1617" priority="6">
      <formula>Q7&lt;0</formula>
    </cfRule>
  </conditionalFormatting>
  <conditionalFormatting sqref="Q8">
    <cfRule type="expression" dxfId="1616" priority="3">
      <formula>Q8&gt;0</formula>
    </cfRule>
    <cfRule type="expression" dxfId="161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4" priority="9">
      <formula>F36&gt;0</formula>
    </cfRule>
    <cfRule type="expression" dxfId="1613" priority="10">
      <formula>F36&lt;0</formula>
    </cfRule>
  </conditionalFormatting>
  <conditionalFormatting sqref="F25:F35">
    <cfRule type="expression" dxfId="1612" priority="7">
      <formula>F25&gt;0</formula>
    </cfRule>
    <cfRule type="expression" dxfId="1611" priority="8">
      <formula>F25&lt;0</formula>
    </cfRule>
  </conditionalFormatting>
  <conditionalFormatting sqref="H25:H35">
    <cfRule type="expression" dxfId="1610" priority="5">
      <formula>H25&gt;0</formula>
    </cfRule>
    <cfRule type="expression" dxfId="1609" priority="6">
      <formula>H25&lt;0</formula>
    </cfRule>
  </conditionalFormatting>
  <conditionalFormatting sqref="Q7">
    <cfRule type="expression" dxfId="1608" priority="3">
      <formula>Q7&gt;0</formula>
    </cfRule>
    <cfRule type="expression" dxfId="1607" priority="4">
      <formula>Q7&lt;0</formula>
    </cfRule>
  </conditionalFormatting>
  <conditionalFormatting sqref="Q8">
    <cfRule type="expression" dxfId="1606" priority="1">
      <formula>Q8&gt;0</formula>
    </cfRule>
    <cfRule type="expression" dxfId="160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4" priority="37">
      <formula>F25&gt;0</formula>
    </cfRule>
    <cfRule type="expression" dxfId="1603" priority="38">
      <formula>F25&lt;0</formula>
    </cfRule>
  </conditionalFormatting>
  <conditionalFormatting sqref="Q7">
    <cfRule type="expression" dxfId="1602" priority="35">
      <formula>Q7&gt;0</formula>
    </cfRule>
    <cfRule type="expression" dxfId="1601" priority="36">
      <formula>Q7&lt;0</formula>
    </cfRule>
  </conditionalFormatting>
  <conditionalFormatting sqref="Q8">
    <cfRule type="expression" dxfId="1600" priority="33">
      <formula>Q8&gt;0</formula>
    </cfRule>
    <cfRule type="expression" dxfId="1599" priority="34">
      <formula>Q8&lt;0</formula>
    </cfRule>
  </conditionalFormatting>
  <conditionalFormatting sqref="F44:F46">
    <cfRule type="expression" dxfId="1598" priority="31">
      <formula>F44&gt;0</formula>
    </cfRule>
    <cfRule type="expression" dxfId="1597" priority="32">
      <formula>F44&lt;0</formula>
    </cfRule>
  </conditionalFormatting>
  <conditionalFormatting sqref="H44:H46">
    <cfRule type="expression" dxfId="1596" priority="29">
      <formula>H44&gt;0</formula>
    </cfRule>
    <cfRule type="expression" dxfId="1595" priority="30">
      <formula>H44&lt;0</formula>
    </cfRule>
  </conditionalFormatting>
  <conditionalFormatting sqref="F89:F110">
    <cfRule type="expression" dxfId="1594" priority="27">
      <formula>F89&gt;0</formula>
    </cfRule>
    <cfRule type="expression" dxfId="1593" priority="28">
      <formula>F89&lt;0</formula>
    </cfRule>
  </conditionalFormatting>
  <conditionalFormatting sqref="H89:H110">
    <cfRule type="expression" dxfId="1592" priority="25">
      <formula>H89&gt;0</formula>
    </cfRule>
    <cfRule type="expression" dxfId="1591" priority="26">
      <formula>H89&lt;0</formula>
    </cfRule>
  </conditionalFormatting>
  <conditionalFormatting sqref="Q10">
    <cfRule type="expression" dxfId="1590" priority="23">
      <formula>Q10&gt;0</formula>
    </cfRule>
    <cfRule type="expression" dxfId="1589" priority="24">
      <formula>Q10&lt;0</formula>
    </cfRule>
  </conditionalFormatting>
  <conditionalFormatting sqref="J25:J38">
    <cfRule type="expression" dxfId="1588" priority="21">
      <formula>J25&gt;0</formula>
    </cfRule>
    <cfRule type="expression" dxfId="1587" priority="22">
      <formula>J25&lt;0</formula>
    </cfRule>
  </conditionalFormatting>
  <conditionalFormatting sqref="K25:K38">
    <cfRule type="expression" dxfId="1586" priority="19">
      <formula>K25&gt;0</formula>
    </cfRule>
    <cfRule type="expression" dxfId="1585" priority="20">
      <formula>K25&lt;0</formula>
    </cfRule>
  </conditionalFormatting>
  <conditionalFormatting sqref="L25:L38">
    <cfRule type="expression" dxfId="1584" priority="17">
      <formula>L25&gt;0</formula>
    </cfRule>
    <cfRule type="expression" dxfId="1583" priority="18">
      <formula>L25&lt;0</formula>
    </cfRule>
  </conditionalFormatting>
  <conditionalFormatting sqref="J40">
    <cfRule type="expression" dxfId="1582" priority="15">
      <formula>J40&gt;0</formula>
    </cfRule>
    <cfRule type="expression" dxfId="1581" priority="16">
      <formula>J40&lt;0</formula>
    </cfRule>
  </conditionalFormatting>
  <conditionalFormatting sqref="L39">
    <cfRule type="expression" dxfId="1580" priority="11">
      <formula>L39&gt;0</formula>
    </cfRule>
    <cfRule type="expression" dxfId="1579" priority="12">
      <formula>L39&lt;0</formula>
    </cfRule>
  </conditionalFormatting>
  <conditionalFormatting sqref="F39">
    <cfRule type="expression" dxfId="1578" priority="9">
      <formula>F39&gt;0</formula>
    </cfRule>
    <cfRule type="expression" dxfId="1577" priority="10">
      <formula>F39&lt;0</formula>
    </cfRule>
  </conditionalFormatting>
  <conditionalFormatting sqref="H39">
    <cfRule type="expression" dxfId="1576" priority="7">
      <formula>H39&gt;0</formula>
    </cfRule>
    <cfRule type="expression" dxfId="1575" priority="8">
      <formula>H39&lt;0</formula>
    </cfRule>
  </conditionalFormatting>
  <conditionalFormatting sqref="J41">
    <cfRule type="expression" dxfId="1574" priority="5">
      <formula>J41&gt;0</formula>
    </cfRule>
    <cfRule type="expression" dxfId="1573" priority="6">
      <formula>J41&lt;0</formula>
    </cfRule>
  </conditionalFormatting>
  <conditionalFormatting sqref="J43">
    <cfRule type="expression" dxfId="1572" priority="3">
      <formula>J43&gt;0</formula>
    </cfRule>
    <cfRule type="expression" dxfId="1571" priority="4">
      <formula>J43&lt;0</formula>
    </cfRule>
  </conditionalFormatting>
  <conditionalFormatting sqref="J44">
    <cfRule type="expression" dxfId="1570" priority="1">
      <formula>J44&gt;0</formula>
    </cfRule>
    <cfRule type="expression" dxfId="156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8" priority="31">
      <formula>F29&gt;0</formula>
    </cfRule>
    <cfRule type="expression" dxfId="1567" priority="32">
      <formula>F29&lt;0</formula>
    </cfRule>
  </conditionalFormatting>
  <conditionalFormatting sqref="F29 F31:F35">
    <cfRule type="expression" dxfId="1566" priority="33">
      <formula>F29&gt;0</formula>
    </cfRule>
    <cfRule type="expression" dxfId="1565" priority="34">
      <formula>F29&lt;0</formula>
    </cfRule>
  </conditionalFormatting>
  <conditionalFormatting sqref="H29 H31:H35">
    <cfRule type="expression" dxfId="1564" priority="29">
      <formula>H29&gt;0</formula>
    </cfRule>
    <cfRule type="expression" dxfId="1563" priority="30">
      <formula>H29&lt;0</formula>
    </cfRule>
  </conditionalFormatting>
  <conditionalFormatting sqref="F21:F28">
    <cfRule type="expression" dxfId="1562" priority="27">
      <formula>F21&gt;0</formula>
    </cfRule>
    <cfRule type="expression" dxfId="1561" priority="28">
      <formula>F21&lt;0</formula>
    </cfRule>
  </conditionalFormatting>
  <conditionalFormatting sqref="H21:H28">
    <cfRule type="expression" dxfId="1560" priority="25">
      <formula>H21&gt;0</formula>
    </cfRule>
    <cfRule type="expression" dxfId="1559" priority="26">
      <formula>H21&lt;0</formula>
    </cfRule>
  </conditionalFormatting>
  <conditionalFormatting sqref="Q8">
    <cfRule type="expression" dxfId="1558" priority="21">
      <formula>Q8&gt;0</formula>
    </cfRule>
    <cfRule type="expression" dxfId="1557" priority="22">
      <formula>Q8&lt;0</formula>
    </cfRule>
  </conditionalFormatting>
  <conditionalFormatting sqref="Q7">
    <cfRule type="expression" dxfId="1556" priority="23">
      <formula>Q7&gt;0</formula>
    </cfRule>
    <cfRule type="expression" dxfId="1555" priority="24">
      <formula>Q7&lt;0</formula>
    </cfRule>
  </conditionalFormatting>
  <conditionalFormatting sqref="F30">
    <cfRule type="expression" dxfId="1554" priority="19">
      <formula>F30&gt;0</formula>
    </cfRule>
    <cfRule type="expression" dxfId="1553" priority="20">
      <formula>F30&lt;0</formula>
    </cfRule>
  </conditionalFormatting>
  <conditionalFormatting sqref="H30">
    <cfRule type="expression" dxfId="1552" priority="17">
      <formula>H30&gt;0</formula>
    </cfRule>
    <cfRule type="expression" dxfId="1551" priority="18">
      <formula>H30&lt;0</formula>
    </cfRule>
  </conditionalFormatting>
  <conditionalFormatting sqref="F68 F70:F74">
    <cfRule type="expression" dxfId="1550" priority="13">
      <formula>F68&gt;0</formula>
    </cfRule>
    <cfRule type="expression" dxfId="1549" priority="14">
      <formula>F68&lt;0</formula>
    </cfRule>
  </conditionalFormatting>
  <conditionalFormatting sqref="F68 F70:F74">
    <cfRule type="expression" dxfId="1548" priority="15">
      <formula>F68&gt;0</formula>
    </cfRule>
    <cfRule type="expression" dxfId="1547" priority="16">
      <formula>F68&lt;0</formula>
    </cfRule>
  </conditionalFormatting>
  <conditionalFormatting sqref="H68 H70:H74">
    <cfRule type="expression" dxfId="1546" priority="11">
      <formula>H68&gt;0</formula>
    </cfRule>
    <cfRule type="expression" dxfId="1545" priority="12">
      <formula>H68&lt;0</formula>
    </cfRule>
  </conditionalFormatting>
  <conditionalFormatting sqref="F60:F67">
    <cfRule type="expression" dxfId="1544" priority="9">
      <formula>F60&gt;0</formula>
    </cfRule>
    <cfRule type="expression" dxfId="1543" priority="10">
      <formula>F60&lt;0</formula>
    </cfRule>
  </conditionalFormatting>
  <conditionalFormatting sqref="H60:H67">
    <cfRule type="expression" dxfId="1542" priority="7">
      <formula>H60&gt;0</formula>
    </cfRule>
    <cfRule type="expression" dxfId="1541" priority="8">
      <formula>H60&lt;0</formula>
    </cfRule>
  </conditionalFormatting>
  <conditionalFormatting sqref="F69">
    <cfRule type="expression" dxfId="1540" priority="5">
      <formula>F69&gt;0</formula>
    </cfRule>
    <cfRule type="expression" dxfId="1539" priority="6">
      <formula>F69&lt;0</formula>
    </cfRule>
  </conditionalFormatting>
  <conditionalFormatting sqref="H69">
    <cfRule type="expression" dxfId="1538" priority="3">
      <formula>H69&gt;0</formula>
    </cfRule>
    <cfRule type="expression" dxfId="1537" priority="4">
      <formula>H69&lt;0</formula>
    </cfRule>
  </conditionalFormatting>
  <conditionalFormatting sqref="Q10">
    <cfRule type="expression" dxfId="1536" priority="1">
      <formula>Q10&gt;0</formula>
    </cfRule>
    <cfRule type="expression" dxfId="153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4" priority="11">
      <formula>F33&gt;0</formula>
    </cfRule>
    <cfRule type="expression" dxfId="1533" priority="12">
      <formula>F33&lt;0</formula>
    </cfRule>
  </conditionalFormatting>
  <conditionalFormatting sqref="Q7">
    <cfRule type="expression" dxfId="1532" priority="9">
      <formula>Q7&gt;0</formula>
    </cfRule>
    <cfRule type="expression" dxfId="1531" priority="10">
      <formula>Q7&lt;0</formula>
    </cfRule>
  </conditionalFormatting>
  <conditionalFormatting sqref="Q8">
    <cfRule type="expression" dxfId="1530" priority="7">
      <formula>Q8&gt;0</formula>
    </cfRule>
    <cfRule type="expression" dxfId="1529" priority="8">
      <formula>Q8&lt;0</formula>
    </cfRule>
  </conditionalFormatting>
  <conditionalFormatting sqref="F25:F32">
    <cfRule type="expression" dxfId="1528" priority="5">
      <formula>F25&gt;0</formula>
    </cfRule>
    <cfRule type="expression" dxfId="1527" priority="6">
      <formula>F25&lt;0</formula>
    </cfRule>
  </conditionalFormatting>
  <conditionalFormatting sqref="H25:H32">
    <cfRule type="expression" dxfId="1526" priority="3">
      <formula>H25&gt;0</formula>
    </cfRule>
    <cfRule type="expression" dxfId="1525" priority="4">
      <formula>H25&lt;0</formula>
    </cfRule>
  </conditionalFormatting>
  <conditionalFormatting sqref="Q10">
    <cfRule type="expression" dxfId="1524" priority="1">
      <formula>Q10&gt;0</formula>
    </cfRule>
    <cfRule type="expression" dxfId="152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14.1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2820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-345.64999999999964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-0.10918768657305757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15.510000000000002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15.369000000000002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15.228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15.087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14.946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14.805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14.664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14.523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14.382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14.241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13.959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13.818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13.677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13.536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13.395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13.254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13.113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12.972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12.831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12.69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2" priority="71">
      <formula>F32&gt;0</formula>
    </cfRule>
    <cfRule type="expression" dxfId="1521" priority="72">
      <formula>F32&lt;0</formula>
    </cfRule>
  </conditionalFormatting>
  <conditionalFormatting sqref="Q7">
    <cfRule type="expression" dxfId="1520" priority="69">
      <formula>Q7&gt;0</formula>
    </cfRule>
    <cfRule type="expression" dxfId="1519" priority="70">
      <formula>Q7&lt;0</formula>
    </cfRule>
  </conditionalFormatting>
  <conditionalFormatting sqref="Q8">
    <cfRule type="expression" dxfId="1518" priority="67">
      <formula>Q8&gt;0</formula>
    </cfRule>
    <cfRule type="expression" dxfId="1517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6" priority="59">
      <formula>M58&gt;0</formula>
    </cfRule>
    <cfRule type="expression" dxfId="1515" priority="60">
      <formula>M58&lt;0</formula>
    </cfRule>
  </conditionalFormatting>
  <conditionalFormatting sqref="Q10">
    <cfRule type="expression" dxfId="1514" priority="57">
      <formula>Q10&gt;0</formula>
    </cfRule>
    <cfRule type="expression" dxfId="1513" priority="58">
      <formula>Q10&lt;0</formula>
    </cfRule>
  </conditionalFormatting>
  <conditionalFormatting sqref="F29:F31">
    <cfRule type="expression" dxfId="1512" priority="55">
      <formula>F29&gt;0</formula>
    </cfRule>
    <cfRule type="expression" dxfId="1511" priority="56">
      <formula>F29&lt;0</formula>
    </cfRule>
  </conditionalFormatting>
  <conditionalFormatting sqref="H29:H31">
    <cfRule type="expression" dxfId="1510" priority="53">
      <formula>H29&gt;0</formula>
    </cfRule>
    <cfRule type="expression" dxfId="1509" priority="54">
      <formula>H29&lt;0</formula>
    </cfRule>
  </conditionalFormatting>
  <conditionalFormatting sqref="F83:F94">
    <cfRule type="expression" dxfId="1508" priority="51">
      <formula>F83&gt;0</formula>
    </cfRule>
    <cfRule type="expression" dxfId="1507" priority="52">
      <formula>F83&lt;0</formula>
    </cfRule>
  </conditionalFormatting>
  <conditionalFormatting sqref="H83:H94">
    <cfRule type="expression" dxfId="1506" priority="49">
      <formula>H83&gt;0</formula>
    </cfRule>
    <cfRule type="expression" dxfId="1505" priority="50">
      <formula>H83&lt;0</formula>
    </cfRule>
  </conditionalFormatting>
  <conditionalFormatting sqref="J41">
    <cfRule type="expression" dxfId="1504" priority="47">
      <formula>J41&gt;0</formula>
    </cfRule>
    <cfRule type="expression" dxfId="1503" priority="48">
      <formula>J41&lt;0</formula>
    </cfRule>
  </conditionalFormatting>
  <conditionalFormatting sqref="J39:J47 J49">
    <cfRule type="expression" dxfId="1502" priority="45">
      <formula>J39&gt;0</formula>
    </cfRule>
    <cfRule type="expression" dxfId="1501" priority="46">
      <formula>J39&lt;0</formula>
    </cfRule>
  </conditionalFormatting>
  <conditionalFormatting sqref="F48 H48">
    <cfRule type="expression" dxfId="1500" priority="43">
      <formula>F48&gt;0</formula>
    </cfRule>
    <cfRule type="expression" dxfId="1499" priority="44">
      <formula>F48&lt;0</formula>
    </cfRule>
  </conditionalFormatting>
  <conditionalFormatting sqref="J48">
    <cfRule type="expression" dxfId="1498" priority="41">
      <formula>J48&gt;0</formula>
    </cfRule>
    <cfRule type="expression" dxfId="1497" priority="42">
      <formula>J48&lt;0</formula>
    </cfRule>
  </conditionalFormatting>
  <conditionalFormatting sqref="K41:K52">
    <cfRule type="expression" dxfId="1496" priority="39">
      <formula>K41&gt;0</formula>
    </cfRule>
    <cfRule type="expression" dxfId="1495" priority="40">
      <formula>K41&lt;0</formula>
    </cfRule>
  </conditionalFormatting>
  <conditionalFormatting sqref="K39:K52">
    <cfRule type="expression" dxfId="1494" priority="37">
      <formula>K39&gt;0</formula>
    </cfRule>
    <cfRule type="expression" dxfId="1493" priority="38">
      <formula>K39&lt;0</formula>
    </cfRule>
  </conditionalFormatting>
  <conditionalFormatting sqref="F102:F118 H102:H118 H120:H128 F120:F128">
    <cfRule type="expression" dxfId="1492" priority="33">
      <formula>F102&gt;0</formula>
    </cfRule>
    <cfRule type="expression" dxfId="1491" priority="34">
      <formula>F102&lt;0</formula>
    </cfRule>
  </conditionalFormatting>
  <conditionalFormatting sqref="F96:F101">
    <cfRule type="expression" dxfId="1490" priority="31">
      <formula>F96&gt;0</formula>
    </cfRule>
    <cfRule type="expression" dxfId="1489" priority="32">
      <formula>F96&lt;0</formula>
    </cfRule>
  </conditionalFormatting>
  <conditionalFormatting sqref="H96:H101">
    <cfRule type="expression" dxfId="1488" priority="29">
      <formula>H96&gt;0</formula>
    </cfRule>
    <cfRule type="expression" dxfId="1487" priority="30">
      <formula>H96&lt;0</formula>
    </cfRule>
  </conditionalFormatting>
  <conditionalFormatting sqref="J112">
    <cfRule type="expression" dxfId="1486" priority="27">
      <formula>J112&gt;0</formula>
    </cfRule>
    <cfRule type="expression" dxfId="1485" priority="28">
      <formula>J112&lt;0</formula>
    </cfRule>
  </conditionalFormatting>
  <conditionalFormatting sqref="J110:J118 J120">
    <cfRule type="expression" dxfId="1484" priority="25">
      <formula>J110&gt;0</formula>
    </cfRule>
    <cfRule type="expression" dxfId="1483" priority="26">
      <formula>J110&lt;0</formula>
    </cfRule>
  </conditionalFormatting>
  <conditionalFormatting sqref="F119 H119">
    <cfRule type="expression" dxfId="1482" priority="23">
      <formula>F119&gt;0</formula>
    </cfRule>
    <cfRule type="expression" dxfId="1481" priority="24">
      <formula>F119&lt;0</formula>
    </cfRule>
  </conditionalFormatting>
  <conditionalFormatting sqref="J119">
    <cfRule type="expression" dxfId="1480" priority="21">
      <formula>J119&gt;0</formula>
    </cfRule>
    <cfRule type="expression" dxfId="1479" priority="22">
      <formula>J119&lt;0</formula>
    </cfRule>
  </conditionalFormatting>
  <conditionalFormatting sqref="K112:K123">
    <cfRule type="expression" dxfId="1478" priority="19">
      <formula>K112&gt;0</formula>
    </cfRule>
    <cfRule type="expression" dxfId="1477" priority="20">
      <formula>K112&lt;0</formula>
    </cfRule>
  </conditionalFormatting>
  <conditionalFormatting sqref="K110:K123">
    <cfRule type="expression" dxfId="1476" priority="17">
      <formula>K110&gt;0</formula>
    </cfRule>
    <cfRule type="expression" dxfId="1475" priority="18">
      <formula>K110&lt;0</formula>
    </cfRule>
  </conditionalFormatting>
  <conditionalFormatting sqref="J121">
    <cfRule type="expression" dxfId="1474" priority="15">
      <formula>J121&gt;0</formula>
    </cfRule>
    <cfRule type="expression" dxfId="1473" priority="16">
      <formula>J121&lt;0</formula>
    </cfRule>
  </conditionalFormatting>
  <conditionalFormatting sqref="F25:F28">
    <cfRule type="expression" dxfId="1472" priority="13">
      <formula>F25&gt;0</formula>
    </cfRule>
    <cfRule type="expression" dxfId="1471" priority="14">
      <formula>F25&lt;0</formula>
    </cfRule>
  </conditionalFormatting>
  <conditionalFormatting sqref="H25:H28">
    <cfRule type="expression" dxfId="1470" priority="11">
      <formula>H25&gt;0</formula>
    </cfRule>
    <cfRule type="expression" dxfId="1469" priority="12">
      <formula>H25&lt;0</formula>
    </cfRule>
  </conditionalFormatting>
  <conditionalFormatting sqref="J27:J29">
    <cfRule type="expression" dxfId="1468" priority="9">
      <formula>J27&gt;0</formula>
    </cfRule>
    <cfRule type="expression" dxfId="1467" priority="10">
      <formula>J27&lt;0</formula>
    </cfRule>
  </conditionalFormatting>
  <conditionalFormatting sqref="J30:J31">
    <cfRule type="expression" dxfId="1466" priority="7">
      <formula>J30&gt;0</formula>
    </cfRule>
    <cfRule type="expression" dxfId="1465" priority="8">
      <formula>J30&lt;0</formula>
    </cfRule>
  </conditionalFormatting>
  <conditionalFormatting sqref="J33">
    <cfRule type="expression" dxfId="1464" priority="5">
      <formula>J33&gt;0</formula>
    </cfRule>
    <cfRule type="expression" dxfId="1463" priority="6">
      <formula>J33&lt;0</formula>
    </cfRule>
  </conditionalFormatting>
  <conditionalFormatting sqref="J34">
    <cfRule type="expression" dxfId="1462" priority="3">
      <formula>J34&gt;0</formula>
    </cfRule>
    <cfRule type="expression" dxfId="1461" priority="4">
      <formula>J34&lt;0</formula>
    </cfRule>
  </conditionalFormatting>
  <conditionalFormatting sqref="J35">
    <cfRule type="expression" dxfId="1460" priority="1">
      <formula>J35&gt;0</formula>
    </cfRule>
    <cfRule type="expression" dxfId="1459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8" priority="15">
      <formula>F39&gt;0</formula>
    </cfRule>
    <cfRule type="expression" dxfId="1457" priority="16">
      <formula>F39&lt;0</formula>
    </cfRule>
  </conditionalFormatting>
  <conditionalFormatting sqref="Q7">
    <cfRule type="expression" dxfId="1456" priority="13">
      <formula>Q7&gt;0</formula>
    </cfRule>
    <cfRule type="expression" dxfId="1455" priority="14">
      <formula>Q7&lt;0</formula>
    </cfRule>
  </conditionalFormatting>
  <conditionalFormatting sqref="Q8">
    <cfRule type="expression" dxfId="1454" priority="11">
      <formula>Q8&gt;0</formula>
    </cfRule>
    <cfRule type="expression" dxfId="1453" priority="12">
      <formula>Q8&lt;0</formula>
    </cfRule>
  </conditionalFormatting>
  <conditionalFormatting sqref="F25:F38">
    <cfRule type="expression" dxfId="1452" priority="9">
      <formula>F25&gt;0</formula>
    </cfRule>
    <cfRule type="expression" dxfId="1451" priority="10">
      <formula>F25&lt;0</formula>
    </cfRule>
  </conditionalFormatting>
  <conditionalFormatting sqref="H25:H38">
    <cfRule type="expression" dxfId="1450" priority="7">
      <formula>H25&gt;0</formula>
    </cfRule>
    <cfRule type="expression" dxfId="144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8" priority="3">
      <formula>M55&gt;0</formula>
    </cfRule>
    <cfRule type="expression" dxfId="1447" priority="4">
      <formula>M55&lt;0</formula>
    </cfRule>
  </conditionalFormatting>
  <conditionalFormatting sqref="Q10">
    <cfRule type="expression" dxfId="1446" priority="1">
      <formula>Q10&gt;0</formula>
    </cfRule>
    <cfRule type="expression" dxfId="144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4" priority="27">
      <formula>F27&gt;0</formula>
    </cfRule>
    <cfRule type="expression" dxfId="144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2" priority="15">
      <formula>Q8&gt;0</formula>
    </cfRule>
    <cfRule type="expression" dxfId="1441" priority="16">
      <formula>Q8&lt;0</formula>
    </cfRule>
  </conditionalFormatting>
  <conditionalFormatting sqref="Q7">
    <cfRule type="expression" dxfId="1440" priority="17">
      <formula>Q7&gt;0</formula>
    </cfRule>
    <cfRule type="expression" dxfId="1439" priority="18">
      <formula>Q7&lt;0</formula>
    </cfRule>
  </conditionalFormatting>
  <conditionalFormatting sqref="F37:F38">
    <cfRule type="expression" dxfId="1438" priority="13">
      <formula>F37&gt;0</formula>
    </cfRule>
    <cfRule type="expression" dxfId="1437" priority="14">
      <formula>F37&lt;0</formula>
    </cfRule>
  </conditionalFormatting>
  <conditionalFormatting sqref="H37:H38">
    <cfRule type="expression" dxfId="1436" priority="11">
      <formula>H37&gt;0</formula>
    </cfRule>
    <cfRule type="expression" dxfId="1435" priority="12">
      <formula>H37&lt;0</formula>
    </cfRule>
  </conditionalFormatting>
  <conditionalFormatting sqref="F23:F26 H23:H26">
    <cfRule type="expression" dxfId="1434" priority="9">
      <formula>F23&gt;0</formula>
    </cfRule>
    <cfRule type="expression" dxfId="1433" priority="10">
      <formula>F23&lt;0</formula>
    </cfRule>
  </conditionalFormatting>
  <conditionalFormatting sqref="Q10">
    <cfRule type="expression" dxfId="1432" priority="3">
      <formula>Q10&gt;0</formula>
    </cfRule>
    <cfRule type="expression" dxfId="1431" priority="4">
      <formula>Q10&lt;0</formula>
    </cfRule>
  </conditionalFormatting>
  <conditionalFormatting sqref="F22 H22">
    <cfRule type="expression" dxfId="1430" priority="1">
      <formula>F22&gt;0</formula>
    </cfRule>
    <cfRule type="expression" dxfId="1429" priority="2">
      <formula>F22&lt;0</formula>
    </cfRule>
  </conditionalFormatting>
  <conditionalFormatting sqref="M41">
    <cfRule type="expression" dxfId="1428" priority="5">
      <formula>M41&gt;0</formula>
    </cfRule>
    <cfRule type="expression" dxfId="142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6" priority="29">
      <formula>F25&gt;0</formula>
    </cfRule>
    <cfRule type="expression" dxfId="1425" priority="30">
      <formula>F25&lt;0</formula>
    </cfRule>
  </conditionalFormatting>
  <conditionalFormatting sqref="Q7">
    <cfRule type="expression" dxfId="1424" priority="27">
      <formula>Q7&gt;0</formula>
    </cfRule>
    <cfRule type="expression" dxfId="1423" priority="28">
      <formula>Q7&lt;0</formula>
    </cfRule>
  </conditionalFormatting>
  <conditionalFormatting sqref="Q8">
    <cfRule type="expression" dxfId="1422" priority="25">
      <formula>Q8&gt;0</formula>
    </cfRule>
    <cfRule type="expression" dxfId="1421" priority="26">
      <formula>Q8&lt;0</formula>
    </cfRule>
  </conditionalFormatting>
  <conditionalFormatting sqref="Q10">
    <cfRule type="expression" dxfId="1420" priority="13">
      <formula>Q10&gt;0</formula>
    </cfRule>
    <cfRule type="expression" dxfId="1419" priority="14">
      <formula>Q10&lt;0</formula>
    </cfRule>
  </conditionalFormatting>
  <conditionalFormatting sqref="M46">
    <cfRule type="expression" dxfId="1418" priority="11">
      <formula>M46&gt;0</formula>
    </cfRule>
    <cfRule type="expression" dxfId="1417" priority="12">
      <formula>M46&lt;0</formula>
    </cfRule>
  </conditionalFormatting>
  <conditionalFormatting sqref="F80:F88 H80:H88">
    <cfRule type="expression" dxfId="1416" priority="9">
      <formula>F80&gt;0</formula>
    </cfRule>
    <cfRule type="expression" dxfId="1415" priority="10">
      <formula>F80&lt;0</formula>
    </cfRule>
  </conditionalFormatting>
  <conditionalFormatting sqref="F75:F79">
    <cfRule type="expression" dxfId="1414" priority="7">
      <formula>F75&gt;0</formula>
    </cfRule>
    <cfRule type="expression" dxfId="1413" priority="8">
      <formula>F75&lt;0</formula>
    </cfRule>
  </conditionalFormatting>
  <conditionalFormatting sqref="H75:H79">
    <cfRule type="expression" dxfId="1412" priority="5">
      <formula>H75&gt;0</formula>
    </cfRule>
    <cfRule type="expression" dxfId="1411" priority="6">
      <formula>H75&lt;0</formula>
    </cfRule>
  </conditionalFormatting>
  <conditionalFormatting sqref="F71:F74">
    <cfRule type="expression" dxfId="1410" priority="3">
      <formula>F71&gt;0</formula>
    </cfRule>
    <cfRule type="expression" dxfId="1409" priority="4">
      <formula>F71&lt;0</formula>
    </cfRule>
  </conditionalFormatting>
  <conditionalFormatting sqref="H71:H74">
    <cfRule type="expression" dxfId="1408" priority="1">
      <formula>H71&gt;0</formula>
    </cfRule>
    <cfRule type="expression" dxfId="140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6" priority="21">
      <formula>F47&gt;0</formula>
    </cfRule>
    <cfRule type="expression" dxfId="1405" priority="22">
      <formula>F47&lt;0</formula>
    </cfRule>
  </conditionalFormatting>
  <conditionalFormatting sqref="Q7">
    <cfRule type="expression" dxfId="1404" priority="19">
      <formula>Q7&gt;0</formula>
    </cfRule>
    <cfRule type="expression" dxfId="1403" priority="20">
      <formula>Q7&lt;0</formula>
    </cfRule>
  </conditionalFormatting>
  <conditionalFormatting sqref="Q8">
    <cfRule type="expression" dxfId="1402" priority="17">
      <formula>Q8&gt;0</formula>
    </cfRule>
    <cfRule type="expression" dxfId="1401" priority="18">
      <formula>Q8&lt;0</formula>
    </cfRule>
  </conditionalFormatting>
  <conditionalFormatting sqref="F25:F46">
    <cfRule type="expression" dxfId="1400" priority="15">
      <formula>F25&gt;0</formula>
    </cfRule>
    <cfRule type="expression" dxfId="1399" priority="16">
      <formula>F25&lt;0</formula>
    </cfRule>
  </conditionalFormatting>
  <conditionalFormatting sqref="H25:H46">
    <cfRule type="expression" dxfId="1398" priority="13">
      <formula>H25&gt;0</formula>
    </cfRule>
    <cfRule type="expression" dxfId="1397" priority="14">
      <formula>H25&lt;0</formula>
    </cfRule>
  </conditionalFormatting>
  <conditionalFormatting sqref="F89:F110">
    <cfRule type="expression" dxfId="1396" priority="11">
      <formula>F89&gt;0</formula>
    </cfRule>
    <cfRule type="expression" dxfId="1395" priority="12">
      <formula>F89&lt;0</formula>
    </cfRule>
  </conditionalFormatting>
  <conditionalFormatting sqref="H89:H110">
    <cfRule type="expression" dxfId="1394" priority="9">
      <formula>H89&gt;0</formula>
    </cfRule>
    <cfRule type="expression" dxfId="1393" priority="10">
      <formula>H89&lt;0</formula>
    </cfRule>
  </conditionalFormatting>
  <conditionalFormatting sqref="Q10">
    <cfRule type="expression" dxfId="1392" priority="7">
      <formula>Q10&gt;0</formula>
    </cfRule>
    <cfRule type="expression" dxfId="1391" priority="8">
      <formula>Q10&lt;0</formula>
    </cfRule>
  </conditionalFormatting>
  <conditionalFormatting sqref="J25:J38">
    <cfRule type="expression" dxfId="1390" priority="5">
      <formula>J25&gt;0</formula>
    </cfRule>
    <cfRule type="expression" dxfId="1389" priority="6">
      <formula>J25&lt;0</formula>
    </cfRule>
  </conditionalFormatting>
  <conditionalFormatting sqref="K25:K38">
    <cfRule type="expression" dxfId="1388" priority="3">
      <formula>K25&gt;0</formula>
    </cfRule>
    <cfRule type="expression" dxfId="1387" priority="4">
      <formula>K25&lt;0</formula>
    </cfRule>
  </conditionalFormatting>
  <conditionalFormatting sqref="L25:L38">
    <cfRule type="expression" dxfId="1386" priority="1">
      <formula>L25&gt;0</formula>
    </cfRule>
    <cfRule type="expression" dxfId="13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4" priority="23">
      <formula>F34&gt;0</formula>
    </cfRule>
    <cfRule type="expression" dxfId="1383" priority="24">
      <formula>F34&lt;0</formula>
    </cfRule>
  </conditionalFormatting>
  <conditionalFormatting sqref="Q7">
    <cfRule type="expression" dxfId="1382" priority="21">
      <formula>Q7&gt;0</formula>
    </cfRule>
    <cfRule type="expression" dxfId="1381" priority="22">
      <formula>Q7&lt;0</formula>
    </cfRule>
  </conditionalFormatting>
  <conditionalFormatting sqref="Q8">
    <cfRule type="expression" dxfId="1380" priority="19">
      <formula>Q8&gt;0</formula>
    </cfRule>
    <cfRule type="expression" dxfId="1379" priority="20">
      <formula>Q8&lt;0</formula>
    </cfRule>
  </conditionalFormatting>
  <conditionalFormatting sqref="F25:F33">
    <cfRule type="expression" dxfId="1378" priority="17">
      <formula>F25&gt;0</formula>
    </cfRule>
    <cfRule type="expression" dxfId="1377" priority="18">
      <formula>F25&lt;0</formula>
    </cfRule>
  </conditionalFormatting>
  <conditionalFormatting sqref="H25:H33">
    <cfRule type="expression" dxfId="1376" priority="15">
      <formula>H25&gt;0</formula>
    </cfRule>
    <cfRule type="expression" dxfId="1375" priority="16">
      <formula>H25&lt;0</formula>
    </cfRule>
  </conditionalFormatting>
  <conditionalFormatting sqref="M46">
    <cfRule type="expression" dxfId="1374" priority="13">
      <formula>M46&gt;0</formula>
    </cfRule>
    <cfRule type="expression" dxfId="1373" priority="14">
      <formula>M46&lt;0</formula>
    </cfRule>
  </conditionalFormatting>
  <conditionalFormatting sqref="F79:F87 H79:H87">
    <cfRule type="expression" dxfId="1372" priority="11">
      <formula>F79&gt;0</formula>
    </cfRule>
    <cfRule type="expression" dxfId="1371" priority="12">
      <formula>F79&lt;0</formula>
    </cfRule>
  </conditionalFormatting>
  <conditionalFormatting sqref="F70:F78">
    <cfRule type="expression" dxfId="1370" priority="9">
      <formula>F70&gt;0</formula>
    </cfRule>
    <cfRule type="expression" dxfId="1369" priority="10">
      <formula>F70&lt;0</formula>
    </cfRule>
  </conditionalFormatting>
  <conditionalFormatting sqref="H70:H78">
    <cfRule type="expression" dxfId="1368" priority="7">
      <formula>H70&gt;0</formula>
    </cfRule>
    <cfRule type="expression" dxfId="1367" priority="8">
      <formula>H70&lt;0</formula>
    </cfRule>
  </conditionalFormatting>
  <conditionalFormatting sqref="J27:K27 J30:K30 J33:K33 J36:K36 J39:K39 J42:K42">
    <cfRule type="expression" dxfId="1366" priority="5">
      <formula>J27&gt;0</formula>
    </cfRule>
    <cfRule type="expression" dxfId="1365" priority="6">
      <formula>J27&lt;0</formula>
    </cfRule>
  </conditionalFormatting>
  <conditionalFormatting sqref="J28:K29 J31:K32 J34:K35 J37:K38 J40:K41">
    <cfRule type="expression" dxfId="1364" priority="3">
      <formula>J28&gt;0</formula>
    </cfRule>
    <cfRule type="expression" dxfId="1363" priority="4">
      <formula>J28&lt;0</formula>
    </cfRule>
  </conditionalFormatting>
  <conditionalFormatting sqref="L27:L42">
    <cfRule type="expression" dxfId="1362" priority="1">
      <formula>L27&gt;0</formula>
    </cfRule>
    <cfRule type="expression" dxfId="136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0" priority="9">
      <formula>F57&gt;0</formula>
    </cfRule>
    <cfRule type="expression" dxfId="1359" priority="10">
      <formula>F57&lt;0</formula>
    </cfRule>
  </conditionalFormatting>
  <conditionalFormatting sqref="Q7">
    <cfRule type="expression" dxfId="1358" priority="7">
      <formula>Q7&gt;0</formula>
    </cfRule>
    <cfRule type="expression" dxfId="1357" priority="8">
      <formula>Q7&lt;0</formula>
    </cfRule>
  </conditionalFormatting>
  <conditionalFormatting sqref="Q8">
    <cfRule type="expression" dxfId="1356" priority="5">
      <formula>Q8&gt;0</formula>
    </cfRule>
    <cfRule type="expression" dxfId="1355" priority="6">
      <formula>Q8&lt;0</formula>
    </cfRule>
  </conditionalFormatting>
  <conditionalFormatting sqref="F25:F56">
    <cfRule type="expression" dxfId="1354" priority="3">
      <formula>F25&gt;0</formula>
    </cfRule>
    <cfRule type="expression" dxfId="1353" priority="4">
      <formula>F25&lt;0</formula>
    </cfRule>
  </conditionalFormatting>
  <conditionalFormatting sqref="H25:H56">
    <cfRule type="expression" dxfId="1352" priority="1">
      <formula>H25&gt;0</formula>
    </cfRule>
    <cfRule type="expression" dxfId="135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0" priority="15">
      <formula>F57&gt;0</formula>
    </cfRule>
    <cfRule type="expression" dxfId="1349" priority="16">
      <formula>F57&lt;0</formula>
    </cfRule>
  </conditionalFormatting>
  <conditionalFormatting sqref="Q7">
    <cfRule type="expression" dxfId="1348" priority="13">
      <formula>Q7&gt;0</formula>
    </cfRule>
    <cfRule type="expression" dxfId="1347" priority="14">
      <formula>Q7&lt;0</formula>
    </cfRule>
  </conditionalFormatting>
  <conditionalFormatting sqref="Q8">
    <cfRule type="expression" dxfId="1346" priority="11">
      <formula>Q8&gt;0</formula>
    </cfRule>
    <cfRule type="expression" dxfId="1345" priority="12">
      <formula>Q8&lt;0</formula>
    </cfRule>
  </conditionalFormatting>
  <conditionalFormatting sqref="F25:F56">
    <cfRule type="expression" dxfId="1344" priority="9">
      <formula>F25&gt;0</formula>
    </cfRule>
    <cfRule type="expression" dxfId="1343" priority="10">
      <formula>F25&lt;0</formula>
    </cfRule>
  </conditionalFormatting>
  <conditionalFormatting sqref="H25:H56">
    <cfRule type="expression" dxfId="1342" priority="7">
      <formula>H25&gt;0</formula>
    </cfRule>
    <cfRule type="expression" dxfId="1341" priority="8">
      <formula>H25&lt;0</formula>
    </cfRule>
  </conditionalFormatting>
  <conditionalFormatting sqref="M58">
    <cfRule type="expression" dxfId="1340" priority="5">
      <formula>M58&gt;0</formula>
    </cfRule>
    <cfRule type="expression" dxfId="1339" priority="6">
      <formula>M58&lt;0</formula>
    </cfRule>
  </conditionalFormatting>
  <conditionalFormatting sqref="F84:F115">
    <cfRule type="expression" dxfId="1338" priority="3">
      <formula>F84&gt;0</formula>
    </cfRule>
    <cfRule type="expression" dxfId="1337" priority="4">
      <formula>F84&lt;0</formula>
    </cfRule>
  </conditionalFormatting>
  <conditionalFormatting sqref="H84:H115">
    <cfRule type="expression" dxfId="1336" priority="1">
      <formula>H84&gt;0</formula>
    </cfRule>
    <cfRule type="expression" dxfId="133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4" priority="21">
      <formula>F47&gt;0</formula>
    </cfRule>
    <cfRule type="expression" dxfId="1333" priority="22">
      <formula>F47&lt;0</formula>
    </cfRule>
  </conditionalFormatting>
  <conditionalFormatting sqref="Q7">
    <cfRule type="expression" dxfId="1332" priority="19">
      <formula>Q7&gt;0</formula>
    </cfRule>
    <cfRule type="expression" dxfId="1331" priority="20">
      <formula>Q7&lt;0</formula>
    </cfRule>
  </conditionalFormatting>
  <conditionalFormatting sqref="Q8">
    <cfRule type="expression" dxfId="1330" priority="17">
      <formula>Q8&gt;0</formula>
    </cfRule>
    <cfRule type="expression" dxfId="1329" priority="18">
      <formula>Q8&lt;0</formula>
    </cfRule>
  </conditionalFormatting>
  <conditionalFormatting sqref="F25:F46">
    <cfRule type="expression" dxfId="1328" priority="15">
      <formula>F25&gt;0</formula>
    </cfRule>
    <cfRule type="expression" dxfId="1327" priority="16">
      <formula>F25&lt;0</formula>
    </cfRule>
  </conditionalFormatting>
  <conditionalFormatting sqref="H25:H46">
    <cfRule type="expression" dxfId="1326" priority="13">
      <formula>H25&gt;0</formula>
    </cfRule>
    <cfRule type="expression" dxfId="1325" priority="14">
      <formula>H25&lt;0</formula>
    </cfRule>
  </conditionalFormatting>
  <conditionalFormatting sqref="F89:F110">
    <cfRule type="expression" dxfId="1324" priority="11">
      <formula>F89&gt;0</formula>
    </cfRule>
    <cfRule type="expression" dxfId="1323" priority="12">
      <formula>F89&lt;0</formula>
    </cfRule>
  </conditionalFormatting>
  <conditionalFormatting sqref="H89:H110">
    <cfRule type="expression" dxfId="1322" priority="9">
      <formula>H89&gt;0</formula>
    </cfRule>
    <cfRule type="expression" dxfId="1321" priority="10">
      <formula>H89&lt;0</formula>
    </cfRule>
  </conditionalFormatting>
  <conditionalFormatting sqref="Q10">
    <cfRule type="expression" dxfId="1320" priority="7">
      <formula>Q10&gt;0</formula>
    </cfRule>
    <cfRule type="expression" dxfId="1319" priority="8">
      <formula>Q10&lt;0</formula>
    </cfRule>
  </conditionalFormatting>
  <conditionalFormatting sqref="J25:J38">
    <cfRule type="expression" dxfId="1318" priority="5">
      <formula>J25&gt;0</formula>
    </cfRule>
    <cfRule type="expression" dxfId="1317" priority="6">
      <formula>J25&lt;0</formula>
    </cfRule>
  </conditionalFormatting>
  <conditionalFormatting sqref="K25:K38">
    <cfRule type="expression" dxfId="1316" priority="3">
      <formula>K25&gt;0</formula>
    </cfRule>
    <cfRule type="expression" dxfId="1315" priority="4">
      <formula>K25&lt;0</formula>
    </cfRule>
  </conditionalFormatting>
  <conditionalFormatting sqref="L25:L38">
    <cfRule type="expression" dxfId="1314" priority="1">
      <formula>L25&gt;0</formula>
    </cfRule>
    <cfRule type="expression" dxfId="131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1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730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7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15.955324999999995</v>
      </c>
      <c r="T3" s="62">
        <v>42866</v>
      </c>
      <c r="U3" s="756" t="s">
        <v>731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91080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95731.949999999968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9963.6210000016581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-4651.949999999968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-4.8593494648338093E-2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18.519600000000001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18.367799999999999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18.215999999999998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18.0642</v>
      </c>
    </row>
    <row r="46" spans="2:16" x14ac:dyDescent="0.25">
      <c r="B46" s="490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17.912399999999998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17.7606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17.608799999999999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17.456999999999997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17.305199999999999</v>
      </c>
    </row>
    <row r="51" spans="1:16" x14ac:dyDescent="0.25">
      <c r="C51" s="4"/>
      <c r="O51" s="81">
        <v>1.1299999999999999</v>
      </c>
      <c r="P51" s="81">
        <f t="shared" si="2"/>
        <v>17.153399999999998</v>
      </c>
    </row>
    <row r="52" spans="1:16" x14ac:dyDescent="0.25">
      <c r="O52" s="81">
        <v>1.1200000000000001</v>
      </c>
      <c r="P52" s="81">
        <f t="shared" si="2"/>
        <v>17.0016</v>
      </c>
    </row>
    <row r="53" spans="1:16" ht="15" customHeight="1" x14ac:dyDescent="0.25">
      <c r="O53" s="81">
        <v>1.1100000000000001</v>
      </c>
      <c r="P53" s="81">
        <f t="shared" si="2"/>
        <v>16.849800000000002</v>
      </c>
    </row>
    <row r="54" spans="1:16" x14ac:dyDescent="0.25">
      <c r="O54" s="81">
        <v>1.1000000000000001</v>
      </c>
      <c r="P54" s="81">
        <f>O54*$Q$4</f>
        <v>16.698</v>
      </c>
    </row>
    <row r="55" spans="1:16" x14ac:dyDescent="0.25">
      <c r="O55" s="81">
        <v>1.0900000000000001</v>
      </c>
      <c r="P55" s="81">
        <f t="shared" ref="P55:P74" si="3">O55*$Q$4</f>
        <v>16.546200000000002</v>
      </c>
    </row>
    <row r="56" spans="1:16" x14ac:dyDescent="0.25">
      <c r="O56" s="81">
        <v>1.08</v>
      </c>
      <c r="P56" s="81">
        <f t="shared" si="3"/>
        <v>16.394400000000001</v>
      </c>
    </row>
    <row r="57" spans="1:16" x14ac:dyDescent="0.25">
      <c r="O57" s="81">
        <v>1.07</v>
      </c>
      <c r="P57" s="81">
        <f t="shared" si="3"/>
        <v>16.242599999999999</v>
      </c>
    </row>
    <row r="58" spans="1:16" x14ac:dyDescent="0.25">
      <c r="O58" s="81">
        <v>1.06</v>
      </c>
      <c r="P58" s="81">
        <f t="shared" si="3"/>
        <v>16.090800000000002</v>
      </c>
    </row>
    <row r="59" spans="1:16" x14ac:dyDescent="0.25">
      <c r="G59" s="29"/>
      <c r="O59" s="81">
        <v>1.05</v>
      </c>
      <c r="P59" s="81">
        <f t="shared" si="3"/>
        <v>15.939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1338.25</v>
      </c>
      <c r="O60" s="81">
        <v>1.04</v>
      </c>
      <c r="P60" s="81">
        <f t="shared" si="3"/>
        <v>15.7872</v>
      </c>
    </row>
    <row r="61" spans="1:16" ht="15.75" thickBot="1" x14ac:dyDescent="0.3">
      <c r="A61" s="348" t="s">
        <v>195</v>
      </c>
      <c r="B61" s="492"/>
      <c r="C61" s="350">
        <f>SumByColor($A$61, C2:C59)</f>
        <v>8600</v>
      </c>
      <c r="D61" s="350"/>
      <c r="E61" s="350"/>
      <c r="F61" s="351">
        <f>SumByColor($A$61, F2:F59)</f>
        <v>119633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15.635400000000001</v>
      </c>
    </row>
    <row r="62" spans="1:16" x14ac:dyDescent="0.25">
      <c r="O62" s="81">
        <v>1.02</v>
      </c>
      <c r="P62" s="81">
        <f t="shared" si="3"/>
        <v>15.483599999999999</v>
      </c>
    </row>
    <row r="63" spans="1:16" x14ac:dyDescent="0.25">
      <c r="O63" s="81">
        <v>1.01</v>
      </c>
      <c r="P63" s="81">
        <f t="shared" si="3"/>
        <v>15.331799999999999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15.18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15.0282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14.8764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14.724599999999999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14.572799999999999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14.420999999999999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14.2692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14.1174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13.9656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13.813800000000001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13.662000000000001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13.510199999999999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13.3584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13.2066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13.0548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12.902999999999999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6" si="73">C116*(E116-D116)</f>
        <v>-15103.999999999996</v>
      </c>
      <c r="G116" s="39">
        <f t="shared" ref="G116:G126" si="74">D116*C116</f>
        <v>102336</v>
      </c>
      <c r="H116" s="227">
        <f t="shared" ref="H116:H126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6">
        <v>6000</v>
      </c>
      <c r="D126" s="658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7">
        <f t="shared" si="75"/>
        <v>-4.8574114697586983E-2</v>
      </c>
      <c r="I126" s="198" t="s">
        <v>842</v>
      </c>
      <c r="J126" s="39">
        <v>56.3</v>
      </c>
      <c r="K126" s="39">
        <v>9964</v>
      </c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2" priority="109">
      <formula>F143&gt;0</formula>
    </cfRule>
    <cfRule type="expression" dxfId="1311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10" priority="102">
      <formula>F136&gt;0</formula>
    </cfRule>
    <cfRule type="expression" dxfId="1309" priority="103">
      <formula>F136&lt;0</formula>
    </cfRule>
  </conditionalFormatting>
  <conditionalFormatting sqref="H136:H142">
    <cfRule type="expression" dxfId="1308" priority="98">
      <formula>H136&gt;0</formula>
    </cfRule>
    <cfRule type="expression" dxfId="1307" priority="99">
      <formula>H136&lt;0</formula>
    </cfRule>
  </conditionalFormatting>
  <conditionalFormatting sqref="Q8">
    <cfRule type="expression" dxfId="1306" priority="84">
      <formula>Q8&gt;0</formula>
    </cfRule>
    <cfRule type="expression" dxfId="1305" priority="85">
      <formula>Q8&lt;0</formula>
    </cfRule>
  </conditionalFormatting>
  <conditionalFormatting sqref="Q7">
    <cfRule type="expression" dxfId="1304" priority="86">
      <formula>Q7&gt;0</formula>
    </cfRule>
    <cfRule type="expression" dxfId="1303" priority="87">
      <formula>Q7&lt;0</formula>
    </cfRule>
  </conditionalFormatting>
  <conditionalFormatting sqref="F244:F250">
    <cfRule type="expression" dxfId="1302" priority="58">
      <formula>F244&gt;0</formula>
    </cfRule>
    <cfRule type="expression" dxfId="1301" priority="59">
      <formula>F244&lt;0</formula>
    </cfRule>
  </conditionalFormatting>
  <conditionalFormatting sqref="F169:F187 H169:H187">
    <cfRule type="expression" dxfId="1300" priority="80">
      <formula>F169&gt;0</formula>
    </cfRule>
    <cfRule type="expression" dxfId="1299" priority="81">
      <formula>F169&lt;0</formula>
    </cfRule>
  </conditionalFormatting>
  <conditionalFormatting sqref="F162:F168">
    <cfRule type="expression" dxfId="1298" priority="78">
      <formula>F162&gt;0</formula>
    </cfRule>
    <cfRule type="expression" dxfId="1297" priority="79">
      <formula>F162&lt;0</formula>
    </cfRule>
  </conditionalFormatting>
  <conditionalFormatting sqref="H162:H168">
    <cfRule type="expression" dxfId="1296" priority="76">
      <formula>H162&gt;0</formula>
    </cfRule>
    <cfRule type="expression" dxfId="1295" priority="77">
      <formula>H162&lt;0</formula>
    </cfRule>
  </conditionalFormatting>
  <conditionalFormatting sqref="F195:F213 H195:H213">
    <cfRule type="expression" dxfId="1294" priority="74">
      <formula>F195&gt;0</formula>
    </cfRule>
    <cfRule type="expression" dxfId="1293" priority="75">
      <formula>F195&lt;0</formula>
    </cfRule>
  </conditionalFormatting>
  <conditionalFormatting sqref="F188:F194">
    <cfRule type="expression" dxfId="1292" priority="72">
      <formula>F188&gt;0</formula>
    </cfRule>
    <cfRule type="expression" dxfId="1291" priority="73">
      <formula>F188&lt;0</formula>
    </cfRule>
  </conditionalFormatting>
  <conditionalFormatting sqref="H188:H194">
    <cfRule type="expression" dxfId="1290" priority="70">
      <formula>H188&gt;0</formula>
    </cfRule>
    <cfRule type="expression" dxfId="1289" priority="71">
      <formula>H188&lt;0</formula>
    </cfRule>
  </conditionalFormatting>
  <conditionalFormatting sqref="F221:F238 H221:H238">
    <cfRule type="expression" dxfId="1288" priority="68">
      <formula>F221&gt;0</formula>
    </cfRule>
    <cfRule type="expression" dxfId="1287" priority="69">
      <formula>F221&lt;0</formula>
    </cfRule>
  </conditionalFormatting>
  <conditionalFormatting sqref="F214:F220">
    <cfRule type="expression" dxfId="1286" priority="66">
      <formula>F214&gt;0</formula>
    </cfRule>
    <cfRule type="expression" dxfId="1285" priority="67">
      <formula>F214&lt;0</formula>
    </cfRule>
  </conditionalFormatting>
  <conditionalFormatting sqref="H214:H220">
    <cfRule type="expression" dxfId="1284" priority="64">
      <formula>H214&gt;0</formula>
    </cfRule>
    <cfRule type="expression" dxfId="1283" priority="65">
      <formula>H214&lt;0</formula>
    </cfRule>
  </conditionalFormatting>
  <conditionalFormatting sqref="F239:F243 H239:H243">
    <cfRule type="expression" dxfId="1282" priority="62">
      <formula>F239&gt;0</formula>
    </cfRule>
    <cfRule type="expression" dxfId="1281" priority="63">
      <formula>F239&lt;0</formula>
    </cfRule>
  </conditionalFormatting>
  <conditionalFormatting sqref="F251:F266 H251:H266">
    <cfRule type="expression" dxfId="1280" priority="60">
      <formula>F251&gt;0</formula>
    </cfRule>
    <cfRule type="expression" dxfId="1279" priority="61">
      <formula>F251&lt;0</formula>
    </cfRule>
  </conditionalFormatting>
  <conditionalFormatting sqref="H244:H250">
    <cfRule type="expression" dxfId="1278" priority="56">
      <formula>H244&gt;0</formula>
    </cfRule>
    <cfRule type="expression" dxfId="1277" priority="57">
      <formula>H244&lt;0</formula>
    </cfRule>
  </conditionalFormatting>
  <conditionalFormatting sqref="F267 H267">
    <cfRule type="expression" dxfId="1276" priority="54">
      <formula>F267&gt;0</formula>
    </cfRule>
    <cfRule type="expression" dxfId="1275" priority="55">
      <formula>F267&lt;0</formula>
    </cfRule>
  </conditionalFormatting>
  <conditionalFormatting sqref="F268:F272 H268:H272">
    <cfRule type="expression" dxfId="1274" priority="52">
      <formula>F268&gt;0</formula>
    </cfRule>
    <cfRule type="expression" dxfId="1273" priority="53">
      <formula>F268&lt;0</formula>
    </cfRule>
  </conditionalFormatting>
  <conditionalFormatting sqref="F280:F295 H280:H295">
    <cfRule type="expression" dxfId="1272" priority="50">
      <formula>F280&gt;0</formula>
    </cfRule>
    <cfRule type="expression" dxfId="1271" priority="51">
      <formula>F280&lt;0</formula>
    </cfRule>
  </conditionalFormatting>
  <conditionalFormatting sqref="F273:F279">
    <cfRule type="expression" dxfId="1270" priority="48">
      <formula>F273&gt;0</formula>
    </cfRule>
    <cfRule type="expression" dxfId="1269" priority="49">
      <formula>F273&lt;0</formula>
    </cfRule>
  </conditionalFormatting>
  <conditionalFormatting sqref="H273:H279">
    <cfRule type="expression" dxfId="1268" priority="46">
      <formula>H273&gt;0</formula>
    </cfRule>
    <cfRule type="expression" dxfId="1267" priority="47">
      <formula>H273&lt;0</formula>
    </cfRule>
  </conditionalFormatting>
  <conditionalFormatting sqref="F297:F302 H297:H302">
    <cfRule type="expression" dxfId="1266" priority="44">
      <formula>F297&gt;0</formula>
    </cfRule>
    <cfRule type="expression" dxfId="1265" priority="45">
      <formula>F297&lt;0</formula>
    </cfRule>
  </conditionalFormatting>
  <conditionalFormatting sqref="F303 H303">
    <cfRule type="expression" dxfId="1264" priority="42">
      <formula>F303&gt;0</formula>
    </cfRule>
    <cfRule type="expression" dxfId="1263" priority="43">
      <formula>F303&lt;0</formula>
    </cfRule>
  </conditionalFormatting>
  <conditionalFormatting sqref="F304:F308 H304:H308">
    <cfRule type="expression" dxfId="1262" priority="40">
      <formula>F304&gt;0</formula>
    </cfRule>
    <cfRule type="expression" dxfId="1261" priority="41">
      <formula>F304&lt;0</formula>
    </cfRule>
  </conditionalFormatting>
  <conditionalFormatting sqref="F316:F331 H316:H331">
    <cfRule type="expression" dxfId="1260" priority="38">
      <formula>F316&gt;0</formula>
    </cfRule>
    <cfRule type="expression" dxfId="1259" priority="39">
      <formula>F316&lt;0</formula>
    </cfRule>
  </conditionalFormatting>
  <conditionalFormatting sqref="F309:F315">
    <cfRule type="expression" dxfId="1258" priority="36">
      <formula>F309&gt;0</formula>
    </cfRule>
    <cfRule type="expression" dxfId="1257" priority="37">
      <formula>F309&lt;0</formula>
    </cfRule>
  </conditionalFormatting>
  <conditionalFormatting sqref="H309:H315">
    <cfRule type="expression" dxfId="1256" priority="34">
      <formula>H309&gt;0</formula>
    </cfRule>
    <cfRule type="expression" dxfId="1255" priority="35">
      <formula>H309&lt;0</formula>
    </cfRule>
  </conditionalFormatting>
  <conditionalFormatting sqref="F332:F337 H332:H337">
    <cfRule type="expression" dxfId="1254" priority="32">
      <formula>F332&gt;0</formula>
    </cfRule>
    <cfRule type="expression" dxfId="1253" priority="33">
      <formula>F332&lt;0</formula>
    </cfRule>
  </conditionalFormatting>
  <conditionalFormatting sqref="F338 H338">
    <cfRule type="expression" dxfId="1252" priority="30">
      <formula>F338&gt;0</formula>
    </cfRule>
    <cfRule type="expression" dxfId="1251" priority="31">
      <formula>F338&lt;0</formula>
    </cfRule>
  </conditionalFormatting>
  <conditionalFormatting sqref="F339:F343 H339:H343">
    <cfRule type="expression" dxfId="1250" priority="28">
      <formula>F339&gt;0</formula>
    </cfRule>
    <cfRule type="expression" dxfId="1249" priority="29">
      <formula>F339&lt;0</formula>
    </cfRule>
  </conditionalFormatting>
  <conditionalFormatting sqref="F351:F366 H351:H366">
    <cfRule type="expression" dxfId="1248" priority="26">
      <formula>F351&gt;0</formula>
    </cfRule>
    <cfRule type="expression" dxfId="1247" priority="27">
      <formula>F351&lt;0</formula>
    </cfRule>
  </conditionalFormatting>
  <conditionalFormatting sqref="F344:F350">
    <cfRule type="expression" dxfId="1246" priority="24">
      <formula>F344&gt;0</formula>
    </cfRule>
    <cfRule type="expression" dxfId="1245" priority="25">
      <formula>F344&lt;0</formula>
    </cfRule>
  </conditionalFormatting>
  <conditionalFormatting sqref="H344:H350">
    <cfRule type="expression" dxfId="1244" priority="22">
      <formula>H344&gt;0</formula>
    </cfRule>
    <cfRule type="expression" dxfId="1243" priority="23">
      <formula>H344&lt;0</formula>
    </cfRule>
  </conditionalFormatting>
  <conditionalFormatting sqref="M395">
    <cfRule type="expression" dxfId="1242" priority="20">
      <formula>M395&gt;0</formula>
    </cfRule>
    <cfRule type="expression" dxfId="1241" priority="21">
      <formula>M395&lt;0</formula>
    </cfRule>
  </conditionalFormatting>
  <conditionalFormatting sqref="F83:F131 H83:H131">
    <cfRule type="expression" dxfId="1240" priority="18">
      <formula>F83&gt;0</formula>
    </cfRule>
    <cfRule type="expression" dxfId="1239" priority="19">
      <formula>F83&lt;0</formula>
    </cfRule>
  </conditionalFormatting>
  <conditionalFormatting sqref="F71:F82">
    <cfRule type="expression" dxfId="1238" priority="16">
      <formula>F71&gt;0</formula>
    </cfRule>
    <cfRule type="expression" dxfId="1237" priority="17">
      <formula>F71&lt;0</formula>
    </cfRule>
  </conditionalFormatting>
  <conditionalFormatting sqref="H71:H82">
    <cfRule type="expression" dxfId="1236" priority="14">
      <formula>H71&gt;0</formula>
    </cfRule>
    <cfRule type="expression" dxfId="1235" priority="15">
      <formula>H71&lt;0</formula>
    </cfRule>
  </conditionalFormatting>
  <conditionalFormatting sqref="F65:F70 H65:H70">
    <cfRule type="expression" dxfId="1234" priority="12">
      <formula>F65&gt;0</formula>
    </cfRule>
    <cfRule type="expression" dxfId="1233" priority="13">
      <formula>F65&lt;0</formula>
    </cfRule>
  </conditionalFormatting>
  <conditionalFormatting sqref="J67:K67">
    <cfRule type="expression" dxfId="1232" priority="10">
      <formula>J67&gt;0</formula>
    </cfRule>
    <cfRule type="expression" dxfId="1231" priority="11">
      <formula>J67&lt;0</formula>
    </cfRule>
  </conditionalFormatting>
  <conditionalFormatting sqref="J68:K74 K73:K131">
    <cfRule type="expression" dxfId="1230" priority="8">
      <formula>J68&gt;0</formula>
    </cfRule>
    <cfRule type="expression" dxfId="1229" priority="9">
      <formula>J68&lt;0</formula>
    </cfRule>
  </conditionalFormatting>
  <conditionalFormatting sqref="L67:L131">
    <cfRule type="expression" dxfId="1228" priority="4">
      <formula>L67&gt;0</formula>
    </cfRule>
    <cfRule type="expression" dxfId="1227" priority="5">
      <formula>L67&lt;0</formula>
    </cfRule>
  </conditionalFormatting>
  <conditionalFormatting sqref="Q10">
    <cfRule type="expression" dxfId="1226" priority="2">
      <formula>Q10&gt;0</formula>
    </cfRule>
    <cfRule type="expression" dxfId="122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topLeftCell="B1" zoomScaleNormal="100" workbookViewId="0">
      <pane ySplit="1" topLeftCell="A2" activePane="bottomLeft" state="frozen"/>
      <selection activeCell="A2" sqref="A2"/>
      <selection pane="bottomLeft" activeCell="L15" sqref="L15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26.33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42128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-4831.0200000000041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-6578.989999999998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-0.13507280987800721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28.963000000000001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28.6997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28.436399999999999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28.173100000000002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27.909800000000001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27.6465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27.383199999999999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27.119899999999998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26.8566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26.593299999999999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26.33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26.066699999999997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25.803399999999996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25.540099999999999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25.276799999999998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25.013499999999997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24.750199999999996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24.486899999999999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24.223600000000001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23.9603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23.696999999999999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3" priority="63">
      <formula>F88&gt;0</formula>
    </cfRule>
    <cfRule type="expression" dxfId="1212" priority="64">
      <formula>F88&lt;0</formula>
    </cfRule>
  </conditionalFormatting>
  <conditionalFormatting sqref="F93:F106 F109:F153 F156:F157">
    <cfRule type="expression" dxfId="1211" priority="59">
      <formula>F93&gt;0</formula>
    </cfRule>
    <cfRule type="expression" dxfId="1210" priority="60">
      <formula>F93&lt;0</formula>
    </cfRule>
  </conditionalFormatting>
  <conditionalFormatting sqref="F93:F106 F109:F153 F156:F157">
    <cfRule type="expression" dxfId="1209" priority="61">
      <formula>F93&gt;0</formula>
    </cfRule>
    <cfRule type="expression" dxfId="1208" priority="62">
      <formula>F93&lt;0</formula>
    </cfRule>
  </conditionalFormatting>
  <conditionalFormatting sqref="H88:H106 H109:H153 H156:H157">
    <cfRule type="expression" dxfId="1207" priority="57">
      <formula>H88&gt;0</formula>
    </cfRule>
    <cfRule type="expression" dxfId="1206" priority="58">
      <formula>H88&lt;0</formula>
    </cfRule>
  </conditionalFormatting>
  <conditionalFormatting sqref="F84:F87">
    <cfRule type="expression" dxfId="1205" priority="51">
      <formula>F84&gt;0</formula>
    </cfRule>
    <cfRule type="expression" dxfId="1204" priority="52">
      <formula>F84&lt;0</formula>
    </cfRule>
  </conditionalFormatting>
  <conditionalFormatting sqref="H84:H87">
    <cfRule type="expression" dxfId="1203" priority="49">
      <formula>H84&gt;0</formula>
    </cfRule>
    <cfRule type="expression" dxfId="1202" priority="50">
      <formula>H84&lt;0</formula>
    </cfRule>
  </conditionalFormatting>
  <conditionalFormatting sqref="Q8">
    <cfRule type="expression" dxfId="1201" priority="45">
      <formula>Q8&gt;0</formula>
    </cfRule>
    <cfRule type="expression" dxfId="1200" priority="46">
      <formula>Q8&lt;0</formula>
    </cfRule>
  </conditionalFormatting>
  <conditionalFormatting sqref="Q7">
    <cfRule type="expression" dxfId="1199" priority="47">
      <formula>Q7&gt;0</formula>
    </cfRule>
    <cfRule type="expression" dxfId="1198" priority="48">
      <formula>Q7&lt;0</formula>
    </cfRule>
  </conditionalFormatting>
  <conditionalFormatting sqref="F107">
    <cfRule type="expression" dxfId="1197" priority="41">
      <formula>F107&gt;0</formula>
    </cfRule>
    <cfRule type="expression" dxfId="1196" priority="42">
      <formula>F107&lt;0</formula>
    </cfRule>
  </conditionalFormatting>
  <conditionalFormatting sqref="F107">
    <cfRule type="expression" dxfId="1195" priority="43">
      <formula>F107&gt;0</formula>
    </cfRule>
    <cfRule type="expression" dxfId="1194" priority="44">
      <formula>F107&lt;0</formula>
    </cfRule>
  </conditionalFormatting>
  <conditionalFormatting sqref="H107">
    <cfRule type="expression" dxfId="1193" priority="39">
      <formula>H107&gt;0</formula>
    </cfRule>
    <cfRule type="expression" dxfId="1192" priority="40">
      <formula>H107&lt;0</formula>
    </cfRule>
  </conditionalFormatting>
  <conditionalFormatting sqref="F108">
    <cfRule type="expression" dxfId="1191" priority="35">
      <formula>F108&gt;0</formula>
    </cfRule>
    <cfRule type="expression" dxfId="1190" priority="36">
      <formula>F108&lt;0</formula>
    </cfRule>
  </conditionalFormatting>
  <conditionalFormatting sqref="F108">
    <cfRule type="expression" dxfId="1189" priority="37">
      <formula>F108&gt;0</formula>
    </cfRule>
    <cfRule type="expression" dxfId="1188" priority="38">
      <formula>F108&lt;0</formula>
    </cfRule>
  </conditionalFormatting>
  <conditionalFormatting sqref="H108">
    <cfRule type="expression" dxfId="1187" priority="33">
      <formula>H108&gt;0</formula>
    </cfRule>
    <cfRule type="expression" dxfId="1186" priority="34">
      <formula>H108&lt;0</formula>
    </cfRule>
  </conditionalFormatting>
  <conditionalFormatting sqref="F154:F155">
    <cfRule type="expression" dxfId="1185" priority="29">
      <formula>F154&gt;0</formula>
    </cfRule>
    <cfRule type="expression" dxfId="1184" priority="30">
      <formula>F154&lt;0</formula>
    </cfRule>
  </conditionalFormatting>
  <conditionalFormatting sqref="F154:F155">
    <cfRule type="expression" dxfId="1183" priority="31">
      <formula>F154&gt;0</formula>
    </cfRule>
    <cfRule type="expression" dxfId="1182" priority="32">
      <formula>F154&lt;0</formula>
    </cfRule>
  </conditionalFormatting>
  <conditionalFormatting sqref="H154:H155">
    <cfRule type="expression" dxfId="1181" priority="27">
      <formula>H154&gt;0</formula>
    </cfRule>
    <cfRule type="expression" dxfId="1180" priority="28">
      <formula>H154&lt;0</formula>
    </cfRule>
  </conditionalFormatting>
  <conditionalFormatting sqref="F35:F50">
    <cfRule type="expression" dxfId="1179" priority="25">
      <formula>F35&gt;0</formula>
    </cfRule>
    <cfRule type="expression" dxfId="1178" priority="26">
      <formula>F35&lt;0</formula>
    </cfRule>
  </conditionalFormatting>
  <conditionalFormatting sqref="H35:H50">
    <cfRule type="expression" dxfId="1177" priority="23">
      <formula>H35&gt;0</formula>
    </cfRule>
    <cfRule type="expression" dxfId="1176" priority="24">
      <formula>H35&lt;0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45:K45">
    <cfRule type="expression" dxfId="1173" priority="19">
      <formula>J45&gt;0</formula>
    </cfRule>
    <cfRule type="expression" dxfId="1172" priority="20">
      <formula>J45&lt;0</formula>
    </cfRule>
  </conditionalFormatting>
  <conditionalFormatting sqref="K46">
    <cfRule type="expression" dxfId="1171" priority="17">
      <formula>K46&gt;0</formula>
    </cfRule>
    <cfRule type="expression" dxfId="1170" priority="18">
      <formula>K46&lt;0</formula>
    </cfRule>
  </conditionalFormatting>
  <conditionalFormatting sqref="K47:K60 K65:K76">
    <cfRule type="expression" dxfId="1169" priority="15">
      <formula>K47&gt;0</formula>
    </cfRule>
    <cfRule type="expression" dxfId="1168" priority="16">
      <formula>K47&lt;0</formula>
    </cfRule>
  </conditionalFormatting>
  <conditionalFormatting sqref="F52:F60">
    <cfRule type="expression" dxfId="1167" priority="13">
      <formula>F52&gt;0</formula>
    </cfRule>
    <cfRule type="expression" dxfId="1166" priority="14">
      <formula>F52&lt;0</formula>
    </cfRule>
  </conditionalFormatting>
  <conditionalFormatting sqref="H52:H60">
    <cfRule type="expression" dxfId="1165" priority="11">
      <formula>H52&gt;0</formula>
    </cfRule>
    <cfRule type="expression" dxfId="1164" priority="12">
      <formula>H52&lt;0</formula>
    </cfRule>
  </conditionalFormatting>
  <conditionalFormatting sqref="R4">
    <cfRule type="expression" dxfId="1163" priority="9">
      <formula>R4&gt;0</formula>
    </cfRule>
    <cfRule type="expression" dxfId="1162" priority="10">
      <formula>R4&lt;0</formula>
    </cfRule>
  </conditionalFormatting>
  <conditionalFormatting sqref="Q9">
    <cfRule type="expression" dxfId="1161" priority="7">
      <formula>Q9&gt;0</formula>
    </cfRule>
    <cfRule type="expression" dxfId="1160" priority="8">
      <formula>Q9&lt;0</formula>
    </cfRule>
  </conditionalFormatting>
  <conditionalFormatting sqref="K61:K64">
    <cfRule type="expression" dxfId="1159" priority="5">
      <formula>K61&gt;0</formula>
    </cfRule>
    <cfRule type="expression" dxfId="1158" priority="6">
      <formula>K61&lt;0</formula>
    </cfRule>
  </conditionalFormatting>
  <conditionalFormatting sqref="F61:F69">
    <cfRule type="expression" dxfId="1157" priority="3">
      <formula>F61&gt;0</formula>
    </cfRule>
    <cfRule type="expression" dxfId="1156" priority="4">
      <formula>F61&lt;0</formula>
    </cfRule>
  </conditionalFormatting>
  <conditionalFormatting sqref="H61:H69">
    <cfRule type="expression" dxfId="1155" priority="1">
      <formula>H61&gt;0</formula>
    </cfRule>
    <cfRule type="expression" dxfId="115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2" priority="31">
      <formula>Q7&gt;0</formula>
    </cfRule>
    <cfRule type="expression" dxfId="1141" priority="32">
      <formula>Q7&lt;0</formula>
    </cfRule>
  </conditionalFormatting>
  <conditionalFormatting sqref="Q8">
    <cfRule type="expression" dxfId="1140" priority="29">
      <formula>Q8&gt;0</formula>
    </cfRule>
    <cfRule type="expression" dxfId="1139" priority="30">
      <formula>Q8&lt;0</formula>
    </cfRule>
  </conditionalFormatting>
  <conditionalFormatting sqref="F62:F65">
    <cfRule type="expression" dxfId="1138" priority="21">
      <formula>F62&gt;0</formula>
    </cfRule>
    <cfRule type="expression" dxfId="1137" priority="22">
      <formula>F62&lt;0</formula>
    </cfRule>
  </conditionalFormatting>
  <conditionalFormatting sqref="F66:F74 F78:F98 F102:F106">
    <cfRule type="expression" dxfId="1136" priority="17">
      <formula>F66&gt;0</formula>
    </cfRule>
    <cfRule type="expression" dxfId="1135" priority="18">
      <formula>F66&lt;0</formula>
    </cfRule>
  </conditionalFormatting>
  <conditionalFormatting sqref="F66:F74 F78:F98 F102:F106">
    <cfRule type="expression" dxfId="1134" priority="19">
      <formula>F66&gt;0</formula>
    </cfRule>
    <cfRule type="expression" dxfId="1133" priority="20">
      <formula>F66&lt;0</formula>
    </cfRule>
  </conditionalFormatting>
  <conditionalFormatting sqref="H62:H74 H78:H98 H102:H106">
    <cfRule type="expression" dxfId="1132" priority="15">
      <formula>H62&gt;0</formula>
    </cfRule>
    <cfRule type="expression" dxfId="1131" priority="16">
      <formula>H62&lt;0</formula>
    </cfRule>
  </conditionalFormatting>
  <conditionalFormatting sqref="F57:F61">
    <cfRule type="expression" dxfId="1130" priority="13">
      <formula>F57&gt;0</formula>
    </cfRule>
    <cfRule type="expression" dxfId="1129" priority="14">
      <formula>F57&lt;0</formula>
    </cfRule>
  </conditionalFormatting>
  <conditionalFormatting sqref="H57:H61">
    <cfRule type="expression" dxfId="1128" priority="11">
      <formula>H57&gt;0</formula>
    </cfRule>
    <cfRule type="expression" dxfId="1127" priority="12">
      <formula>H57&lt;0</formula>
    </cfRule>
  </conditionalFormatting>
  <conditionalFormatting sqref="F75:F77">
    <cfRule type="expression" dxfId="1126" priority="7">
      <formula>F75&gt;0</formula>
    </cfRule>
    <cfRule type="expression" dxfId="1125" priority="8">
      <formula>F75&lt;0</formula>
    </cfRule>
  </conditionalFormatting>
  <conditionalFormatting sqref="F75:F77">
    <cfRule type="expression" dxfId="1124" priority="9">
      <formula>F75&gt;0</formula>
    </cfRule>
    <cfRule type="expression" dxfId="1123" priority="10">
      <formula>F75&lt;0</formula>
    </cfRule>
  </conditionalFormatting>
  <conditionalFormatting sqref="H75:H77">
    <cfRule type="expression" dxfId="1122" priority="5">
      <formula>H75&gt;0</formula>
    </cfRule>
    <cfRule type="expression" dxfId="1121" priority="6">
      <formula>H75&lt;0</formula>
    </cfRule>
  </conditionalFormatting>
  <conditionalFormatting sqref="F22:F30">
    <cfRule type="expression" dxfId="1120" priority="3">
      <formula>F22&gt;0</formula>
    </cfRule>
    <cfRule type="expression" dxfId="1119" priority="4">
      <formula>F22&lt;0</formula>
    </cfRule>
  </conditionalFormatting>
  <conditionalFormatting sqref="F99:F101">
    <cfRule type="expression" dxfId="1118" priority="1">
      <formula>F99&gt;0</formula>
    </cfRule>
    <cfRule type="expression" dxfId="111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6" priority="19">
      <formula>F25&gt;0</formula>
    </cfRule>
    <cfRule type="expression" dxfId="1115" priority="20">
      <formula>F25&lt;0</formula>
    </cfRule>
  </conditionalFormatting>
  <conditionalFormatting sqref="Q7">
    <cfRule type="expression" dxfId="1114" priority="17">
      <formula>Q7&gt;0</formula>
    </cfRule>
    <cfRule type="expression" dxfId="1113" priority="18">
      <formula>Q7&lt;0</formula>
    </cfRule>
  </conditionalFormatting>
  <conditionalFormatting sqref="Q8">
    <cfRule type="expression" dxfId="1112" priority="15">
      <formula>Q8&gt;0</formula>
    </cfRule>
    <cfRule type="expression" dxfId="1111" priority="16">
      <formula>Q8&lt;0</formula>
    </cfRule>
  </conditionalFormatting>
  <conditionalFormatting sqref="M74">
    <cfRule type="expression" dxfId="1110" priority="9">
      <formula>M74&gt;0</formula>
    </cfRule>
    <cfRule type="expression" dxfId="1109" priority="10">
      <formula>M74&lt;0</formula>
    </cfRule>
  </conditionalFormatting>
  <conditionalFormatting sqref="F113:F149 H113:H149">
    <cfRule type="expression" dxfId="1108" priority="7">
      <formula>F113&gt;0</formula>
    </cfRule>
    <cfRule type="expression" dxfId="1107" priority="8">
      <formula>F113&lt;0</formula>
    </cfRule>
  </conditionalFormatting>
  <conditionalFormatting sqref="F105:F112">
    <cfRule type="expression" dxfId="1106" priority="5">
      <formula>F105&gt;0</formula>
    </cfRule>
    <cfRule type="expression" dxfId="1105" priority="6">
      <formula>F105&lt;0</formula>
    </cfRule>
  </conditionalFormatting>
  <conditionalFormatting sqref="H105:H112">
    <cfRule type="expression" dxfId="1104" priority="3">
      <formula>H105&gt;0</formula>
    </cfRule>
    <cfRule type="expression" dxfId="1103" priority="4">
      <formula>H105&lt;0</formula>
    </cfRule>
  </conditionalFormatting>
  <conditionalFormatting sqref="Q10">
    <cfRule type="expression" dxfId="1102" priority="1">
      <formula>Q10&gt;0</formula>
    </cfRule>
    <cfRule type="expression" dxfId="110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840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214.87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6446.1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991.27000000000044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766.5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0.13495668709064018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236.35700000000003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234.20830000000001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232.05960000000002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229.91090000000003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227.76220000000001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225.61350000000002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223.46480000000003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221.31610000000001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219.16740000000001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217.0187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214.87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212.72130000000001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210.57259999999999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208.4239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206.27519999999998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204.12649999999999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201.9778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199.82910000000001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197.68040000000002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195.5317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193.38300000000001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0" priority="35">
      <formula>F47&gt;0</formula>
    </cfRule>
    <cfRule type="expression" dxfId="1099" priority="36">
      <formula>F47&lt;0</formula>
    </cfRule>
  </conditionalFormatting>
  <conditionalFormatting sqref="Q7">
    <cfRule type="expression" dxfId="1098" priority="33">
      <formula>Q7&gt;0</formula>
    </cfRule>
    <cfRule type="expression" dxfId="1097" priority="34">
      <formula>Q7&lt;0</formula>
    </cfRule>
  </conditionalFormatting>
  <conditionalFormatting sqref="Q8">
    <cfRule type="expression" dxfId="1096" priority="31">
      <formula>Q8&gt;0</formula>
    </cfRule>
    <cfRule type="expression" dxfId="1095" priority="32">
      <formula>Q8&lt;0</formula>
    </cfRule>
  </conditionalFormatting>
  <conditionalFormatting sqref="F27:F46">
    <cfRule type="expression" dxfId="1094" priority="29">
      <formula>F27&gt;0</formula>
    </cfRule>
    <cfRule type="expression" dxfId="1093" priority="30">
      <formula>F27&lt;0</formula>
    </cfRule>
  </conditionalFormatting>
  <conditionalFormatting sqref="H27:H46">
    <cfRule type="expression" dxfId="1092" priority="27">
      <formula>H27&gt;0</formula>
    </cfRule>
    <cfRule type="expression" dxfId="1091" priority="28">
      <formula>H27&lt;0</formula>
    </cfRule>
  </conditionalFormatting>
  <conditionalFormatting sqref="Q10">
    <cfRule type="expression" dxfId="1090" priority="21">
      <formula>Q10&gt;0</formula>
    </cfRule>
    <cfRule type="expression" dxfId="1089" priority="22">
      <formula>Q10&lt;0</formula>
    </cfRule>
  </conditionalFormatting>
  <conditionalFormatting sqref="J25:J38">
    <cfRule type="expression" dxfId="1088" priority="19">
      <formula>J25&gt;0</formula>
    </cfRule>
    <cfRule type="expression" dxfId="1087" priority="20">
      <formula>J25&lt;0</formula>
    </cfRule>
  </conditionalFormatting>
  <conditionalFormatting sqref="K25:K38">
    <cfRule type="expression" dxfId="1086" priority="17">
      <formula>K25&gt;0</formula>
    </cfRule>
    <cfRule type="expression" dxfId="1085" priority="18">
      <formula>K25&lt;0</formula>
    </cfRule>
  </conditionalFormatting>
  <conditionalFormatting sqref="L25:L38">
    <cfRule type="expression" dxfId="1084" priority="15">
      <formula>L25&gt;0</formula>
    </cfRule>
    <cfRule type="expression" dxfId="1083" priority="16">
      <formula>L25&lt;0</formula>
    </cfRule>
  </conditionalFormatting>
  <conditionalFormatting sqref="F89:F110">
    <cfRule type="expression" dxfId="1082" priority="13">
      <formula>F89&gt;0</formula>
    </cfRule>
    <cfRule type="expression" dxfId="1081" priority="14">
      <formula>F89&lt;0</formula>
    </cfRule>
  </conditionalFormatting>
  <conditionalFormatting sqref="H89:H110">
    <cfRule type="expression" dxfId="1080" priority="11">
      <formula>H89&gt;0</formula>
    </cfRule>
    <cfRule type="expression" dxfId="1079" priority="12">
      <formula>H89&lt;0</formula>
    </cfRule>
  </conditionalFormatting>
  <conditionalFormatting sqref="J89:J102">
    <cfRule type="expression" dxfId="1078" priority="9">
      <formula>J89&gt;0</formula>
    </cfRule>
    <cfRule type="expression" dxfId="1077" priority="10">
      <formula>J89&lt;0</formula>
    </cfRule>
  </conditionalFormatting>
  <conditionalFormatting sqref="K89:K102">
    <cfRule type="expression" dxfId="1076" priority="7">
      <formula>K89&gt;0</formula>
    </cfRule>
    <cfRule type="expression" dxfId="1075" priority="8">
      <formula>K89&lt;0</formula>
    </cfRule>
  </conditionalFormatting>
  <conditionalFormatting sqref="L89:L102">
    <cfRule type="expression" dxfId="1074" priority="5">
      <formula>L89&gt;0</formula>
    </cfRule>
    <cfRule type="expression" dxfId="1073" priority="6">
      <formula>L89&lt;0</formula>
    </cfRule>
  </conditionalFormatting>
  <conditionalFormatting sqref="F25:F26">
    <cfRule type="expression" dxfId="1072" priority="3">
      <formula>F25&gt;0</formula>
    </cfRule>
    <cfRule type="expression" dxfId="1071" priority="4">
      <formula>F25&lt;0</formula>
    </cfRule>
  </conditionalFormatting>
  <conditionalFormatting sqref="H25:H26">
    <cfRule type="expression" dxfId="1070" priority="1">
      <formula>H25&gt;0</formula>
    </cfRule>
    <cfRule type="expression" dxfId="10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103.03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10303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522.82000000000153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522.82000000000153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5.3457093836718914E-2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113.33300000000001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112.30270000000002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111.2724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110.24210000000001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109.21180000000001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108.1815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107.1512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106.12090000000001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105.09060000000001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104.0603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103.03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101.9997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100.96939999999999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99.939099999999996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98.908799999999999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97.878500000000003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96.848199999999991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95.817900000000009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94.787600000000012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93.757300000000001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92.727000000000004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8" priority="23">
      <formula>F56&gt;0</formula>
    </cfRule>
    <cfRule type="expression" dxfId="1067" priority="24">
      <formula>F56&lt;0</formula>
    </cfRule>
  </conditionalFormatting>
  <conditionalFormatting sqref="Q7">
    <cfRule type="expression" dxfId="1066" priority="21">
      <formula>Q7&gt;0</formula>
    </cfRule>
    <cfRule type="expression" dxfId="1065" priority="22">
      <formula>Q7&lt;0</formula>
    </cfRule>
  </conditionalFormatting>
  <conditionalFormatting sqref="Q8">
    <cfRule type="expression" dxfId="1064" priority="19">
      <formula>Q8&gt;0</formula>
    </cfRule>
    <cfRule type="expression" dxfId="1063" priority="20">
      <formula>Q8&lt;0</formula>
    </cfRule>
  </conditionalFormatting>
  <conditionalFormatting sqref="F25:F55">
    <cfRule type="expression" dxfId="1062" priority="17">
      <formula>F25&gt;0</formula>
    </cfRule>
    <cfRule type="expression" dxfId="1061" priority="18">
      <formula>F25&lt;0</formula>
    </cfRule>
  </conditionalFormatting>
  <conditionalFormatting sqref="H25:H55">
    <cfRule type="expression" dxfId="1060" priority="15">
      <formula>H25&gt;0</formula>
    </cfRule>
    <cfRule type="expression" dxfId="1059" priority="16">
      <formula>H25&lt;0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Q10">
    <cfRule type="expression" dxfId="1054" priority="9">
      <formula>Q10&gt;0</formula>
    </cfRule>
    <cfRule type="expression" dxfId="1053" priority="10">
      <formula>Q10&lt;0</formula>
    </cfRule>
  </conditionalFormatting>
  <conditionalFormatting sqref="J25:J38">
    <cfRule type="expression" dxfId="1052" priority="7">
      <formula>J25&gt;0</formula>
    </cfRule>
    <cfRule type="expression" dxfId="1051" priority="8">
      <formula>J25&lt;0</formula>
    </cfRule>
  </conditionalFormatting>
  <conditionalFormatting sqref="K25:K38">
    <cfRule type="expression" dxfId="1050" priority="5">
      <formula>K25&gt;0</formula>
    </cfRule>
    <cfRule type="expression" dxfId="1049" priority="6">
      <formula>K25&lt;0</formula>
    </cfRule>
  </conditionalFormatting>
  <conditionalFormatting sqref="L25:L34">
    <cfRule type="expression" dxfId="1048" priority="3">
      <formula>L25&gt;0</formula>
    </cfRule>
    <cfRule type="expression" dxfId="1047" priority="4">
      <formula>L25&lt;0</formula>
    </cfRule>
  </conditionalFormatting>
  <conditionalFormatting sqref="J43">
    <cfRule type="expression" dxfId="1046" priority="1">
      <formula>J43&gt;0</formula>
    </cfRule>
    <cfRule type="expression" dxfId="104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188.3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3766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927.92000000000053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784.89000000000033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0.26328783573903691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2.6553372278279338E-3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207.13000000000002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205.24700000000001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203.36400000000003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201.48100000000002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199.59800000000001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197.71500000000003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195.83200000000002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193.94900000000001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192.066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190.18300000000002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188.3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186.417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184.53400000000002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182.65100000000001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180.768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178.88499999999999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177.00200000000001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175.11900000000003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173.23600000000002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171.35300000000001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169.47000000000003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73.62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2944.8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197.22999999999956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71.300000000000182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2.4812945884809531E-2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80.982000000000014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80.245800000000017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79.509600000000006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78.773400000000009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78.037200000000013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77.301000000000002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76.564800000000005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75.828600000000009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75.092400000000012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74.356200000000001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73.62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72.883800000000008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72.147599999999997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71.4114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70.675200000000004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69.939000000000007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69.202799999999996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68.466600000000014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67.730400000000003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66.994200000000006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66.25800000000001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7:F33">
    <cfRule type="expression" dxfId="911" priority="19">
      <formula>F27&gt;0</formula>
    </cfRule>
    <cfRule type="expression" dxfId="910" priority="20">
      <formula>F27&lt;0</formula>
    </cfRule>
  </conditionalFormatting>
  <conditionalFormatting sqref="H27:H33">
    <cfRule type="expression" dxfId="909" priority="17">
      <formula>H27&gt;0</formula>
    </cfRule>
    <cfRule type="expression" dxfId="908" priority="18">
      <formula>H27&lt;0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:F26">
    <cfRule type="expression" dxfId="895" priority="3">
      <formula>F25&gt;0</formula>
    </cfRule>
    <cfRule type="expression" dxfId="894" priority="4">
      <formula>F25&lt;0</formula>
    </cfRule>
  </conditionalFormatting>
  <conditionalFormatting sqref="H25:H26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72.010000000000005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10801.5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-275.81999999999971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-275.81999999999971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-2.4899524433707767E-2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79.211000000000013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78.490900000000011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77.770800000000008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77.050700000000006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76.330600000000004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75.610500000000002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74.890400000000014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74.170300000000012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73.450200000000009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72.730100000000007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72.010000000000005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71.289900000000003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70.569800000000001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69.849699999999999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69.129599999999996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68.409500000000008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67.689400000000006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66.969300000000004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66.249200000000002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65.529100000000014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64.809000000000012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24.82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12410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2121.5200000000004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669.26000000000204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5.7003221262033069E-2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2.4174053182917002E-2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27.302000000000003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27.053800000000003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26.805600000000002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26.557400000000001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26.309200000000001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26.061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25.812800000000003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25.564600000000002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25.316400000000002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25.068200000000001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24.82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A52">
        <v>500</v>
      </c>
      <c r="B52" s="189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7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24.5718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24.323599999999999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24.075399999999998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23.827199999999998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23.579000000000001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23.3308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23.082600000000003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22.834400000000002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22.586200000000002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22.338000000000001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30">C68*(E68-D68)</f>
        <v>-30.999999999999872</v>
      </c>
      <c r="G68" s="373">
        <f t="shared" ref="G68:G73" si="31">D68*C68</f>
        <v>2500</v>
      </c>
      <c r="H68" s="374">
        <f t="shared" ref="H68:H73" si="32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30"/>
        <v>26.000000000000156</v>
      </c>
      <c r="G69" s="373">
        <f t="shared" si="31"/>
        <v>2500</v>
      </c>
      <c r="H69" s="374">
        <f t="shared" si="32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30"/>
        <v>157.00000000000003</v>
      </c>
      <c r="G70" s="373">
        <f t="shared" si="31"/>
        <v>2500</v>
      </c>
      <c r="H70" s="374">
        <f t="shared" si="32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30"/>
        <v>46.999999999999886</v>
      </c>
      <c r="G71" s="373">
        <f t="shared" si="31"/>
        <v>2500</v>
      </c>
      <c r="H71" s="374">
        <f t="shared" si="32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30"/>
        <v>69.000000000000128</v>
      </c>
      <c r="G72" s="373">
        <f t="shared" si="31"/>
        <v>2500</v>
      </c>
      <c r="H72" s="374">
        <f t="shared" si="32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30"/>
        <v>148.00000000000006</v>
      </c>
      <c r="G73" s="373">
        <f t="shared" si="31"/>
        <v>2500</v>
      </c>
      <c r="H73" s="374">
        <f t="shared" si="32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3">C74*(E74-D74)</f>
        <v>428.00000000000011</v>
      </c>
      <c r="G74" s="373">
        <f t="shared" ref="G74:G80" si="34">D74*C74</f>
        <v>2500</v>
      </c>
      <c r="H74" s="374">
        <f t="shared" ref="H74:H80" si="35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3"/>
        <v>368</v>
      </c>
      <c r="G75" s="373">
        <f t="shared" si="34"/>
        <v>2500</v>
      </c>
      <c r="H75" s="374">
        <f t="shared" si="35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3"/>
        <v>401.00000000000017</v>
      </c>
      <c r="G76" s="373">
        <f t="shared" si="34"/>
        <v>2500</v>
      </c>
      <c r="H76" s="374">
        <f t="shared" si="35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3"/>
        <v>389.00000000000006</v>
      </c>
      <c r="G77" s="373">
        <f t="shared" si="34"/>
        <v>2500</v>
      </c>
      <c r="H77" s="374">
        <f t="shared" si="35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3"/>
        <v>362.99999999999989</v>
      </c>
      <c r="G78" s="373">
        <f t="shared" si="34"/>
        <v>2500</v>
      </c>
      <c r="H78" s="374">
        <f t="shared" si="35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3"/>
        <v>434</v>
      </c>
      <c r="G79" s="373">
        <f t="shared" si="34"/>
        <v>2500</v>
      </c>
      <c r="H79" s="374">
        <f t="shared" si="35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3"/>
        <v>200</v>
      </c>
      <c r="G80" s="373">
        <f t="shared" si="34"/>
        <v>2500</v>
      </c>
      <c r="H80" s="374">
        <f t="shared" si="35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6">C85*(E85-D85)</f>
        <v>-9.9999999999999645</v>
      </c>
      <c r="G85" s="256">
        <f t="shared" ref="G85:G90" si="37">D85*C85</f>
        <v>1287</v>
      </c>
      <c r="H85" s="270">
        <f t="shared" ref="H85:H90" si="38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6"/>
        <v>-45.999999999999908</v>
      </c>
      <c r="G86" s="256">
        <f t="shared" si="37"/>
        <v>1287</v>
      </c>
      <c r="H86" s="270">
        <f t="shared" si="38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6"/>
        <v>-82.000000000000028</v>
      </c>
      <c r="G87" s="256">
        <f t="shared" si="37"/>
        <v>2496</v>
      </c>
      <c r="H87" s="270">
        <f t="shared" si="38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6"/>
        <v>-99.000000000000028</v>
      </c>
      <c r="G88" s="256">
        <f t="shared" si="37"/>
        <v>3720</v>
      </c>
      <c r="H88" s="270">
        <f t="shared" si="38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6"/>
        <v>-121.50000000000034</v>
      </c>
      <c r="G89" s="256">
        <f t="shared" si="37"/>
        <v>3720</v>
      </c>
      <c r="H89" s="270">
        <f t="shared" si="38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6"/>
        <v>-50.999999999999979</v>
      </c>
      <c r="G90" s="256">
        <f t="shared" si="37"/>
        <v>3720</v>
      </c>
      <c r="H90" s="270">
        <f t="shared" si="38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9">C91*(E91-D91)</f>
        <v>13.499999999999979</v>
      </c>
      <c r="G91" s="256">
        <f t="shared" ref="G91:G102" si="40">D91*C91</f>
        <v>3720</v>
      </c>
      <c r="H91" s="270">
        <f t="shared" ref="H91:H102" si="41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9"/>
        <v>40.499999999999936</v>
      </c>
      <c r="G92" s="256">
        <f t="shared" si="40"/>
        <v>3720</v>
      </c>
      <c r="H92" s="270">
        <f t="shared" si="41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9"/>
        <v>7.5000000000001066</v>
      </c>
      <c r="G93" s="256">
        <f t="shared" si="40"/>
        <v>3720</v>
      </c>
      <c r="H93" s="270">
        <f t="shared" si="41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9"/>
        <v>-33.000000000000362</v>
      </c>
      <c r="G94" s="256">
        <f t="shared" si="40"/>
        <v>3720</v>
      </c>
      <c r="H94" s="270">
        <f t="shared" si="41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9"/>
        <v>-211.50000000000003</v>
      </c>
      <c r="G95" s="256">
        <f t="shared" si="40"/>
        <v>3720</v>
      </c>
      <c r="H95" s="270">
        <f t="shared" si="41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9"/>
        <v>-144.00000000000011</v>
      </c>
      <c r="G96" s="256">
        <f t="shared" si="40"/>
        <v>3720</v>
      </c>
      <c r="H96" s="270">
        <f t="shared" si="41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9"/>
        <v>-73.500000000000298</v>
      </c>
      <c r="G97" s="256">
        <f t="shared" si="40"/>
        <v>3720</v>
      </c>
      <c r="H97" s="270">
        <f t="shared" si="41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9"/>
        <v>-104.53499999999991</v>
      </c>
      <c r="G98" s="256">
        <f t="shared" si="40"/>
        <v>3694.0349999999999</v>
      </c>
      <c r="H98" s="270">
        <f t="shared" si="41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9"/>
        <v>-164.53499999999968</v>
      </c>
      <c r="G99" s="256">
        <f t="shared" si="40"/>
        <v>3694.0349999999999</v>
      </c>
      <c r="H99" s="270">
        <f t="shared" si="41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9"/>
        <v>8.2949999999998525</v>
      </c>
      <c r="G100" s="256">
        <f t="shared" si="40"/>
        <v>3639.7050000000004</v>
      </c>
      <c r="H100" s="270">
        <f t="shared" si="41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9"/>
        <v>69.794999999999874</v>
      </c>
      <c r="G101" s="256">
        <f t="shared" si="40"/>
        <v>3639.7050000000004</v>
      </c>
      <c r="H101" s="270">
        <f t="shared" si="41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9"/>
        <v>589.25999999999976</v>
      </c>
      <c r="G102" s="256">
        <f t="shared" si="40"/>
        <v>2250.7400000000002</v>
      </c>
      <c r="H102" s="270">
        <f t="shared" si="41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67.81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10171.5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-1056.58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-1056.58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-9.4101573911122824E-2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74.591000000000008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73.912900000000008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73.234800000000007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72.556700000000006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71.878600000000006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71.200500000000005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70.522400000000005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69.844300000000004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69.166200000000003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68.488100000000003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67.81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67.131900000000002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66.453800000000001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65.775700000000001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65.0976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64.419499999999999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63.741399999999999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63.063300000000005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62.385200000000005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61.707100000000004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61.029000000000003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60.33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4826.3999999999996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2376.9300000000012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772.34999999999945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0.19051319051319038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66.363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65.759700000000009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65.156400000000005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64.553100000000001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63.949800000000003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63.346499999999999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62.743200000000002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62.139899999999997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61.5366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60.933299999999996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60.33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59.726700000000001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59.123399999999997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58.520099999999999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57.916799999999995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57.313499999999998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56.710199999999993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56.106900000000003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55.503599999999999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54.900300000000001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54.296999999999997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5">
      <formula>Q8&gt;0</formula>
    </cfRule>
    <cfRule type="expression" dxfId="553" priority="56">
      <formula>Q8&lt;0</formula>
    </cfRule>
  </conditionalFormatting>
  <conditionalFormatting sqref="Q7">
    <cfRule type="expression" dxfId="552" priority="57">
      <formula>Q7&gt;0</formula>
    </cfRule>
    <cfRule type="expression" dxfId="551" priority="58">
      <formula>Q7&lt;0</formula>
    </cfRule>
  </conditionalFormatting>
  <conditionalFormatting sqref="M50">
    <cfRule type="expression" dxfId="550" priority="45">
      <formula>M50&gt;0</formula>
    </cfRule>
    <cfRule type="expression" dxfId="549" priority="46">
      <formula>M50&lt;0</formula>
    </cfRule>
  </conditionalFormatting>
  <conditionalFormatting sqref="M50">
    <cfRule type="expression" dxfId="548" priority="47">
      <formula>M50&gt;0</formula>
    </cfRule>
    <cfRule type="expression" dxfId="547" priority="48">
      <formula>M50&lt;0</formula>
    </cfRule>
  </conditionalFormatting>
  <conditionalFormatting sqref="F24:F28">
    <cfRule type="expression" dxfId="546" priority="33">
      <formula>F24&gt;0</formula>
    </cfRule>
    <cfRule type="expression" dxfId="545" priority="34">
      <formula>F24&lt;0</formula>
    </cfRule>
  </conditionalFormatting>
  <conditionalFormatting sqref="F24:F28">
    <cfRule type="expression" dxfId="544" priority="35">
      <formula>F24&gt;0</formula>
    </cfRule>
    <cfRule type="expression" dxfId="543" priority="36">
      <formula>F24&lt;0</formula>
    </cfRule>
  </conditionalFormatting>
  <conditionalFormatting sqref="H24:H28">
    <cfRule type="expression" dxfId="542" priority="31">
      <formula>H24&gt;0</formula>
    </cfRule>
    <cfRule type="expression" dxfId="541" priority="32">
      <formula>H24&lt;0</formula>
    </cfRule>
  </conditionalFormatting>
  <conditionalFormatting sqref="J27:J34">
    <cfRule type="expression" dxfId="540" priority="1">
      <formula>J27&gt;0</formula>
    </cfRule>
    <cfRule type="expression" dxfId="539" priority="2">
      <formula>J27&lt;0</formula>
    </cfRule>
  </conditionalFormatting>
  <conditionalFormatting sqref="J27:J34">
    <cfRule type="expression" dxfId="538" priority="3">
      <formula>J27&gt;0</formula>
    </cfRule>
    <cfRule type="expression" dxfId="537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56.26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61.02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3051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1461.5099999999984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238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8.4607180945609664E-2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31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67.122000000000014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66.511800000000008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65.901600000000002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65.29140000000001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64.681200000000004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64.071000000000012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63.460800000000006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62.850600000000007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62.240400000000001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61.630200000000002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61.02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60.409800000000004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59.799600000000005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59.189399999999999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58.5792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6"/>
        <v>57.969000000000001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57.358800000000002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56.748600000000003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56.138400000000004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6"/>
        <v>55.528200000000005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7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6"/>
        <v>54.918000000000006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7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7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7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7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7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8">C84*(E84-D84)</f>
        <v>-17.400000000000375</v>
      </c>
      <c r="G84" s="373">
        <f t="shared" ref="G84:G103" si="9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8"/>
        <v>9.5999999999997954</v>
      </c>
      <c r="G85" s="373">
        <f t="shared" si="9"/>
        <v>1940.4</v>
      </c>
      <c r="H85" s="720">
        <f t="shared" ref="H85:H103" si="10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8"/>
        <v>-27.900000000000205</v>
      </c>
      <c r="G86" s="373">
        <f t="shared" si="9"/>
        <v>1940.4</v>
      </c>
      <c r="H86" s="720">
        <f t="shared" si="10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8"/>
        <v>54.899999999999949</v>
      </c>
      <c r="G87" s="373">
        <f t="shared" si="9"/>
        <v>1940.4</v>
      </c>
      <c r="H87" s="720">
        <f t="shared" si="10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8"/>
        <v>-205.50000000000026</v>
      </c>
      <c r="G88" s="373">
        <f t="shared" si="9"/>
        <v>1940.4</v>
      </c>
      <c r="H88" s="720">
        <f t="shared" si="10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8"/>
        <v>-221.39999999999986</v>
      </c>
      <c r="G89" s="373">
        <f t="shared" si="9"/>
        <v>4809.3999999999996</v>
      </c>
      <c r="H89" s="720">
        <f t="shared" si="10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8"/>
        <v>-321.39999999999986</v>
      </c>
      <c r="G90" s="373">
        <f t="shared" si="9"/>
        <v>4809.3999999999996</v>
      </c>
      <c r="H90" s="720">
        <f t="shared" si="10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8"/>
        <v>-362.59999999999991</v>
      </c>
      <c r="G91" s="373">
        <f t="shared" si="9"/>
        <v>4791.3999999999996</v>
      </c>
      <c r="H91" s="720">
        <f t="shared" si="10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8"/>
        <v>-411.39999999999986</v>
      </c>
      <c r="G92" s="373">
        <f t="shared" si="9"/>
        <v>4791.3999999999996</v>
      </c>
      <c r="H92" s="720">
        <f t="shared" si="10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8"/>
        <v>-416.29900000000015</v>
      </c>
      <c r="G93" s="373">
        <f t="shared" si="9"/>
        <v>7510.3990000000003</v>
      </c>
      <c r="H93" s="720">
        <f t="shared" si="10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8"/>
        <v>-58.500000000000369</v>
      </c>
      <c r="G94" s="373">
        <f t="shared" si="9"/>
        <v>7510.1</v>
      </c>
      <c r="H94" s="720">
        <f t="shared" si="10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8"/>
        <v>28.399999999999892</v>
      </c>
      <c r="G95" s="373">
        <f t="shared" si="9"/>
        <v>2872.1</v>
      </c>
      <c r="H95" s="720">
        <f t="shared" si="10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8"/>
        <v>-74.799999999999613</v>
      </c>
      <c r="G96" s="373">
        <f t="shared" si="9"/>
        <v>4559.5999999999995</v>
      </c>
      <c r="H96" s="720">
        <f t="shared" si="10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8"/>
        <v>-193.17999999999961</v>
      </c>
      <c r="G97" s="373">
        <f t="shared" si="9"/>
        <v>7282.08</v>
      </c>
      <c r="H97" s="720">
        <f t="shared" si="10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8"/>
        <v>225.30300000000005</v>
      </c>
      <c r="G98" s="373">
        <f t="shared" si="9"/>
        <v>7234.0970000000007</v>
      </c>
      <c r="H98" s="720">
        <f t="shared" si="10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8"/>
        <v>-214.19999999999959</v>
      </c>
      <c r="G99" s="373">
        <f t="shared" si="9"/>
        <v>9684</v>
      </c>
      <c r="H99" s="720">
        <f t="shared" si="10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8"/>
        <v>405</v>
      </c>
      <c r="G100" s="373">
        <f t="shared" si="9"/>
        <v>9684</v>
      </c>
      <c r="H100" s="720">
        <f t="shared" si="10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8"/>
        <v>892.95999999999992</v>
      </c>
      <c r="G101" s="373">
        <f t="shared" si="9"/>
        <v>3806.2400000000002</v>
      </c>
      <c r="H101" s="720">
        <f t="shared" si="10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8"/>
        <v>860.39999999999895</v>
      </c>
      <c r="G102" s="373">
        <f t="shared" si="9"/>
        <v>9556.2000000000007</v>
      </c>
      <c r="H102" s="720">
        <f t="shared" si="10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8"/>
        <v>928.05000000000041</v>
      </c>
      <c r="G103" s="373">
        <f t="shared" si="9"/>
        <v>4885.95</v>
      </c>
      <c r="H103" s="720">
        <f t="shared" si="10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4">
      <formula>Q7&gt;0</formula>
    </cfRule>
    <cfRule type="expression" dxfId="451" priority="65">
      <formula>Q7&lt;0</formula>
    </cfRule>
  </conditionalFormatting>
  <conditionalFormatting sqref="Q8">
    <cfRule type="expression" dxfId="450" priority="62">
      <formula>Q8&gt;0</formula>
    </cfRule>
    <cfRule type="expression" dxfId="449" priority="63">
      <formula>Q8&lt;0</formula>
    </cfRule>
  </conditionalFormatting>
  <conditionalFormatting sqref="F27:F43">
    <cfRule type="expression" dxfId="448" priority="46">
      <formula>F27&gt;0</formula>
    </cfRule>
    <cfRule type="expression" dxfId="447" priority="47">
      <formula>F27&lt;0</formula>
    </cfRule>
  </conditionalFormatting>
  <conditionalFormatting sqref="H45 H47:H48 H50:H51 H53 H27:H43">
    <cfRule type="expression" dxfId="446" priority="44">
      <formula>H27&gt;0</formula>
    </cfRule>
    <cfRule type="expression" dxfId="445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1" priority="1">
      <formula>J26&gt;0</formula>
    </cfRule>
    <cfRule type="expression" dxfId="0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J10" sqref="J10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31.16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13710.4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-1750.8499999999972</v>
      </c>
      <c r="R7">
        <v>180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-1825.8699999999972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-0.1175230605544315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34.276000000000003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33.964400000000005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33.652799999999999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33.341200000000001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33.029600000000002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32.718000000000004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32.406399999999998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32.094799999999999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31.783200000000001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31.471599999999999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31.16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30.848400000000002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30.536799999999999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30.225200000000001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29.913599999999999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29.602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29.290399999999998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28.978800000000003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28.667200000000001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28.355600000000003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28.044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2:I35">
    <cfRule type="expression" dxfId="377" priority="37">
      <formula>I32&gt;0</formula>
    </cfRule>
    <cfRule type="expression" dxfId="376" priority="38">
      <formula>I32&lt;0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V8" sqref="V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841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16.52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3304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-820.2599999999984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-820.2599999999984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-0.19888658813944773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1.7433414043583534E-2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1" si="8">C37*(E37-D37)</f>
        <v>-1434.58</v>
      </c>
      <c r="G37" s="39">
        <f t="shared" ref="G37:G41" si="9">D37*C37</f>
        <v>5505.78</v>
      </c>
      <c r="H37" s="228">
        <f t="shared" ref="H37:H41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18.172000000000001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18.006800000000002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17.8416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17.676400000000001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17.511199999999999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17.346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17.180800000000001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17.015599999999999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16.8504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16.685199999999998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16.52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16.354800000000001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16.189599999999999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16.0244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15.8592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15.693999999999999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15.528799999999999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15.3636</v>
      </c>
      <c r="Q60" s="81"/>
    </row>
    <row r="61" spans="1:18" x14ac:dyDescent="0.25">
      <c r="G61" s="2"/>
      <c r="O61" s="81">
        <v>0.92</v>
      </c>
      <c r="P61" s="81">
        <f t="shared" si="11"/>
        <v>15.198399999999999</v>
      </c>
      <c r="Q61" s="81"/>
    </row>
    <row r="62" spans="1:18" x14ac:dyDescent="0.25">
      <c r="O62" s="81">
        <v>0.91</v>
      </c>
      <c r="P62" s="81">
        <f t="shared" si="11"/>
        <v>15.033200000000001</v>
      </c>
      <c r="Q62" s="81"/>
    </row>
    <row r="63" spans="1:18" x14ac:dyDescent="0.25">
      <c r="O63" s="81">
        <v>0.9</v>
      </c>
      <c r="P63" s="81">
        <f t="shared" si="11"/>
        <v>14.868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5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5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5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76.09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7609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428.3899999999976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-230.28000000000065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-2.9375146697145738E-2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83.699000000000012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82.938100000000006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82.177200000000013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81.416300000000007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80.655400000000014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79.894500000000008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79.133600000000001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78.372700000000009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77.611800000000002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76.85090000000001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76.09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75.329099999999997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74.568200000000004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73.807299999999998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73.046400000000006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72.285499999999999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71.524599999999992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70.7637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70.002800000000008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69.241900000000001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68.481000000000009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56.06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135.08999999999924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85.139999999999418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1.5421510416855237E-2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61.666000000000011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61.10540000000001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60.544800000000009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59.984200000000008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59.423600000000008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58.863000000000007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58.302400000000006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57.741800000000005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57.181200000000004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56.620600000000003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56.06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55.499400000000001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54.938800000000001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54.3782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53.817599999999999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53.256999999999998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52.696399999999997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52.135800000000003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51.575200000000002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51.014600000000002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50.454000000000001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5">
      <formula>F22&gt;0</formula>
    </cfRule>
    <cfRule type="expression" dxfId="62" priority="16">
      <formula>F22&lt;0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68">
    <cfRule type="expression" dxfId="57" priority="7">
      <formula>M68&gt;0</formula>
    </cfRule>
    <cfRule type="expression" dxfId="56" priority="8">
      <formula>M68&lt;0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49 J50:K64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2017-12-13T01:32:19Z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