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state="hidden"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 i="133" l="1"/>
  <c r="A980" i="38"/>
  <c r="D980" i="38"/>
  <c r="E980" i="38"/>
  <c r="G980" i="38"/>
  <c r="H980" i="38"/>
  <c r="K980" i="38"/>
  <c r="L980" i="38"/>
  <c r="P980" i="38" s="1"/>
  <c r="Q980" i="38" s="1"/>
  <c r="M980" i="38"/>
  <c r="N980" i="38" s="1"/>
  <c r="S980" i="38"/>
  <c r="V980" i="38"/>
  <c r="X980" i="38" s="1"/>
  <c r="F426" i="25"/>
  <c r="K426" i="25" s="1"/>
  <c r="H426" i="25"/>
  <c r="G426" i="25"/>
  <c r="F150" i="25"/>
  <c r="W980" i="38" l="1"/>
  <c r="O980" i="38"/>
  <c r="Z980" i="38"/>
  <c r="A979" i="38"/>
  <c r="D979" i="38"/>
  <c r="E979" i="38"/>
  <c r="G979" i="38"/>
  <c r="H979" i="38"/>
  <c r="K979" i="38"/>
  <c r="L979" i="38" s="1"/>
  <c r="M979" i="38"/>
  <c r="N979" i="38" s="1"/>
  <c r="S979" i="38"/>
  <c r="F425" i="25"/>
  <c r="H425" i="25"/>
  <c r="G425" i="25"/>
  <c r="F135" i="25"/>
  <c r="K109" i="25"/>
  <c r="Y980" i="38" l="1"/>
  <c r="P979" i="38"/>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85" i="133"/>
  <c r="M19" i="133"/>
  <c r="C85" i="133"/>
  <c r="K85" i="133"/>
  <c r="H19" i="133"/>
  <c r="K19" i="133"/>
  <c r="F19" i="133"/>
  <c r="F85" i="133"/>
  <c r="C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C74" i="92"/>
  <c r="M74" i="92"/>
  <c r="H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K19" i="132"/>
  <c r="F19" i="132"/>
  <c r="C19" i="132"/>
  <c r="H19" i="132"/>
  <c r="K85" i="132"/>
  <c r="C85" i="132"/>
  <c r="M19" i="132"/>
  <c r="M85" i="132"/>
  <c r="F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19" i="131"/>
  <c r="K19" i="131"/>
  <c r="C85" i="131"/>
  <c r="F85" i="131"/>
  <c r="M19" i="131"/>
  <c r="H85" i="131"/>
  <c r="M85" i="131"/>
  <c r="F19" i="131"/>
  <c r="K85" i="131"/>
  <c r="C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H19" i="130"/>
  <c r="F85" i="130"/>
  <c r="H85" i="130"/>
  <c r="F19" i="130"/>
  <c r="C19" i="130"/>
  <c r="M85" i="130"/>
  <c r="M19" i="130"/>
  <c r="C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M19" i="129"/>
  <c r="K19" i="129"/>
  <c r="M85" i="129"/>
  <c r="F85" i="129"/>
  <c r="C85" i="129"/>
  <c r="H85" i="129"/>
  <c r="K85" i="129"/>
  <c r="C19"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H19" i="128"/>
  <c r="K19" i="128"/>
  <c r="F19" i="128"/>
  <c r="H85" i="128"/>
  <c r="F85" i="128"/>
  <c r="C19" i="128"/>
  <c r="M85" i="128"/>
  <c r="M19" i="128"/>
  <c r="K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H19" i="127"/>
  <c r="F19" i="127"/>
  <c r="C85" i="127"/>
  <c r="K19" i="127"/>
  <c r="C19" i="127"/>
  <c r="H85" i="127"/>
  <c r="M19" i="127"/>
  <c r="M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K19" i="126"/>
  <c r="H19" i="126"/>
  <c r="H85" i="126"/>
  <c r="F85" i="126"/>
  <c r="M85" i="126"/>
  <c r="C85" i="126"/>
  <c r="C19" i="126"/>
  <c r="M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19" i="125"/>
  <c r="K85" i="125"/>
  <c r="H19" i="125"/>
  <c r="F19" i="125"/>
  <c r="F85" i="125"/>
  <c r="M85" i="125"/>
  <c r="H85" i="125"/>
  <c r="C19" i="125"/>
  <c r="C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M19" i="123"/>
  <c r="H19" i="124"/>
  <c r="K85" i="123"/>
  <c r="K19" i="124"/>
  <c r="F85" i="123"/>
  <c r="C85" i="123"/>
  <c r="H85" i="124"/>
  <c r="M19" i="124"/>
  <c r="H85" i="123"/>
  <c r="K85" i="124"/>
  <c r="K19" i="123"/>
  <c r="M85" i="123"/>
  <c r="C85" i="124"/>
  <c r="M85" i="124"/>
  <c r="C19" i="124"/>
  <c r="H19" i="123"/>
  <c r="F19" i="123"/>
  <c r="C19" i="123"/>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85" i="122"/>
  <c r="F85" i="122"/>
  <c r="F19" i="122"/>
  <c r="M85" i="122"/>
  <c r="K19" i="122"/>
  <c r="K85" i="122"/>
  <c r="C85" i="122"/>
  <c r="C19" i="122"/>
  <c r="M19" i="122"/>
  <c r="H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C85" i="121"/>
  <c r="F19" i="121"/>
  <c r="H19" i="120"/>
  <c r="F85" i="120"/>
  <c r="K85" i="120"/>
  <c r="F85" i="121"/>
  <c r="C19" i="121"/>
  <c r="H19" i="121"/>
  <c r="H85" i="121"/>
  <c r="H85" i="120"/>
  <c r="C19" i="120"/>
  <c r="M19" i="121"/>
  <c r="M85" i="120"/>
  <c r="K19" i="121"/>
  <c r="K19" i="120"/>
  <c r="C85" i="120"/>
  <c r="M85" i="121"/>
  <c r="K85" i="121"/>
  <c r="M19"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C19" i="119"/>
  <c r="K85" i="119"/>
  <c r="H85" i="119"/>
  <c r="K19" i="119"/>
  <c r="M19" i="119"/>
  <c r="H19" i="119"/>
  <c r="F85" i="119"/>
  <c r="F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F85" i="118"/>
  <c r="H19" i="118"/>
  <c r="C19" i="118"/>
  <c r="K85" i="118"/>
  <c r="F19" i="118"/>
  <c r="H85" i="118"/>
  <c r="K19" i="118"/>
  <c r="C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61" i="25"/>
  <c r="G361" i="25"/>
  <c r="H361" i="25"/>
  <c r="K85" i="25"/>
  <c r="F109" i="25"/>
  <c r="H19" i="116"/>
  <c r="M85" i="116"/>
  <c r="C85" i="116"/>
  <c r="K85" i="117"/>
  <c r="M85" i="117"/>
  <c r="F19" i="116"/>
  <c r="K19" i="117"/>
  <c r="C19" i="116"/>
  <c r="M19" i="117"/>
  <c r="K85" i="116"/>
  <c r="C19" i="117"/>
  <c r="C85" i="117"/>
  <c r="F19" i="117"/>
  <c r="H85" i="116"/>
  <c r="F85" i="116"/>
  <c r="H19" i="117"/>
  <c r="M19" i="116"/>
  <c r="H85" i="117"/>
  <c r="F85" i="117"/>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M85" i="115"/>
  <c r="C85" i="115"/>
  <c r="F85" i="115"/>
  <c r="H85" i="115"/>
  <c r="K19" i="115"/>
  <c r="H19" i="115"/>
  <c r="C19" i="115"/>
  <c r="M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F85" i="114"/>
  <c r="C85" i="114"/>
  <c r="H85" i="114"/>
  <c r="C19" i="114"/>
  <c r="M85" i="114"/>
  <c r="K19" i="114"/>
  <c r="K85" i="114"/>
  <c r="F19"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85" i="113"/>
  <c r="F85" i="113"/>
  <c r="K19" i="113"/>
  <c r="C85" i="113"/>
  <c r="M85" i="113"/>
  <c r="K85" i="113"/>
  <c r="C85" i="112"/>
  <c r="M19" i="113"/>
  <c r="K19" i="112"/>
  <c r="M19" i="112"/>
  <c r="F19" i="112"/>
  <c r="K85" i="112"/>
  <c r="H85" i="112"/>
  <c r="C19" i="113"/>
  <c r="M85" i="112"/>
  <c r="H19" i="113"/>
  <c r="H19" i="112"/>
  <c r="F85" i="112"/>
  <c r="C19" i="112"/>
  <c r="F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K19" i="111"/>
  <c r="C19" i="111"/>
  <c r="M19" i="111"/>
  <c r="H19" i="110"/>
  <c r="F85" i="110"/>
  <c r="H85" i="110"/>
  <c r="C85" i="111"/>
  <c r="K85" i="110"/>
  <c r="H85" i="111"/>
  <c r="M85" i="111"/>
  <c r="H19" i="111"/>
  <c r="K85" i="111"/>
  <c r="K19" i="110"/>
  <c r="F19" i="111"/>
  <c r="F85" i="111"/>
  <c r="M85" i="110"/>
  <c r="C85" i="110"/>
  <c r="F19" i="110"/>
  <c r="C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73" i="109"/>
  <c r="K73" i="109"/>
  <c r="M73" i="109"/>
  <c r="H19" i="109"/>
  <c r="C19" i="109"/>
  <c r="F19" i="109"/>
  <c r="K19" i="109"/>
  <c r="H73" i="109"/>
  <c r="M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H23" i="108"/>
  <c r="F23" i="108"/>
  <c r="C99" i="108"/>
  <c r="K23" i="108"/>
  <c r="C23" i="108"/>
  <c r="F99" i="108"/>
  <c r="M23" i="108"/>
  <c r="M99"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C89" i="107"/>
  <c r="H89" i="107"/>
  <c r="M89" i="107"/>
  <c r="M19" i="107"/>
  <c r="C19" i="107"/>
  <c r="K89" i="107"/>
  <c r="H19" i="107"/>
  <c r="K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M85" i="106"/>
  <c r="K19" i="106"/>
  <c r="M19" i="106"/>
  <c r="C19" i="106"/>
  <c r="H85" i="106"/>
  <c r="F19" i="106"/>
  <c r="H19" i="106"/>
  <c r="F85" i="106"/>
  <c r="C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M19" i="47"/>
  <c r="C19" i="47"/>
  <c r="C43" i="46"/>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19" i="105"/>
  <c r="F19" i="105"/>
  <c r="K19" i="105"/>
  <c r="H91" i="105"/>
  <c r="F91" i="105"/>
  <c r="M91" i="105"/>
  <c r="K91" i="105"/>
  <c r="M19" i="105"/>
  <c r="C91"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85" i="104"/>
  <c r="F85" i="104"/>
  <c r="K19" i="104"/>
  <c r="C19" i="104"/>
  <c r="K85" i="104"/>
  <c r="F19" i="104"/>
  <c r="H19" i="104"/>
  <c r="H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H19" i="103"/>
  <c r="M91" i="103"/>
  <c r="K19" i="89"/>
  <c r="K91" i="103"/>
  <c r="K19" i="103"/>
  <c r="H91" i="103"/>
  <c r="C91" i="103"/>
  <c r="F91" i="103"/>
  <c r="C19" i="103"/>
  <c r="M19"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M95" i="102"/>
  <c r="C95" i="102"/>
  <c r="H95" i="102"/>
  <c r="H19" i="102"/>
  <c r="K95" i="102"/>
  <c r="M19" i="102"/>
  <c r="C19" i="102"/>
  <c r="F19" i="102"/>
  <c r="K19"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5" i="102" l="1"/>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M19" i="100"/>
  <c r="F19" i="99"/>
  <c r="M22" i="101"/>
  <c r="C22" i="101"/>
  <c r="C85" i="99"/>
  <c r="H90" i="101"/>
  <c r="K90" i="101"/>
  <c r="F85" i="100"/>
  <c r="K85" i="100"/>
  <c r="F19" i="100"/>
  <c r="K85" i="99"/>
  <c r="K19" i="100"/>
  <c r="C19" i="99"/>
  <c r="M19" i="99"/>
  <c r="M90" i="101"/>
  <c r="K19" i="99"/>
  <c r="H22" i="101"/>
  <c r="H85" i="99"/>
  <c r="H19" i="99"/>
  <c r="C85" i="100"/>
  <c r="K22" i="101"/>
  <c r="C19" i="100"/>
  <c r="F22" i="101"/>
  <c r="H85" i="100"/>
  <c r="F85" i="99"/>
  <c r="H19" i="100"/>
  <c r="C90" i="101"/>
  <c r="M85" i="99"/>
  <c r="M85" i="100"/>
  <c r="F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H19" i="98"/>
  <c r="H85" i="97"/>
  <c r="H19" i="97"/>
  <c r="C85" i="97"/>
  <c r="K19" i="98"/>
  <c r="K85" i="98"/>
  <c r="M19" i="98"/>
  <c r="F19" i="97"/>
  <c r="F19" i="98"/>
  <c r="K85" i="97"/>
  <c r="F85" i="98"/>
  <c r="C85" i="98"/>
  <c r="F85" i="97"/>
  <c r="M85" i="97"/>
  <c r="K29" i="88"/>
  <c r="H85" i="98"/>
  <c r="C19" i="98"/>
  <c r="C19" i="97"/>
  <c r="M85" i="98"/>
  <c r="K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K19" i="96"/>
  <c r="F100" i="96"/>
  <c r="K100" i="96"/>
  <c r="H100" i="96"/>
  <c r="M19" i="96"/>
  <c r="H19" i="96"/>
  <c r="C100" i="96"/>
  <c r="C19" i="96"/>
  <c r="F19" i="96"/>
  <c r="M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M85" i="95"/>
  <c r="K85" i="95"/>
  <c r="K19" i="95"/>
  <c r="F85" i="95"/>
  <c r="C85" i="95"/>
  <c r="F19" i="95"/>
  <c r="C19" i="95"/>
  <c r="H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K19" i="94"/>
  <c r="M19" i="94"/>
  <c r="F85" i="94"/>
  <c r="F19" i="94"/>
  <c r="C19" i="94"/>
  <c r="H19" i="94"/>
  <c r="C85"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C113" i="93"/>
  <c r="H113" i="93"/>
  <c r="F113" i="93"/>
  <c r="H26" i="93"/>
  <c r="M113"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19" i="91"/>
  <c r="M30" i="92"/>
  <c r="F19" i="91"/>
  <c r="F19" i="47"/>
  <c r="C85" i="91"/>
  <c r="F30" i="92"/>
  <c r="H85" i="91"/>
  <c r="C19" i="91"/>
  <c r="H30" i="92"/>
  <c r="K85" i="91"/>
  <c r="H19" i="91"/>
  <c r="K30" i="92"/>
  <c r="M19" i="91"/>
  <c r="M85" i="91"/>
  <c r="F85" i="91"/>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C19" i="90"/>
  <c r="F19" i="90"/>
  <c r="C85" i="90"/>
  <c r="M85" i="90"/>
  <c r="F85" i="90"/>
  <c r="K85" i="90"/>
  <c r="H19" i="90"/>
  <c r="H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C85" i="89"/>
  <c r="H18" i="51"/>
  <c r="K85" i="89"/>
  <c r="F85" i="89"/>
  <c r="M19" i="89"/>
  <c r="H19" i="89"/>
  <c r="M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F124" i="88"/>
  <c r="F19" i="87"/>
  <c r="F85" i="87"/>
  <c r="K85" i="87"/>
  <c r="M85" i="87"/>
  <c r="H124" i="88"/>
  <c r="K19" i="87"/>
  <c r="F29" i="88"/>
  <c r="H19" i="87"/>
  <c r="C85" i="87"/>
  <c r="M19" i="87"/>
  <c r="C124" i="88"/>
  <c r="M29" i="88"/>
  <c r="C19" i="87"/>
  <c r="M124" i="88"/>
  <c r="H85"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C19" i="86"/>
  <c r="H19" i="86"/>
  <c r="F19" i="86"/>
  <c r="K89" i="86"/>
  <c r="C89" i="86"/>
  <c r="F89" i="86"/>
  <c r="H89" i="86"/>
  <c r="M19" i="86"/>
  <c r="M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M19" i="85"/>
  <c r="C19" i="85"/>
  <c r="F85" i="85"/>
  <c r="F19" i="85"/>
  <c r="C85" i="85"/>
  <c r="H19" i="85"/>
  <c r="H85" i="85"/>
  <c r="K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H25" i="84"/>
  <c r="F19" i="83"/>
  <c r="K85" i="83"/>
  <c r="K110" i="84"/>
  <c r="H19" i="83"/>
  <c r="M19" i="83"/>
  <c r="K19" i="83"/>
  <c r="C85" i="83"/>
  <c r="F85" i="83"/>
  <c r="M110" i="84"/>
  <c r="F25" i="84"/>
  <c r="H110" i="84"/>
  <c r="C110" i="84"/>
  <c r="M85" i="83"/>
  <c r="H85" i="83"/>
  <c r="C25" i="84"/>
  <c r="C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F19" i="82"/>
  <c r="F60" i="82"/>
  <c r="C19" i="82"/>
  <c r="K60" i="82"/>
  <c r="M35" i="74"/>
  <c r="H60" i="82"/>
  <c r="C35" i="74"/>
  <c r="M60" i="82"/>
  <c r="M19" i="82"/>
  <c r="C60" i="82"/>
  <c r="H35" i="74"/>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K78" i="75"/>
  <c r="M96" i="31"/>
  <c r="F78" i="75"/>
  <c r="H78" i="75"/>
  <c r="M78" i="75"/>
  <c r="K96" i="31"/>
  <c r="F96" i="31"/>
  <c r="H96" i="31"/>
  <c r="C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85" i="64"/>
  <c r="K19" i="64"/>
  <c r="M85" i="64"/>
  <c r="K85" i="64"/>
  <c r="M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C110" i="81"/>
  <c r="M30" i="81"/>
  <c r="H30" i="81"/>
  <c r="F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M19" i="80"/>
  <c r="F19" i="80"/>
  <c r="C19" i="80"/>
  <c r="H85" i="80"/>
  <c r="K19" i="80"/>
  <c r="F85" i="80"/>
  <c r="M85" i="80"/>
  <c r="H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K19" i="79"/>
  <c r="F65" i="79"/>
  <c r="H65" i="79"/>
  <c r="C65" i="79"/>
  <c r="C19" i="79"/>
  <c r="F19" i="79"/>
  <c r="M65" i="79"/>
  <c r="H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C85" i="78"/>
  <c r="K19" i="78"/>
  <c r="H85" i="78"/>
  <c r="F85" i="78"/>
  <c r="K85" i="78"/>
  <c r="M19" i="78"/>
  <c r="M85" i="78"/>
  <c r="C19" i="78"/>
  <c r="H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K89" i="77"/>
  <c r="M19" i="77"/>
  <c r="C19" i="77"/>
  <c r="H19" i="77"/>
  <c r="F89" i="77"/>
  <c r="F19" i="77"/>
  <c r="H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K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C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H93" i="68"/>
  <c r="C93" i="68"/>
  <c r="M93" i="68"/>
  <c r="F93" i="68"/>
  <c r="K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F963" i="25"/>
  <c r="M963" i="25"/>
  <c r="H963" i="25"/>
  <c r="C963" i="25"/>
  <c r="K963" i="25"/>
  <c r="O364" i="38" l="1"/>
  <c r="Z364" i="38"/>
  <c r="N363" i="38"/>
  <c r="F962" i="25"/>
  <c r="K962" i="25"/>
  <c r="P363" i="38"/>
  <c r="O363" i="38" l="1"/>
  <c r="Z363" i="38"/>
  <c r="M699" i="25"/>
  <c r="Q10" i="25" s="1"/>
  <c r="E362" i="38"/>
  <c r="H362" i="38"/>
  <c r="K362" i="38"/>
  <c r="M362" i="38"/>
  <c r="U362" i="38" s="1"/>
  <c r="S362" i="38"/>
  <c r="K424" i="25" l="1"/>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3" i="17"/>
  <c r="H86" i="53"/>
  <c r="H19" i="55"/>
  <c r="H267" i="58"/>
  <c r="F65" i="71"/>
  <c r="M19" i="63"/>
  <c r="H94" i="52"/>
  <c r="C19" i="41"/>
  <c r="K35" i="74"/>
  <c r="M19" i="61"/>
  <c r="M19" i="54"/>
  <c r="F23" i="17"/>
  <c r="K23" i="57"/>
  <c r="C85" i="64"/>
  <c r="K19" i="52"/>
  <c r="C19" i="53"/>
  <c r="H65" i="63"/>
  <c r="C55" i="50"/>
  <c r="K19" i="60"/>
  <c r="K75" i="41"/>
  <c r="F19" i="75"/>
  <c r="F19" i="41"/>
  <c r="H19" i="63"/>
  <c r="H19" i="72"/>
  <c r="K100" i="34"/>
  <c r="C213" i="57"/>
  <c r="H67" i="60"/>
  <c r="H19" i="34"/>
  <c r="M75" i="41"/>
  <c r="K19" i="54"/>
  <c r="H81" i="61"/>
  <c r="C19" i="70"/>
  <c r="H19" i="41"/>
  <c r="H19" i="73"/>
  <c r="H90" i="72"/>
  <c r="C100" i="34"/>
  <c r="F19" i="73"/>
  <c r="K115" i="45"/>
  <c r="M19" i="59"/>
  <c r="H51" i="54"/>
  <c r="F19" i="62"/>
  <c r="C65" i="71"/>
  <c r="H100" i="34"/>
  <c r="F51" i="54"/>
  <c r="K19" i="73"/>
  <c r="K19" i="63"/>
  <c r="H119" i="7"/>
  <c r="K51" i="54"/>
  <c r="F119" i="7"/>
  <c r="F451" i="17"/>
  <c r="M100" i="34"/>
  <c r="C51" i="54"/>
  <c r="C30" i="49"/>
  <c r="M267" i="58"/>
  <c r="K77" i="70"/>
  <c r="H451" i="17"/>
  <c r="K23" i="17"/>
  <c r="H19" i="52"/>
  <c r="C86" i="53"/>
  <c r="F94" i="52"/>
  <c r="F19" i="71"/>
  <c r="C19" i="66"/>
  <c r="C19" i="52"/>
  <c r="C19" i="63"/>
  <c r="F19" i="50"/>
  <c r="K65" i="71"/>
  <c r="K30" i="40"/>
  <c r="K19" i="3"/>
  <c r="C115" i="45"/>
  <c r="K65" i="63"/>
  <c r="C19" i="73"/>
  <c r="K86" i="53"/>
  <c r="M19" i="68"/>
  <c r="C67" i="60"/>
  <c r="H19" i="66"/>
  <c r="C77" i="70"/>
  <c r="M86" i="53"/>
  <c r="K156" i="49"/>
  <c r="K19" i="68"/>
  <c r="K19" i="34"/>
  <c r="K55" i="50"/>
  <c r="M19" i="69"/>
  <c r="M19" i="71"/>
  <c r="H19" i="60"/>
  <c r="H72" i="59"/>
  <c r="F213" i="57"/>
  <c r="M19" i="60"/>
  <c r="K60" i="58"/>
  <c r="K19" i="50"/>
  <c r="H30" i="40"/>
  <c r="C75" i="41"/>
  <c r="M67" i="60"/>
  <c r="C19" i="55"/>
  <c r="H19" i="75"/>
  <c r="H63" i="66"/>
  <c r="F30" i="40"/>
  <c r="F23" i="57"/>
  <c r="C19" i="72"/>
  <c r="K19" i="62"/>
  <c r="H19" i="50"/>
  <c r="C94" i="52"/>
  <c r="H77" i="70"/>
  <c r="F18" i="51"/>
  <c r="F19" i="45"/>
  <c r="M19" i="62"/>
  <c r="C19" i="62"/>
  <c r="F30" i="49"/>
  <c r="C25" i="31"/>
  <c r="M77" i="70"/>
  <c r="H115" i="45"/>
  <c r="F19" i="59"/>
  <c r="F25" i="31"/>
  <c r="K90" i="72"/>
  <c r="F19" i="53"/>
  <c r="H60" i="58"/>
  <c r="M94" i="52"/>
  <c r="H75" i="41"/>
  <c r="F19" i="66"/>
  <c r="M19" i="66"/>
  <c r="K67" i="60"/>
  <c r="F19" i="70"/>
  <c r="F19" i="60"/>
  <c r="M213" i="57"/>
  <c r="C19" i="64"/>
  <c r="H19" i="54"/>
  <c r="H19" i="71"/>
  <c r="C19" i="68"/>
  <c r="C19" i="61"/>
  <c r="H156" i="25"/>
  <c r="K18" i="51"/>
  <c r="F100" i="34"/>
  <c r="C19" i="69"/>
  <c r="C90" i="72"/>
  <c r="C19" i="71"/>
  <c r="M115" i="45"/>
  <c r="F19" i="34"/>
  <c r="F19" i="3"/>
  <c r="M55" i="50"/>
  <c r="F19" i="64"/>
  <c r="K19" i="72"/>
  <c r="M90" i="72"/>
  <c r="K19" i="71"/>
  <c r="F72" i="59"/>
  <c r="M30" i="40"/>
  <c r="K19" i="66"/>
  <c r="F55" i="50"/>
  <c r="K19" i="55"/>
  <c r="K81" i="61"/>
  <c r="C451" i="17"/>
  <c r="C23" i="57"/>
  <c r="M19" i="50"/>
  <c r="F86" i="53"/>
  <c r="K19" i="69"/>
  <c r="K451" i="17"/>
  <c r="C19" i="60"/>
  <c r="M23" i="17"/>
  <c r="M19" i="72"/>
  <c r="C19" i="54"/>
  <c r="H19" i="59"/>
  <c r="H156" i="49"/>
  <c r="F115" i="45"/>
  <c r="K19" i="61"/>
  <c r="M25" i="31"/>
  <c r="C19" i="45"/>
  <c r="M72" i="59"/>
  <c r="F28" i="43"/>
  <c r="M19" i="45"/>
  <c r="M65" i="63"/>
  <c r="F156" i="25"/>
  <c r="M19" i="3"/>
  <c r="K94" i="52"/>
  <c r="C156" i="49"/>
  <c r="F267" i="58"/>
  <c r="H213" i="57"/>
  <c r="M19" i="73"/>
  <c r="K72" i="59"/>
  <c r="F19" i="61"/>
  <c r="H65" i="71"/>
  <c r="C60" i="58"/>
  <c r="H19" i="53"/>
  <c r="M60" i="58"/>
  <c r="F63" i="66"/>
  <c r="K19" i="53"/>
  <c r="M119" i="7"/>
  <c r="M19" i="70"/>
  <c r="M19" i="55"/>
  <c r="M19" i="34"/>
  <c r="F19" i="63"/>
  <c r="C81" i="61"/>
  <c r="F77" i="70"/>
  <c r="M65" i="71"/>
  <c r="C65" i="63"/>
  <c r="H55" i="50"/>
  <c r="M30" i="49"/>
  <c r="K19" i="41"/>
  <c r="M51" i="54"/>
  <c r="F19" i="68"/>
  <c r="F81" i="61"/>
  <c r="K19" i="59"/>
  <c r="H19" i="68"/>
  <c r="H23" i="17"/>
  <c r="F60" i="58"/>
  <c r="K213" i="57"/>
  <c r="M156" i="49"/>
  <c r="K63" i="66"/>
  <c r="F75" i="41"/>
  <c r="M23" i="57"/>
  <c r="H19" i="70"/>
  <c r="C30" i="40"/>
  <c r="H19" i="3"/>
  <c r="H19" i="61"/>
  <c r="C19" i="50"/>
  <c r="C119" i="7"/>
  <c r="C72" i="59"/>
  <c r="F19" i="54"/>
  <c r="F156" i="49"/>
  <c r="C19" i="75"/>
  <c r="F19" i="72"/>
  <c r="K25" i="31"/>
  <c r="F19" i="69"/>
  <c r="F67" i="60"/>
  <c r="M19" i="53"/>
  <c r="M18" i="51"/>
  <c r="C267" i="58"/>
  <c r="C19" i="3"/>
  <c r="M451" i="17"/>
  <c r="H19" i="62"/>
  <c r="K19" i="75"/>
  <c r="H25" i="31"/>
  <c r="F19" i="55"/>
  <c r="C63" i="66"/>
  <c r="C19" i="59"/>
  <c r="M19" i="52"/>
  <c r="F19" i="52"/>
  <c r="M81" i="61"/>
  <c r="M19" i="75"/>
  <c r="K267" i="58"/>
  <c r="M19" i="41"/>
  <c r="M63" i="66"/>
  <c r="H19" i="69"/>
  <c r="K119" i="7"/>
  <c r="K19" i="70"/>
  <c r="F35" i="74"/>
  <c r="C19" i="34"/>
  <c r="F85" i="64"/>
  <c r="F65" i="63"/>
  <c r="F90" i="72"/>
  <c r="V979" i="38" l="1"/>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79" i="38" s="1"/>
  <c r="Y97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8" i="38" l="1"/>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79"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5" i="38" l="1"/>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<sst xmlns="http://schemas.openxmlformats.org/spreadsheetml/2006/main" count="9920" uniqueCount="1410">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</sst>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numCache>
            </c:numRef>
          </c:yVal>
          <c:smooth val="1"/>
        </c:ser>
        <c:dLbls>
          <c:showLegendKey val="0"/>
          <c:showVal val="0"/>
          <c:showCatName val="0"/>
          <c:showSerName val="0"/>
          <c:showPercent val="0"/>
          <c:showBubbleSize val="0"/>
        </c:dLbls>
        <c:axId val="361163096"/>
        <c:axId val="361159568"/>
      </c:scatterChart>
      <c:valAx>
        <c:axId val="361163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159568"/>
        <c:crosses val="autoZero"/>
        <c:crossBetween val="midCat"/>
      </c:valAx>
      <c:valAx>
        <c:axId val="3611595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163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numCache>
            </c:numRef>
          </c:yVal>
          <c:smooth val="1"/>
        </c:ser>
        <c:dLbls>
          <c:showLegendKey val="0"/>
          <c:showVal val="0"/>
          <c:showCatName val="0"/>
          <c:showSerName val="0"/>
          <c:showPercent val="0"/>
          <c:showBubbleSize val="0"/>
        </c:dLbls>
        <c:axId val="361160352"/>
        <c:axId val="361162312"/>
      </c:scatterChart>
      <c:valAx>
        <c:axId val="361160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162312"/>
        <c:crosses val="autoZero"/>
        <c:crossBetween val="midCat"/>
      </c:valAx>
      <c:valAx>
        <c:axId val="3611623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1603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numCache>
            </c:numRef>
          </c:yVal>
          <c:smooth val="1"/>
        </c:ser>
        <c:dLbls>
          <c:showLegendKey val="0"/>
          <c:showVal val="0"/>
          <c:showCatName val="0"/>
          <c:showSerName val="0"/>
          <c:showPercent val="0"/>
          <c:showBubbleSize val="0"/>
        </c:dLbls>
        <c:axId val="361161136"/>
        <c:axId val="361161528"/>
      </c:scatterChart>
      <c:valAx>
        <c:axId val="361161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161528"/>
        <c:crosses val="autoZero"/>
        <c:crossBetween val="midCat"/>
      </c:valAx>
      <c:valAx>
        <c:axId val="3611615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161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numCache>
            </c:numRef>
          </c:yVal>
          <c:smooth val="1"/>
        </c:ser>
        <c:dLbls>
          <c:showLegendKey val="0"/>
          <c:showVal val="0"/>
          <c:showCatName val="0"/>
          <c:showSerName val="0"/>
          <c:showPercent val="0"/>
          <c:showBubbleSize val="0"/>
        </c:dLbls>
        <c:axId val="464775736"/>
        <c:axId val="464778480"/>
      </c:scatterChart>
      <c:valAx>
        <c:axId val="464775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8480"/>
        <c:crosses val="autoZero"/>
        <c:crossBetween val="midCat"/>
      </c:valAx>
      <c:valAx>
        <c:axId val="4647784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5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numCache>
            </c:numRef>
          </c:yVal>
          <c:smooth val="1"/>
        </c:ser>
        <c:dLbls>
          <c:showLegendKey val="0"/>
          <c:showVal val="0"/>
          <c:showCatName val="0"/>
          <c:showSerName val="0"/>
          <c:showPercent val="0"/>
          <c:showBubbleSize val="0"/>
        </c:dLbls>
        <c:axId val="464776912"/>
        <c:axId val="464778872"/>
      </c:scatterChart>
      <c:valAx>
        <c:axId val="464776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8872"/>
        <c:crosses val="autoZero"/>
        <c:crossBetween val="midCat"/>
      </c:valAx>
      <c:valAx>
        <c:axId val="464778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6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numCache>
            </c:numRef>
          </c:yVal>
          <c:smooth val="1"/>
        </c:ser>
        <c:dLbls>
          <c:showLegendKey val="0"/>
          <c:showVal val="0"/>
          <c:showCatName val="0"/>
          <c:showSerName val="0"/>
          <c:showPercent val="0"/>
          <c:showBubbleSize val="0"/>
        </c:dLbls>
        <c:axId val="464776128"/>
        <c:axId val="464779656"/>
      </c:scatterChart>
      <c:valAx>
        <c:axId val="464776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9656"/>
        <c:crosses val="autoZero"/>
        <c:crossBetween val="midCat"/>
      </c:valAx>
      <c:valAx>
        <c:axId val="4647796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6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numCache>
            </c:numRef>
          </c:yVal>
          <c:smooth val="1"/>
        </c:ser>
        <c:dLbls>
          <c:showLegendKey val="0"/>
          <c:showVal val="0"/>
          <c:showCatName val="0"/>
          <c:showSerName val="0"/>
          <c:showPercent val="0"/>
          <c:showBubbleSize val="0"/>
        </c:dLbls>
        <c:axId val="464780440"/>
        <c:axId val="464783184"/>
      </c:scatterChart>
      <c:valAx>
        <c:axId val="464780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3184"/>
        <c:crosses val="autoZero"/>
        <c:crossBetween val="midCat"/>
      </c:valAx>
      <c:valAx>
        <c:axId val="46478318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8044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numCache>
            </c:numRef>
          </c:yVal>
          <c:smooth val="1"/>
        </c:ser>
        <c:dLbls>
          <c:showLegendKey val="0"/>
          <c:showVal val="0"/>
          <c:showCatName val="0"/>
          <c:showSerName val="0"/>
          <c:showPercent val="0"/>
          <c:showBubbleSize val="0"/>
        </c:dLbls>
        <c:axId val="464776520"/>
        <c:axId val="464777304"/>
      </c:scatterChart>
      <c:valAx>
        <c:axId val="464776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7304"/>
        <c:crosses val="autoZero"/>
        <c:crossBetween val="midCat"/>
      </c:valAx>
      <c:valAx>
        <c:axId val="4647773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776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4777696"/>
        <c:axId val="464778088"/>
      </c:lineChart>
      <c:dateAx>
        <c:axId val="464777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78088"/>
        <c:crosses val="autoZero"/>
        <c:auto val="1"/>
        <c:lblOffset val="100"/>
        <c:baseTimeUnit val="days"/>
      </c:dateAx>
      <c:valAx>
        <c:axId val="46477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77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4782008"/>
        <c:axId val="464782400"/>
      </c:lineChart>
      <c:dateAx>
        <c:axId val="46478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82400"/>
        <c:crosses val="autoZero"/>
        <c:auto val="1"/>
        <c:lblOffset val="100"/>
        <c:baseTimeUnit val="days"/>
      </c:dateAx>
      <c:valAx>
        <c:axId val="46478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82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365224"/>
        <c:axId val="466359344"/>
      </c:lineChart>
      <c:dateAx>
        <c:axId val="466365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359344"/>
        <c:crosses val="autoZero"/>
        <c:auto val="1"/>
        <c:lblOffset val="100"/>
        <c:baseTimeUnit val="days"/>
      </c:dateAx>
      <c:valAx>
        <c:axId val="4663593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365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6360520"/>
        <c:axId val="466364440"/>
      </c:lineChart>
      <c:dateAx>
        <c:axId val="46636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64440"/>
        <c:crosses val="autoZero"/>
        <c:auto val="1"/>
        <c:lblOffset val="100"/>
        <c:baseTimeUnit val="days"/>
      </c:dateAx>
      <c:valAx>
        <c:axId val="46636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360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8182048"/>
        <c:axId val="468177736"/>
      </c:lineChart>
      <c:dateAx>
        <c:axId val="468182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7736"/>
        <c:crosses val="autoZero"/>
        <c:auto val="1"/>
        <c:lblOffset val="100"/>
        <c:baseTimeUnit val="days"/>
      </c:dateAx>
      <c:valAx>
        <c:axId val="46817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68181656"/>
        <c:axId val="468182440"/>
      </c:lineChart>
      <c:dateAx>
        <c:axId val="46818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2440"/>
        <c:crosses val="autoZero"/>
        <c:auto val="1"/>
        <c:lblOffset val="100"/>
        <c:baseTimeUnit val="days"/>
      </c:dateAx>
      <c:valAx>
        <c:axId val="468182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68176952"/>
        <c:axId val="468182832"/>
      </c:lineChart>
      <c:dateAx>
        <c:axId val="46817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2832"/>
        <c:crosses val="autoZero"/>
        <c:auto val="1"/>
        <c:lblOffset val="100"/>
        <c:baseTimeUnit val="days"/>
      </c:dateAx>
      <c:valAx>
        <c:axId val="468182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8180872"/>
        <c:axId val="468184400"/>
      </c:lineChart>
      <c:dateAx>
        <c:axId val="4681808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84400"/>
        <c:crosses val="autoZero"/>
        <c:auto val="1"/>
        <c:lblOffset val="100"/>
        <c:baseTimeUnit val="days"/>
      </c:dateAx>
      <c:valAx>
        <c:axId val="46818440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80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9751712"/>
        <c:axId val="469752496"/>
      </c:lineChart>
      <c:dateAx>
        <c:axId val="469751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2496"/>
        <c:crosses val="autoZero"/>
        <c:auto val="1"/>
        <c:lblOffset val="100"/>
        <c:baseTimeUnit val="days"/>
      </c:dateAx>
      <c:valAx>
        <c:axId val="4697524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9751320"/>
        <c:axId val="469747792"/>
      </c:lineChart>
      <c:dateAx>
        <c:axId val="46975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7792"/>
        <c:crosses val="autoZero"/>
        <c:auto val="1"/>
        <c:lblOffset val="100"/>
        <c:baseTimeUnit val="days"/>
      </c:dateAx>
      <c:valAx>
        <c:axId val="46974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69748968"/>
        <c:axId val="469749752"/>
      </c:lineChart>
      <c:dateAx>
        <c:axId val="46974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9752"/>
        <c:crosses val="autoZero"/>
        <c:auto val="1"/>
        <c:lblOffset val="100"/>
        <c:baseTimeUnit val="days"/>
      </c:dateAx>
      <c:valAx>
        <c:axId val="46974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69752888"/>
        <c:axId val="469750144"/>
      </c:lineChart>
      <c:dateAx>
        <c:axId val="469752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0144"/>
        <c:crosses val="autoZero"/>
        <c:auto val="1"/>
        <c:lblOffset val="100"/>
        <c:baseTimeUnit val="days"/>
      </c:dateAx>
      <c:valAx>
        <c:axId val="46975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746224"/>
        <c:axId val="469746616"/>
      </c:lineChart>
      <c:dateAx>
        <c:axId val="4697462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6616"/>
        <c:crosses val="autoZero"/>
        <c:auto val="1"/>
        <c:lblOffset val="100"/>
        <c:baseTimeUnit val="days"/>
      </c:dateAx>
      <c:valAx>
        <c:axId val="4697466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68180480"/>
        <c:axId val="469376880"/>
      </c:lineChart>
      <c:dateAx>
        <c:axId val="46818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6880"/>
        <c:crosses val="autoZero"/>
        <c:auto val="1"/>
        <c:lblOffset val="100"/>
        <c:baseTimeUnit val="days"/>
      </c:dateAx>
      <c:valAx>
        <c:axId val="46937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0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69382760"/>
        <c:axId val="469377664"/>
      </c:lineChart>
      <c:dateAx>
        <c:axId val="46938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7664"/>
        <c:crosses val="autoZero"/>
        <c:auto val="1"/>
        <c:lblOffset val="100"/>
        <c:baseTimeUnit val="days"/>
      </c:dateAx>
      <c:valAx>
        <c:axId val="46937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381976"/>
        <c:axId val="469378840"/>
      </c:lineChart>
      <c:dateAx>
        <c:axId val="46938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8840"/>
        <c:crosses val="autoZero"/>
        <c:auto val="1"/>
        <c:lblOffset val="100"/>
        <c:baseTimeUnit val="days"/>
      </c:dateAx>
      <c:valAx>
        <c:axId val="469378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384328"/>
        <c:axId val="469382368"/>
      </c:lineChart>
      <c:dateAx>
        <c:axId val="46938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2368"/>
        <c:crosses val="autoZero"/>
        <c:auto val="1"/>
        <c:lblOffset val="100"/>
        <c:baseTimeUnit val="days"/>
      </c:dateAx>
      <c:valAx>
        <c:axId val="46938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380408"/>
        <c:axId val="469380800"/>
      </c:lineChart>
      <c:dateAx>
        <c:axId val="469380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0800"/>
        <c:crosses val="autoZero"/>
        <c:auto val="1"/>
        <c:lblOffset val="100"/>
        <c:baseTimeUnit val="days"/>
      </c:dateAx>
      <c:valAx>
        <c:axId val="46938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381192"/>
        <c:axId val="469381584"/>
      </c:lineChart>
      <c:dateAx>
        <c:axId val="46938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1584"/>
        <c:crosses val="autoZero"/>
        <c:auto val="1"/>
        <c:lblOffset val="100"/>
        <c:baseTimeUnit val="days"/>
      </c:dateAx>
      <c:valAx>
        <c:axId val="46938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1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3662672"/>
        <c:axId val="473659144"/>
      </c:lineChart>
      <c:dateAx>
        <c:axId val="473662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59144"/>
        <c:crosses val="autoZero"/>
        <c:auto val="1"/>
        <c:lblOffset val="100"/>
        <c:baseTimeUnit val="days"/>
      </c:dateAx>
      <c:valAx>
        <c:axId val="4736591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62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3663064"/>
        <c:axId val="473665024"/>
      </c:lineChart>
      <c:dateAx>
        <c:axId val="47366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65024"/>
        <c:crosses val="autoZero"/>
        <c:auto val="1"/>
        <c:lblOffset val="100"/>
        <c:baseTimeUnit val="days"/>
      </c:dateAx>
      <c:valAx>
        <c:axId val="47366502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6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3660712"/>
        <c:axId val="473659536"/>
      </c:lineChart>
      <c:dateAx>
        <c:axId val="47366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59536"/>
        <c:crosses val="autoZero"/>
        <c:auto val="1"/>
        <c:lblOffset val="100"/>
        <c:baseTimeUnit val="days"/>
      </c:dateAx>
      <c:valAx>
        <c:axId val="47365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60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3948648"/>
        <c:axId val="483952960"/>
      </c:lineChart>
      <c:dateAx>
        <c:axId val="48394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2960"/>
        <c:crosses val="autoZero"/>
        <c:auto val="1"/>
        <c:lblOffset val="100"/>
        <c:baseTimeUnit val="days"/>
      </c:dateAx>
      <c:valAx>
        <c:axId val="48395296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8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3948256"/>
        <c:axId val="483947472"/>
      </c:lineChart>
      <c:dateAx>
        <c:axId val="48394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7472"/>
        <c:crosses val="autoZero"/>
        <c:auto val="1"/>
        <c:lblOffset val="100"/>
        <c:baseTimeUnit val="days"/>
      </c:dateAx>
      <c:valAx>
        <c:axId val="483947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8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numCache>
            </c:numRef>
          </c:val>
          <c:smooth val="0"/>
        </c:ser>
        <c:dLbls>
          <c:showLegendKey val="0"/>
          <c:showVal val="0"/>
          <c:showCatName val="0"/>
          <c:showSerName val="0"/>
          <c:showPercent val="0"/>
          <c:showBubbleSize val="0"/>
        </c:dLbls>
        <c:marker val="1"/>
        <c:smooth val="0"/>
        <c:axId val="483951392"/>
        <c:axId val="483952176"/>
      </c:lineChart>
      <c:dateAx>
        <c:axId val="48395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2176"/>
        <c:crosses val="autoZero"/>
        <c:auto val="1"/>
        <c:lblOffset val="100"/>
        <c:baseTimeUnit val="days"/>
      </c:dateAx>
      <c:valAx>
        <c:axId val="48395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numCache>
            </c:numRef>
          </c:val>
          <c:smooth val="0"/>
        </c:ser>
        <c:dLbls>
          <c:showLegendKey val="0"/>
          <c:showVal val="0"/>
          <c:showCatName val="0"/>
          <c:showSerName val="0"/>
          <c:showPercent val="0"/>
          <c:showBubbleSize val="0"/>
        </c:dLbls>
        <c:marker val="1"/>
        <c:smooth val="0"/>
        <c:axId val="483947864"/>
        <c:axId val="483950608"/>
      </c:lineChart>
      <c:dateAx>
        <c:axId val="483947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0608"/>
        <c:crosses val="autoZero"/>
        <c:auto val="1"/>
        <c:lblOffset val="100"/>
        <c:baseTimeUnit val="days"/>
      </c:dateAx>
      <c:valAx>
        <c:axId val="483950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7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3947080"/>
        <c:axId val="483949432"/>
      </c:lineChart>
      <c:dateAx>
        <c:axId val="483947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9432"/>
        <c:crosses val="autoZero"/>
        <c:auto val="1"/>
        <c:lblOffset val="100"/>
        <c:baseTimeUnit val="days"/>
      </c:dateAx>
      <c:valAx>
        <c:axId val="4839494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70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3951000"/>
        <c:axId val="469379232"/>
      </c:lineChart>
      <c:dateAx>
        <c:axId val="4839510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9232"/>
        <c:crosses val="autoZero"/>
        <c:auto val="1"/>
        <c:lblOffset val="100"/>
        <c:baseTimeUnit val="days"/>
      </c:dateAx>
      <c:valAx>
        <c:axId val="46937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510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numCache>
            </c:numRef>
          </c:val>
          <c:smooth val="0"/>
        </c:ser>
        <c:dLbls>
          <c:showLegendKey val="0"/>
          <c:showVal val="0"/>
          <c:showCatName val="0"/>
          <c:showSerName val="0"/>
          <c:showPercent val="0"/>
          <c:showBubbleSize val="0"/>
        </c:dLbls>
        <c:marker val="1"/>
        <c:smooth val="0"/>
        <c:axId val="483922120"/>
        <c:axId val="483918592"/>
      </c:lineChart>
      <c:dateAx>
        <c:axId val="48392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8592"/>
        <c:crosses val="autoZero"/>
        <c:auto val="1"/>
        <c:lblOffset val="100"/>
        <c:baseTimeUnit val="days"/>
      </c:dateAx>
      <c:valAx>
        <c:axId val="4839185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numCache>
            </c:numRef>
          </c:val>
          <c:smooth val="0"/>
        </c:ser>
        <c:dLbls>
          <c:showLegendKey val="0"/>
          <c:showVal val="0"/>
          <c:showCatName val="0"/>
          <c:showSerName val="0"/>
          <c:showPercent val="0"/>
          <c:showBubbleSize val="0"/>
        </c:dLbls>
        <c:marker val="1"/>
        <c:smooth val="0"/>
        <c:axId val="483926040"/>
        <c:axId val="483918984"/>
      </c:lineChart>
      <c:dateAx>
        <c:axId val="48392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18984"/>
        <c:crosses val="autoZero"/>
        <c:auto val="1"/>
        <c:lblOffset val="100"/>
        <c:baseTimeUnit val="days"/>
      </c:dateAx>
      <c:valAx>
        <c:axId val="48391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2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3921336"/>
        <c:axId val="483922512"/>
      </c:lineChart>
      <c:dateAx>
        <c:axId val="483921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922512"/>
        <c:crosses val="autoZero"/>
        <c:auto val="1"/>
        <c:lblOffset val="100"/>
        <c:baseTimeUnit val="days"/>
      </c:dateAx>
      <c:valAx>
        <c:axId val="4839225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921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87284464"/>
        <c:axId val="487280936"/>
      </c:lineChart>
      <c:dateAx>
        <c:axId val="48728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80936"/>
        <c:crosses val="autoZero"/>
        <c:auto val="1"/>
        <c:lblOffset val="100"/>
        <c:baseTimeUnit val="days"/>
      </c:dateAx>
      <c:valAx>
        <c:axId val="4872809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84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87280544"/>
        <c:axId val="487279368"/>
      </c:lineChart>
      <c:dateAx>
        <c:axId val="48728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79368"/>
        <c:crosses val="autoZero"/>
        <c:auto val="1"/>
        <c:lblOffset val="100"/>
        <c:baseTimeUnit val="days"/>
      </c:dateAx>
      <c:valAx>
        <c:axId val="48727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8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numCache>
            </c:numRef>
          </c:val>
          <c:smooth val="0"/>
        </c:ser>
        <c:dLbls>
          <c:showLegendKey val="0"/>
          <c:showVal val="0"/>
          <c:showCatName val="0"/>
          <c:showSerName val="0"/>
          <c:showPercent val="0"/>
          <c:showBubbleSize val="0"/>
        </c:dLbls>
        <c:marker val="1"/>
        <c:smooth val="0"/>
        <c:axId val="487280152"/>
        <c:axId val="487279760"/>
      </c:lineChart>
      <c:dateAx>
        <c:axId val="487280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79760"/>
        <c:crosses val="autoZero"/>
        <c:auto val="1"/>
        <c:lblOffset val="100"/>
        <c:baseTimeUnit val="days"/>
      </c:dateAx>
      <c:valAx>
        <c:axId val="4872797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80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numCache>
            </c:numRef>
          </c:val>
          <c:smooth val="0"/>
        </c:ser>
        <c:dLbls>
          <c:showLegendKey val="0"/>
          <c:showVal val="0"/>
          <c:showCatName val="0"/>
          <c:showSerName val="0"/>
          <c:showPercent val="0"/>
          <c:showBubbleSize val="0"/>
        </c:dLbls>
        <c:marker val="1"/>
        <c:smooth val="0"/>
        <c:axId val="487278584"/>
        <c:axId val="487286032"/>
      </c:lineChart>
      <c:dateAx>
        <c:axId val="487278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86032"/>
        <c:crosses val="autoZero"/>
        <c:auto val="1"/>
        <c:lblOffset val="100"/>
        <c:baseTimeUnit val="days"/>
      </c:dateAx>
      <c:valAx>
        <c:axId val="48728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78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7289952"/>
        <c:axId val="487286816"/>
      </c:lineChart>
      <c:catAx>
        <c:axId val="487289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86816"/>
        <c:crosses val="autoZero"/>
        <c:auto val="1"/>
        <c:lblAlgn val="ctr"/>
        <c:lblOffset val="100"/>
        <c:noMultiLvlLbl val="0"/>
      </c:catAx>
      <c:valAx>
        <c:axId val="4872868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89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7292304"/>
        <c:axId val="487290736"/>
      </c:lineChart>
      <c:dateAx>
        <c:axId val="487292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90736"/>
        <c:crosses val="autoZero"/>
        <c:auto val="1"/>
        <c:lblOffset val="100"/>
        <c:baseTimeUnit val="days"/>
      </c:dateAx>
      <c:valAx>
        <c:axId val="4872907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92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7291912"/>
        <c:axId val="483924080"/>
      </c:lineChart>
      <c:dateAx>
        <c:axId val="4872919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3924080"/>
        <c:crosses val="autoZero"/>
        <c:auto val="1"/>
        <c:lblOffset val="100"/>
        <c:baseTimeUnit val="days"/>
      </c:dateAx>
      <c:valAx>
        <c:axId val="4839240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91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56353728"/>
        <c:axId val="556354120"/>
      </c:lineChart>
      <c:dateAx>
        <c:axId val="556353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54120"/>
        <c:crosses val="autoZero"/>
        <c:auto val="1"/>
        <c:lblOffset val="100"/>
        <c:baseTimeUnit val="days"/>
      </c:dateAx>
      <c:valAx>
        <c:axId val="55635412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53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56351376"/>
        <c:axId val="556355688"/>
      </c:lineChart>
      <c:dateAx>
        <c:axId val="55635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55688"/>
        <c:crosses val="autoZero"/>
        <c:auto val="1"/>
        <c:lblOffset val="100"/>
        <c:baseTimeUnit val="days"/>
      </c:dateAx>
      <c:valAx>
        <c:axId val="55635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5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6348240"/>
        <c:axId val="556356864"/>
      </c:scatterChart>
      <c:valAx>
        <c:axId val="556348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56864"/>
        <c:crosses val="autoZero"/>
        <c:crossBetween val="midCat"/>
      </c:valAx>
      <c:valAx>
        <c:axId val="55635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48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6351768"/>
        <c:axId val="556349416"/>
      </c:scatterChart>
      <c:valAx>
        <c:axId val="556351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49416"/>
        <c:crosses val="autoZero"/>
        <c:crossBetween val="midCat"/>
      </c:valAx>
      <c:valAx>
        <c:axId val="55634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51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6349808"/>
        <c:axId val="556352160"/>
      </c:lineChart>
      <c:catAx>
        <c:axId val="5563498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52160"/>
        <c:crosses val="autoZero"/>
        <c:auto val="1"/>
        <c:lblAlgn val="ctr"/>
        <c:lblOffset val="100"/>
        <c:noMultiLvlLbl val="0"/>
      </c:catAx>
      <c:valAx>
        <c:axId val="5563521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49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6361176"/>
        <c:axId val="556361960"/>
      </c:lineChart>
      <c:catAx>
        <c:axId val="5563611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61960"/>
        <c:crosses val="autoZero"/>
        <c:auto val="1"/>
        <c:lblAlgn val="ctr"/>
        <c:lblOffset val="100"/>
        <c:noMultiLvlLbl val="0"/>
      </c:catAx>
      <c:valAx>
        <c:axId val="55636196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361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6362352"/>
        <c:axId val="556363136"/>
      </c:lineChart>
      <c:dateAx>
        <c:axId val="55636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63136"/>
        <c:crosses val="autoZero"/>
        <c:auto val="1"/>
        <c:lblOffset val="100"/>
        <c:baseTimeUnit val="days"/>
      </c:dateAx>
      <c:valAx>
        <c:axId val="55636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36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162224"/>
        <c:axId val="564159088"/>
      </c:lineChart>
      <c:dateAx>
        <c:axId val="56416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9088"/>
        <c:crosses val="autoZero"/>
        <c:auto val="1"/>
        <c:lblOffset val="100"/>
        <c:baseTimeUnit val="days"/>
      </c:dateAx>
      <c:valAx>
        <c:axId val="564159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2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4161440"/>
        <c:axId val="564160264"/>
      </c:lineChart>
      <c:dateAx>
        <c:axId val="56416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0264"/>
        <c:crosses val="autoZero"/>
        <c:auto val="1"/>
        <c:lblOffset val="100"/>
        <c:baseTimeUnit val="days"/>
      </c:dateAx>
      <c:valAx>
        <c:axId val="5641602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4152032"/>
        <c:axId val="564154384"/>
      </c:lineChart>
      <c:dateAx>
        <c:axId val="564152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4384"/>
        <c:crosses val="autoZero"/>
        <c:auto val="1"/>
        <c:lblOffset val="100"/>
        <c:baseTimeUnit val="days"/>
      </c:dateAx>
      <c:valAx>
        <c:axId val="56415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153992"/>
        <c:axId val="564160656"/>
      </c:lineChart>
      <c:dateAx>
        <c:axId val="564153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160656"/>
        <c:crosses val="autoZero"/>
        <c:auto val="1"/>
        <c:lblOffset val="100"/>
        <c:baseTimeUnit val="days"/>
      </c:dateAx>
      <c:valAx>
        <c:axId val="5641606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153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4152424"/>
        <c:axId val="564155952"/>
      </c:lineChart>
      <c:dateAx>
        <c:axId val="56415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5952"/>
        <c:crosses val="autoZero"/>
        <c:auto val="1"/>
        <c:lblOffset val="100"/>
        <c:baseTimeUnit val="days"/>
      </c:dateAx>
      <c:valAx>
        <c:axId val="56415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2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4153208"/>
        <c:axId val="564155168"/>
      </c:lineChart>
      <c:dateAx>
        <c:axId val="56415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5168"/>
        <c:crosses val="autoZero"/>
        <c:auto val="1"/>
        <c:lblOffset val="100"/>
        <c:baseTimeUnit val="days"/>
      </c:dateAx>
      <c:valAx>
        <c:axId val="56415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4154776"/>
        <c:axId val="564156736"/>
      </c:lineChart>
      <c:dateAx>
        <c:axId val="56415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6736"/>
        <c:crosses val="autoZero"/>
        <c:auto val="1"/>
        <c:lblOffset val="100"/>
        <c:baseTimeUnit val="days"/>
      </c:dateAx>
      <c:valAx>
        <c:axId val="564156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4156344"/>
        <c:axId val="564159480"/>
      </c:lineChart>
      <c:dateAx>
        <c:axId val="564156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9480"/>
        <c:crosses val="autoZero"/>
        <c:auto val="1"/>
        <c:lblOffset val="100"/>
        <c:baseTimeUnit val="days"/>
      </c:dateAx>
      <c:valAx>
        <c:axId val="56415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56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163400"/>
        <c:axId val="564164968"/>
      </c:lineChart>
      <c:dateAx>
        <c:axId val="5641634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4968"/>
        <c:crosses val="autoZero"/>
        <c:auto val="1"/>
        <c:lblOffset val="100"/>
        <c:baseTimeUnit val="days"/>
      </c:dateAx>
      <c:valAx>
        <c:axId val="5641649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3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4165752"/>
        <c:axId val="564163792"/>
      </c:lineChart>
      <c:dateAx>
        <c:axId val="56416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3792"/>
        <c:crosses val="autoZero"/>
        <c:auto val="1"/>
        <c:lblOffset val="100"/>
        <c:baseTimeUnit val="days"/>
      </c:dateAx>
      <c:valAx>
        <c:axId val="56416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16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6047120"/>
        <c:axId val="566058488"/>
      </c:lineChart>
      <c:dateAx>
        <c:axId val="566047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8488"/>
        <c:crosses val="autoZero"/>
        <c:auto val="1"/>
        <c:lblOffset val="100"/>
        <c:baseTimeUnit val="days"/>
      </c:dateAx>
      <c:valAx>
        <c:axId val="566058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4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6053784"/>
        <c:axId val="566056528"/>
      </c:lineChart>
      <c:dateAx>
        <c:axId val="566053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6528"/>
        <c:crosses val="autoZero"/>
        <c:auto val="1"/>
        <c:lblOffset val="100"/>
        <c:baseTimeUnit val="days"/>
      </c:dateAx>
      <c:valAx>
        <c:axId val="56605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3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6049472"/>
        <c:axId val="566054568"/>
      </c:lineChart>
      <c:dateAx>
        <c:axId val="566049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4568"/>
        <c:crosses val="autoZero"/>
        <c:auto val="1"/>
        <c:lblOffset val="100"/>
        <c:baseTimeUnit val="days"/>
      </c:dateAx>
      <c:valAx>
        <c:axId val="566054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49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056136"/>
        <c:axId val="566056920"/>
      </c:lineChart>
      <c:dateAx>
        <c:axId val="566056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56920"/>
        <c:crosses val="autoZero"/>
        <c:auto val="1"/>
        <c:lblOffset val="100"/>
        <c:baseTimeUnit val="days"/>
      </c:dateAx>
      <c:valAx>
        <c:axId val="5660569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56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047512"/>
        <c:axId val="566054960"/>
      </c:lineChart>
      <c:dateAx>
        <c:axId val="566047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4960"/>
        <c:crosses val="autoZero"/>
        <c:auto val="1"/>
        <c:lblOffset val="100"/>
        <c:baseTimeUnit val="days"/>
      </c:dateAx>
      <c:valAx>
        <c:axId val="5660549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47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057704"/>
        <c:axId val="566047904"/>
      </c:lineChart>
      <c:dateAx>
        <c:axId val="56605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47904"/>
        <c:crosses val="autoZero"/>
        <c:auto val="1"/>
        <c:lblOffset val="100"/>
        <c:baseTimeUnit val="days"/>
      </c:dateAx>
      <c:valAx>
        <c:axId val="566047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05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051040"/>
        <c:axId val="566051432"/>
      </c:lineChart>
      <c:catAx>
        <c:axId val="566051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51432"/>
        <c:crosses val="autoZero"/>
        <c:auto val="1"/>
        <c:lblAlgn val="ctr"/>
        <c:lblOffset val="100"/>
        <c:noMultiLvlLbl val="0"/>
      </c:catAx>
      <c:valAx>
        <c:axId val="56605143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051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6" dataDxfId="1085">
  <autoFilter ref="O15:W26"/>
  <tableColumns count="9">
    <tableColumn id="1" name="Date" dataDxfId="1084"/>
    <tableColumn id="2" name="Quarter" dataDxfId="1083"/>
    <tableColumn id="3" name="Time" dataDxfId="1082"/>
    <tableColumn id="4" name="EPS estimate" dataDxfId="1081"/>
    <tableColumn id="5" name="EPS Actual" dataDxfId="1080"/>
    <tableColumn id="6" name="Sales Estiamte (B)" dataDxfId="1079"/>
    <tableColumn id="7" name="Sales Actual (B)" dataDxfId="1078"/>
    <tableColumn id="8" name="Guidance" dataDxfId="1077"/>
    <tableColumn id="9" name="Reaction" dataDxfId="10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0"/>
      <c r="C2" s="51"/>
      <c r="D2"/>
      <c r="E2" s="22" t="s">
        <v>50</v>
      </c>
      <c r="F2" s="2">
        <v>13.07</v>
      </c>
      <c r="G2" s="2">
        <v>10.768855384615375</v>
      </c>
      <c r="H2">
        <v>6500</v>
      </c>
      <c r="I2" s="2">
        <v>84955</v>
      </c>
      <c r="J2" s="2">
        <v>69997.559999999939</v>
      </c>
      <c r="K2" s="2">
        <v>14957.440000000061</v>
      </c>
      <c r="L2" s="132">
        <v>0.21368516273995952</v>
      </c>
      <c r="M2" s="2">
        <v>29573.011000001687</v>
      </c>
      <c r="N2">
        <v>5119</v>
      </c>
      <c r="O2" t="s">
        <v>1408</v>
      </c>
      <c r="P2" s="132">
        <v>1.5302218821729151E-2</v>
      </c>
      <c r="Q2" s="132">
        <v>8.0000000000000004E-4</v>
      </c>
      <c r="R2" s="2">
        <v>20.746031746031747</v>
      </c>
      <c r="S2" s="29">
        <v>43471</v>
      </c>
      <c r="T2" s="48"/>
      <c r="W2" s="885"/>
      <c r="X2" s="885"/>
      <c r="Y2" s="655"/>
    </row>
    <row r="3" spans="1:32" ht="21.95" customHeight="1" x14ac:dyDescent="0.25">
      <c r="A3" s="50"/>
      <c r="B3" s="51"/>
      <c r="C3" s="51"/>
      <c r="D3"/>
      <c r="E3" s="22" t="s">
        <v>321</v>
      </c>
      <c r="F3" s="2">
        <v>7.92</v>
      </c>
      <c r="G3" s="2">
        <v>12.30169000000001</v>
      </c>
      <c r="H3">
        <v>2000</v>
      </c>
      <c r="I3" s="2">
        <v>15840</v>
      </c>
      <c r="J3" s="2">
        <v>24603.380000000019</v>
      </c>
      <c r="K3" s="2">
        <v>-8763.3800000000192</v>
      </c>
      <c r="L3" s="132">
        <v>-0.35618601996961446</v>
      </c>
      <c r="M3" s="2">
        <v>-8478.4100000000144</v>
      </c>
      <c r="N3">
        <v>2000</v>
      </c>
      <c r="O3" t="s">
        <v>1400</v>
      </c>
      <c r="P3" s="132">
        <v>0</v>
      </c>
      <c r="Q3" s="132">
        <v>-3.6999999999999998E-2</v>
      </c>
      <c r="R3" s="2">
        <v>3.2326530612244895</v>
      </c>
      <c r="S3" s="29">
        <v>43345</v>
      </c>
      <c r="W3" s="885"/>
      <c r="X3" s="885"/>
      <c r="Y3" s="655"/>
      <c r="Z3" s="885"/>
    </row>
    <row r="4" spans="1:32" ht="21.95" customHeight="1" x14ac:dyDescent="0.25">
      <c r="A4" s="50"/>
      <c r="B4" s="51"/>
      <c r="C4" s="51"/>
      <c r="D4"/>
      <c r="E4" s="22" t="s">
        <v>916</v>
      </c>
      <c r="F4" s="2">
        <v>28.36</v>
      </c>
      <c r="G4" s="2">
        <v>57.254199999999997</v>
      </c>
      <c r="H4">
        <v>500</v>
      </c>
      <c r="I4" s="2">
        <v>14180</v>
      </c>
      <c r="J4" s="2">
        <v>28627.1</v>
      </c>
      <c r="K4" s="2">
        <v>-14447.099999999999</v>
      </c>
      <c r="L4" s="132">
        <v>-0.50466515993586492</v>
      </c>
      <c r="M4" s="2">
        <v>-14447.099999999999</v>
      </c>
      <c r="N4">
        <v>500</v>
      </c>
      <c r="O4" t="s">
        <v>1405</v>
      </c>
      <c r="P4" s="132">
        <v>8.8152327221438648E-2</v>
      </c>
      <c r="Q4" s="132">
        <v>-6.0999999999999999E-2</v>
      </c>
      <c r="R4" s="2">
        <v>10.092526690391459</v>
      </c>
      <c r="S4" s="29">
        <v>43471</v>
      </c>
      <c r="W4" s="885"/>
      <c r="X4" s="885"/>
      <c r="Y4" s="655"/>
      <c r="Z4" s="885"/>
    </row>
    <row r="5" spans="1:32" ht="21.95" customHeight="1" x14ac:dyDescent="0.25">
      <c r="A5" s="58"/>
      <c r="B5" s="59"/>
      <c r="C5" s="58"/>
      <c r="D5"/>
      <c r="E5" s="22" t="s">
        <v>1236</v>
      </c>
      <c r="F5" s="2">
        <v>37.24</v>
      </c>
      <c r="G5" s="2">
        <v>44.17983333333337</v>
      </c>
      <c r="H5">
        <v>300</v>
      </c>
      <c r="I5" s="2">
        <v>11172</v>
      </c>
      <c r="J5" s="2">
        <v>13253.950000000012</v>
      </c>
      <c r="K5" s="2">
        <v>-2081.9500000000116</v>
      </c>
      <c r="L5" s="132">
        <v>-0.15708147382478496</v>
      </c>
      <c r="M5" s="2">
        <v>-2081.9500000000116</v>
      </c>
      <c r="N5">
        <v>300</v>
      </c>
      <c r="O5" t="s">
        <v>1397</v>
      </c>
      <c r="P5" s="132">
        <v>4.8872180451127817E-2</v>
      </c>
      <c r="Q5" s="132">
        <v>-1.44E-2</v>
      </c>
      <c r="R5" s="2">
        <v>8.0956521739130451</v>
      </c>
      <c r="S5" s="29">
        <v>43423</v>
      </c>
      <c r="W5" s="885"/>
      <c r="X5" s="885"/>
      <c r="Y5" s="655"/>
      <c r="Z5" s="885"/>
    </row>
    <row r="6" spans="1:32" ht="21.95" customHeight="1" x14ac:dyDescent="0.25">
      <c r="A6" s="50"/>
      <c r="B6" s="50"/>
      <c r="C6" s="51"/>
      <c r="D6"/>
      <c r="E6" s="22" t="s">
        <v>221</v>
      </c>
      <c r="F6" s="2">
        <v>21.81</v>
      </c>
      <c r="G6" s="2">
        <v>9.597619999999937</v>
      </c>
      <c r="H6">
        <v>500</v>
      </c>
      <c r="I6" s="2">
        <v>10905</v>
      </c>
      <c r="J6" s="2">
        <v>4798.8099999999686</v>
      </c>
      <c r="K6" s="2">
        <v>6106.1900000000314</v>
      </c>
      <c r="L6" s="132">
        <v>1.2724383753472364</v>
      </c>
      <c r="M6" s="2">
        <v>7558.4500000000298</v>
      </c>
      <c r="N6">
        <v>100</v>
      </c>
      <c r="P6" s="132">
        <v>4.5850527281063739E-3</v>
      </c>
      <c r="Q6" s="132">
        <v>-2.0400000000000001E-2</v>
      </c>
      <c r="R6" s="2">
        <v>12.462857142857143</v>
      </c>
      <c r="S6" s="29">
        <v>43421</v>
      </c>
      <c r="W6" s="885"/>
      <c r="X6" s="885"/>
      <c r="Y6" s="655"/>
    </row>
    <row r="7" spans="1:32" ht="21.95" customHeight="1" x14ac:dyDescent="0.25">
      <c r="A7" s="50"/>
      <c r="B7" s="50"/>
      <c r="C7" s="51"/>
      <c r="D7"/>
      <c r="E7" s="22" t="s">
        <v>1114</v>
      </c>
      <c r="F7" s="2">
        <v>50.28</v>
      </c>
      <c r="G7" s="2">
        <v>44.071299999999994</v>
      </c>
      <c r="H7">
        <v>200</v>
      </c>
      <c r="I7" s="2">
        <v>10056</v>
      </c>
      <c r="J7" s="2">
        <v>8814.2599999999984</v>
      </c>
      <c r="K7" s="2">
        <v>1241.7400000000052</v>
      </c>
      <c r="L7" s="132">
        <v>0.14087853092602234</v>
      </c>
      <c r="M7" s="2">
        <v>1241.7400000000052</v>
      </c>
      <c r="N7">
        <v>200</v>
      </c>
      <c r="P7" s="132">
        <v>2.5855210819411296E-2</v>
      </c>
      <c r="Q7" s="132">
        <v>-9.7000000000000003E-3</v>
      </c>
      <c r="S7" s="29">
        <v>43421</v>
      </c>
      <c r="W7" s="885"/>
      <c r="X7" s="885"/>
      <c r="Y7" s="655"/>
    </row>
    <row r="8" spans="1:32" ht="21.95" customHeight="1" x14ac:dyDescent="0.25">
      <c r="A8" s="50"/>
      <c r="B8" s="50"/>
      <c r="C8" s="51"/>
      <c r="D8"/>
      <c r="E8" s="22" t="s">
        <v>1390</v>
      </c>
      <c r="F8" s="2">
        <v>24.57</v>
      </c>
      <c r="G8" s="2">
        <v>24.318349999999999</v>
      </c>
      <c r="H8">
        <v>400</v>
      </c>
      <c r="I8" s="2">
        <v>9828</v>
      </c>
      <c r="J8" s="2">
        <v>9727.34</v>
      </c>
      <c r="K8" s="2">
        <v>100.65999999999985</v>
      </c>
      <c r="L8" s="132">
        <v>1.0348152732401725E-2</v>
      </c>
      <c r="M8" s="2">
        <v>100.65999999999985</v>
      </c>
      <c r="N8">
        <v>200</v>
      </c>
      <c r="Q8" s="132">
        <v>-9.2999999999999992E-3</v>
      </c>
      <c r="W8" s="655"/>
      <c r="X8" s="885"/>
      <c r="Y8" s="885"/>
    </row>
    <row r="9" spans="1:32" ht="21.95" customHeight="1" x14ac:dyDescent="0.25">
      <c r="A9" s="50"/>
      <c r="B9" s="50"/>
      <c r="C9" s="51"/>
      <c r="D9"/>
      <c r="E9" s="22" t="s">
        <v>14</v>
      </c>
      <c r="F9" s="2">
        <v>41.31</v>
      </c>
      <c r="G9" s="2">
        <v>46.335299999999989</v>
      </c>
      <c r="H9">
        <v>200</v>
      </c>
      <c r="I9" s="2">
        <v>8262</v>
      </c>
      <c r="J9" s="2">
        <v>9267.0599999999977</v>
      </c>
      <c r="K9" s="2">
        <v>-1005.0599999999977</v>
      </c>
      <c r="L9" s="132">
        <v>-0.10845510873998848</v>
      </c>
      <c r="M9" s="2">
        <v>-1005.0599999999977</v>
      </c>
      <c r="N9">
        <v>200</v>
      </c>
      <c r="O9" t="s">
        <v>1401</v>
      </c>
      <c r="P9" s="132">
        <v>6.7780198499152733E-2</v>
      </c>
      <c r="Q9" s="132">
        <v>-7.3000000000000001E-3</v>
      </c>
      <c r="R9" s="2">
        <v>10.366373902132999</v>
      </c>
      <c r="S9" s="29">
        <v>43426</v>
      </c>
      <c r="W9" s="885"/>
      <c r="X9" s="885"/>
      <c r="Y9" s="655"/>
      <c r="Z9" s="885"/>
    </row>
    <row r="10" spans="1:32" ht="21.95" customHeight="1" x14ac:dyDescent="0.25">
      <c r="A10" s="50"/>
      <c r="B10" s="51"/>
      <c r="C10" s="51"/>
      <c r="D10"/>
      <c r="E10" s="22" t="s">
        <v>1385</v>
      </c>
      <c r="F10" s="2">
        <v>190.54</v>
      </c>
      <c r="G10" s="2">
        <v>229.60275000000001</v>
      </c>
      <c r="H10">
        <v>40</v>
      </c>
      <c r="I10" s="2">
        <v>7621.5999999999995</v>
      </c>
      <c r="J10" s="2">
        <v>9184.11</v>
      </c>
      <c r="K10" s="2">
        <v>-1562.5100000000011</v>
      </c>
      <c r="L10" s="132">
        <v>-0.17013189084189984</v>
      </c>
      <c r="M10" s="2">
        <v>-1562.5100000000011</v>
      </c>
      <c r="N10">
        <v>40</v>
      </c>
      <c r="Q10" s="132">
        <v>-3.7000000000000002E-3</v>
      </c>
      <c r="S10" s="29">
        <v>43631</v>
      </c>
      <c r="T10" s="48"/>
      <c r="W10" s="655"/>
      <c r="X10" s="885"/>
      <c r="Y10" s="885"/>
    </row>
    <row r="11" spans="1:32" ht="21.95" customHeight="1" x14ac:dyDescent="0.25">
      <c r="A11" s="50"/>
      <c r="B11" s="50"/>
      <c r="C11" s="51"/>
      <c r="D11"/>
      <c r="E11" s="22" t="s">
        <v>799</v>
      </c>
      <c r="F11" s="2">
        <v>18</v>
      </c>
      <c r="G11" s="2">
        <v>25.531224999999996</v>
      </c>
      <c r="H11">
        <v>400</v>
      </c>
      <c r="I11" s="2">
        <v>7200</v>
      </c>
      <c r="J11" s="2">
        <v>10212.489999999998</v>
      </c>
      <c r="K11" s="2">
        <v>-3012.489999999998</v>
      </c>
      <c r="L11" s="132">
        <v>-0.29498094979774753</v>
      </c>
      <c r="M11" s="2">
        <v>-3012.489999999998</v>
      </c>
      <c r="N11">
        <v>400</v>
      </c>
      <c r="O11" t="s">
        <v>1391</v>
      </c>
      <c r="P11" s="132">
        <v>5.7777777777777782E-2</v>
      </c>
      <c r="Q11" s="132">
        <v>-1.1000000000000001E-3</v>
      </c>
      <c r="R11" s="2">
        <v>10.588235294117647</v>
      </c>
      <c r="S11" s="29">
        <v>43324</v>
      </c>
      <c r="W11" s="885"/>
      <c r="X11" s="885"/>
      <c r="Y11" s="655"/>
    </row>
    <row r="12" spans="1:32" ht="21.95" customHeight="1" x14ac:dyDescent="0.25">
      <c r="A12" s="50"/>
      <c r="B12" s="50"/>
      <c r="C12" s="51"/>
      <c r="D12"/>
      <c r="E12" s="22" t="s">
        <v>269</v>
      </c>
      <c r="F12" s="2">
        <v>63.48</v>
      </c>
      <c r="G12" s="2">
        <v>36.440999999999988</v>
      </c>
      <c r="H12">
        <v>100</v>
      </c>
      <c r="I12" s="2">
        <v>6348</v>
      </c>
      <c r="J12" s="2">
        <v>3644.099999999999</v>
      </c>
      <c r="K12" s="2">
        <v>2703.9000000000015</v>
      </c>
      <c r="L12" s="132">
        <v>0.74199390796081388</v>
      </c>
      <c r="M12" s="2">
        <v>2901.1099999999969</v>
      </c>
      <c r="N12">
        <v>100</v>
      </c>
      <c r="O12" t="s">
        <v>1400</v>
      </c>
      <c r="P12" s="132">
        <v>3.1505986137366104E-2</v>
      </c>
      <c r="Q12" s="132">
        <v>4.1999999999999997E-3</v>
      </c>
      <c r="R12" s="2">
        <v>9.3628318584070787</v>
      </c>
      <c r="S12" s="29">
        <v>43324</v>
      </c>
      <c r="W12" s="885"/>
      <c r="X12" s="885"/>
      <c r="Y12" s="655"/>
    </row>
    <row r="13" spans="1:32" ht="21.95" customHeight="1" x14ac:dyDescent="0.25">
      <c r="A13" s="50"/>
      <c r="B13" s="50"/>
      <c r="C13" s="50"/>
      <c r="D13"/>
      <c r="E13" s="22" t="s">
        <v>709</v>
      </c>
      <c r="F13" s="2">
        <v>62.76</v>
      </c>
      <c r="G13" s="2">
        <v>51.96220000000001</v>
      </c>
      <c r="H13">
        <v>100</v>
      </c>
      <c r="I13" s="2">
        <v>6276</v>
      </c>
      <c r="J13" s="2">
        <v>5196.2200000000012</v>
      </c>
      <c r="K13" s="2">
        <v>1079.7799999999988</v>
      </c>
      <c r="L13" s="132">
        <v>0.2078010553825663</v>
      </c>
      <c r="M13" s="2">
        <v>2120.4999999999927</v>
      </c>
      <c r="N13" s="29">
        <v>43731</v>
      </c>
      <c r="O13" t="s">
        <v>1388</v>
      </c>
      <c r="P13" s="132">
        <v>0</v>
      </c>
      <c r="Q13" s="132">
        <v>5.4199999999999998E-2</v>
      </c>
      <c r="R13" s="2">
        <v>18.350877192982455</v>
      </c>
      <c r="T13" s="48"/>
      <c r="W13" s="885"/>
      <c r="X13" s="885"/>
      <c r="Y13" s="655"/>
    </row>
    <row r="14" spans="1:32" ht="21.95" customHeight="1" x14ac:dyDescent="0.25">
      <c r="A14" s="50"/>
      <c r="B14" s="50"/>
      <c r="C14" s="51"/>
      <c r="D14"/>
      <c r="E14" s="22" t="s">
        <v>172</v>
      </c>
      <c r="F14" s="2">
        <v>48.76</v>
      </c>
      <c r="G14" s="2">
        <v>43.089666666666702</v>
      </c>
      <c r="H14">
        <v>120</v>
      </c>
      <c r="I14" s="2">
        <v>5851.2</v>
      </c>
      <c r="J14" s="2">
        <v>5170.7600000000039</v>
      </c>
      <c r="K14" s="2">
        <v>680.43999999999778</v>
      </c>
      <c r="L14" s="132">
        <v>0.13159380826029346</v>
      </c>
      <c r="M14" s="2">
        <v>2285.0199999999995</v>
      </c>
      <c r="N14">
        <v>120</v>
      </c>
      <c r="O14" t="s">
        <v>1403</v>
      </c>
      <c r="P14" s="132">
        <v>3.5274815422477443E-2</v>
      </c>
      <c r="Q14" s="132">
        <v>-2.2000000000000001E-3</v>
      </c>
      <c r="R14" s="2">
        <v>10.787610619469028</v>
      </c>
      <c r="W14" s="885"/>
      <c r="X14" s="885"/>
      <c r="Y14" s="885"/>
      <c r="Z14" s="885"/>
    </row>
    <row r="15" spans="1:32" ht="21.95" customHeight="1" x14ac:dyDescent="0.25">
      <c r="A15" s="50"/>
      <c r="B15" s="50"/>
      <c r="C15" s="51"/>
      <c r="D15"/>
      <c r="E15" s="22" t="s">
        <v>1389</v>
      </c>
      <c r="F15" s="2">
        <v>28.8</v>
      </c>
      <c r="G15" s="2">
        <v>27.161199999999997</v>
      </c>
      <c r="H15">
        <v>200</v>
      </c>
      <c r="I15" s="2">
        <v>5760</v>
      </c>
      <c r="J15" s="2">
        <v>5432.24</v>
      </c>
      <c r="K15" s="2">
        <v>327.76000000000022</v>
      </c>
      <c r="L15" s="132">
        <v>6.0336067625878217E-2</v>
      </c>
      <c r="M15" s="2">
        <v>327.76000000000022</v>
      </c>
      <c r="N15">
        <v>100</v>
      </c>
      <c r="O15" t="s">
        <v>1404</v>
      </c>
      <c r="P15" s="132">
        <v>3.0555555555555555E-2</v>
      </c>
      <c r="Q15" s="132">
        <v>-5.4000000000000003E-3</v>
      </c>
      <c r="R15" s="2">
        <v>6.545454545454545</v>
      </c>
      <c r="W15" s="885"/>
      <c r="X15" s="885"/>
      <c r="Y15" s="655"/>
    </row>
    <row r="16" spans="1:32" ht="21.95" customHeight="1" x14ac:dyDescent="0.25">
      <c r="A16" s="50"/>
      <c r="B16" s="50"/>
      <c r="C16" s="51"/>
      <c r="D16"/>
      <c r="E16" s="22" t="s">
        <v>803</v>
      </c>
      <c r="F16" s="2">
        <v>95.51</v>
      </c>
      <c r="G16" s="2">
        <v>90.08</v>
      </c>
      <c r="H16">
        <v>50</v>
      </c>
      <c r="I16" s="2">
        <v>4775.5</v>
      </c>
      <c r="J16" s="2">
        <v>4504</v>
      </c>
      <c r="K16" s="2">
        <v>271.5</v>
      </c>
      <c r="L16" s="132">
        <v>6.027975133214928E-2</v>
      </c>
      <c r="M16" s="2">
        <v>1248.6699999999983</v>
      </c>
      <c r="N16" s="29">
        <v>43727</v>
      </c>
      <c r="O16" t="s">
        <v>1352</v>
      </c>
      <c r="P16" s="132">
        <v>7.1196733326353264E-3</v>
      </c>
      <c r="Q16" s="132">
        <v>2.1000000000000001E-2</v>
      </c>
      <c r="R16" s="2">
        <v>20.107368421052634</v>
      </c>
      <c r="W16" s="885"/>
      <c r="X16" s="885"/>
      <c r="Y16" s="655"/>
    </row>
    <row r="17" spans="1:33" ht="21.95" customHeight="1" x14ac:dyDescent="0.25">
      <c r="A17" s="51"/>
      <c r="B17" s="51"/>
      <c r="C17" s="51"/>
      <c r="D17"/>
      <c r="E17" s="22" t="s">
        <v>1393</v>
      </c>
      <c r="F17" s="2">
        <v>71.25</v>
      </c>
      <c r="G17" s="2">
        <v>83.591969696969713</v>
      </c>
      <c r="H17">
        <v>66</v>
      </c>
      <c r="I17" s="2">
        <v>4702.5</v>
      </c>
      <c r="J17" s="2">
        <v>5517.0700000000006</v>
      </c>
      <c r="K17" s="2">
        <v>-814.56999999999971</v>
      </c>
      <c r="L17" s="132">
        <v>-0.14764539873519839</v>
      </c>
      <c r="M17" s="2">
        <v>-814.56999999999971</v>
      </c>
      <c r="N17">
        <v>66</v>
      </c>
      <c r="P17" s="132">
        <v>0</v>
      </c>
      <c r="Q17" s="132">
        <v>-2.4299999999999999E-2</v>
      </c>
      <c r="S17" s="29">
        <v>43436</v>
      </c>
      <c r="T17" s="48"/>
      <c r="W17" s="655"/>
      <c r="X17" s="885"/>
      <c r="Y17" s="885"/>
      <c r="AC17"/>
      <c r="AD17"/>
      <c r="AE17"/>
      <c r="AF17"/>
      <c r="AG17"/>
    </row>
    <row r="18" spans="1:33" ht="21.95" customHeight="1" x14ac:dyDescent="0.25">
      <c r="A18" s="50"/>
      <c r="B18" s="51"/>
      <c r="C18" s="51"/>
      <c r="D18"/>
      <c r="E18" s="22" t="s">
        <v>757</v>
      </c>
      <c r="F18" s="2">
        <v>9.36</v>
      </c>
      <c r="G18" s="2">
        <v>10.067620000000003</v>
      </c>
      <c r="H18">
        <v>500</v>
      </c>
      <c r="I18" s="2">
        <v>4680</v>
      </c>
      <c r="J18" s="2">
        <v>5033.8100000000013</v>
      </c>
      <c r="K18" s="2">
        <v>-353.81000000000131</v>
      </c>
      <c r="L18" s="132">
        <v>-7.028672119130476E-2</v>
      </c>
      <c r="M18" s="2">
        <v>-353.81000000000131</v>
      </c>
      <c r="N18" s="29">
        <v>43731</v>
      </c>
      <c r="P18" s="132">
        <v>1.7094017094017096E-2</v>
      </c>
      <c r="Q18" s="132">
        <v>6.2E-2</v>
      </c>
      <c r="R18" s="2">
        <v>9.8526315789473689</v>
      </c>
      <c r="S18" s="29">
        <v>43337</v>
      </c>
      <c r="T18" s="48"/>
      <c r="W18" s="885"/>
      <c r="X18" s="885"/>
      <c r="Y18" s="655"/>
    </row>
    <row r="19" spans="1:33" ht="21.95" customHeight="1" x14ac:dyDescent="0.25">
      <c r="A19" s="50"/>
      <c r="B19" s="50"/>
      <c r="C19" s="50"/>
      <c r="D19"/>
      <c r="E19" s="22" t="s">
        <v>893</v>
      </c>
      <c r="F19" s="2">
        <v>135.18</v>
      </c>
      <c r="G19" s="2">
        <v>117.68499999999999</v>
      </c>
      <c r="H19">
        <v>30</v>
      </c>
      <c r="I19" s="2">
        <v>4055.4</v>
      </c>
      <c r="J19" s="2">
        <v>3530.5499999999997</v>
      </c>
      <c r="K19" s="2">
        <v>524.85000000000036</v>
      </c>
      <c r="L19" s="132">
        <v>0.14865955729277325</v>
      </c>
      <c r="M19" s="2">
        <v>2926.5499999999829</v>
      </c>
      <c r="N19">
        <v>30</v>
      </c>
      <c r="O19" t="s">
        <v>1386</v>
      </c>
      <c r="P19" s="132">
        <v>3.8467228880011833E-3</v>
      </c>
      <c r="Q19" s="132">
        <v>-2.3199999999999998E-2</v>
      </c>
      <c r="R19" s="2">
        <v>15.682134570765664</v>
      </c>
      <c r="S19" s="29">
        <v>43324</v>
      </c>
      <c r="T19" s="48"/>
      <c r="W19" s="885"/>
      <c r="X19" s="885"/>
      <c r="Y19" s="885"/>
      <c r="AC19"/>
      <c r="AD19"/>
      <c r="AE19"/>
      <c r="AF19"/>
      <c r="AG19"/>
    </row>
    <row r="20" spans="1:33" ht="21.95" customHeight="1" x14ac:dyDescent="0.25">
      <c r="A20" s="51"/>
      <c r="B20" s="150"/>
      <c r="C20" s="270"/>
      <c r="D20"/>
      <c r="E20" s="22" t="s">
        <v>1381</v>
      </c>
      <c r="F20" s="2">
        <v>48</v>
      </c>
      <c r="G20" s="2">
        <v>51.002857142857152</v>
      </c>
      <c r="H20">
        <v>84</v>
      </c>
      <c r="I20" s="2">
        <v>4032</v>
      </c>
      <c r="J20" s="2">
        <v>4284.2400000000007</v>
      </c>
      <c r="K20" s="2">
        <v>-252.24000000000069</v>
      </c>
      <c r="L20" s="132">
        <v>-5.8876253431180504E-2</v>
      </c>
      <c r="M20" s="2">
        <v>-252.24000000000069</v>
      </c>
      <c r="N20" s="29">
        <v>43727</v>
      </c>
      <c r="Q20" s="132">
        <v>-3.2000000000000002E-3</v>
      </c>
      <c r="T20" s="48"/>
      <c r="W20" s="885"/>
      <c r="X20" s="885"/>
      <c r="Y20" s="655"/>
      <c r="Z20" s="885"/>
      <c r="AC20"/>
      <c r="AD20"/>
      <c r="AE20" s="2"/>
      <c r="AF20"/>
      <c r="AG20"/>
    </row>
    <row r="21" spans="1:33" ht="21.95" customHeight="1" x14ac:dyDescent="0.25">
      <c r="A21" s="50"/>
      <c r="B21" s="50"/>
      <c r="C21" s="51"/>
      <c r="D21"/>
      <c r="E21" s="22" t="s">
        <v>1392</v>
      </c>
      <c r="F21" s="2">
        <v>28.98</v>
      </c>
      <c r="G21" s="2">
        <v>29.750227272727273</v>
      </c>
      <c r="H21">
        <v>132</v>
      </c>
      <c r="I21" s="2">
        <v>3825.36</v>
      </c>
      <c r="J21" s="2">
        <v>3927.0299999999997</v>
      </c>
      <c r="K21" s="2">
        <v>-101.67000000000007</v>
      </c>
      <c r="L21" s="132">
        <v>-2.5889794577581511E-2</v>
      </c>
      <c r="M21" s="2">
        <v>-101.67000000000007</v>
      </c>
      <c r="N21">
        <v>66</v>
      </c>
      <c r="P21" s="132">
        <v>1.7943409247757076E-2</v>
      </c>
      <c r="Q21" s="132">
        <v>5.9999999999999995E-4</v>
      </c>
      <c r="W21" s="885"/>
      <c r="X21" s="885"/>
      <c r="Y21" s="655"/>
    </row>
    <row r="22" spans="1:33" ht="21.95" customHeight="1" x14ac:dyDescent="0.25">
      <c r="A22" s="50"/>
      <c r="B22" s="51"/>
      <c r="C22" s="51"/>
      <c r="D22"/>
      <c r="E22" s="22" t="s">
        <v>1322</v>
      </c>
      <c r="F22" s="2">
        <v>141.87</v>
      </c>
      <c r="G22" s="2">
        <v>75.811000000000064</v>
      </c>
      <c r="H22">
        <v>10</v>
      </c>
      <c r="I22" s="2">
        <v>1418.7</v>
      </c>
      <c r="J22" s="2">
        <v>758.11000000000058</v>
      </c>
      <c r="K22" s="2">
        <v>660.58999999999946</v>
      </c>
      <c r="L22" s="132">
        <v>0.87136431388584623</v>
      </c>
      <c r="M22" s="2">
        <v>1808.4199999999994</v>
      </c>
      <c r="N22" s="29">
        <v>43741</v>
      </c>
      <c r="O22" t="s">
        <v>1367</v>
      </c>
      <c r="P22" s="132">
        <v>8.1426658208218795E-3</v>
      </c>
      <c r="Q22" s="132">
        <v>-2.4299999999999999E-2</v>
      </c>
      <c r="W22" s="885"/>
      <c r="X22" s="885"/>
      <c r="Y22" s="655"/>
    </row>
    <row r="23" spans="1:33" ht="21.95" customHeight="1" x14ac:dyDescent="0.25">
      <c r="A23" s="50"/>
      <c r="B23" s="50"/>
      <c r="C23" s="51"/>
      <c r="D23"/>
      <c r="E23" s="22" t="s">
        <v>199</v>
      </c>
      <c r="F23" s="2">
        <v>23.46</v>
      </c>
      <c r="G23" s="2">
        <v>23.46</v>
      </c>
      <c r="H23">
        <v>0</v>
      </c>
      <c r="I23" s="2">
        <v>0</v>
      </c>
      <c r="J23" s="2">
        <v>0</v>
      </c>
      <c r="K23" s="2">
        <v>0</v>
      </c>
      <c r="L23" s="132">
        <v>0</v>
      </c>
      <c r="M23" s="2">
        <v>363.09999999999945</v>
      </c>
      <c r="N23">
        <v>0</v>
      </c>
      <c r="P23" s="132">
        <v>0</v>
      </c>
      <c r="Q23" s="132">
        <v>9.7000000000000003E-3</v>
      </c>
      <c r="T23" s="48"/>
      <c r="V23" s="2"/>
      <c r="W23" s="655"/>
      <c r="X23" s="885"/>
      <c r="Y23" s="885"/>
      <c r="Z23" s="885"/>
    </row>
    <row r="24" spans="1:33" ht="21.95" customHeight="1" x14ac:dyDescent="0.25">
      <c r="A24" s="50"/>
      <c r="B24" s="50"/>
      <c r="C24" s="51"/>
      <c r="D24"/>
      <c r="E24" s="22" t="s">
        <v>1195</v>
      </c>
      <c r="F24" s="2">
        <v>87.34</v>
      </c>
      <c r="G24" s="2">
        <v>87.34</v>
      </c>
      <c r="H24">
        <v>0</v>
      </c>
      <c r="I24" s="2">
        <v>0</v>
      </c>
      <c r="J24" s="2">
        <v>0</v>
      </c>
      <c r="K24" s="2">
        <v>1957.6999999999971</v>
      </c>
      <c r="L24" s="132">
        <v>0</v>
      </c>
      <c r="M24" s="2">
        <v>1957.6999999999971</v>
      </c>
      <c r="N24">
        <v>0</v>
      </c>
      <c r="O24" t="s">
        <v>1387</v>
      </c>
      <c r="P24" s="132">
        <v>1.7403251660178611E-2</v>
      </c>
      <c r="Q24" s="132">
        <v>-2.3099999999999999E-2</v>
      </c>
      <c r="R24" s="2">
        <v>13.457627118644067</v>
      </c>
      <c r="S24" s="29">
        <v>43359</v>
      </c>
      <c r="Y24" s="885"/>
    </row>
    <row r="25" spans="1:33" ht="21.95" customHeight="1" x14ac:dyDescent="0.25">
      <c r="A25" s="50"/>
      <c r="B25" s="50"/>
      <c r="C25" s="51"/>
      <c r="D25"/>
      <c r="E25" s="22" t="s">
        <v>209</v>
      </c>
      <c r="F25" s="2">
        <v>11.89</v>
      </c>
      <c r="G25" s="2">
        <v>11.89</v>
      </c>
      <c r="H25">
        <v>0</v>
      </c>
      <c r="I25" s="2">
        <v>0</v>
      </c>
      <c r="J25" s="2">
        <v>0</v>
      </c>
      <c r="K25" s="2">
        <v>973.83000000000175</v>
      </c>
      <c r="L25" s="132">
        <v>0</v>
      </c>
      <c r="M25" s="2">
        <v>2131.6999999999971</v>
      </c>
      <c r="N25">
        <v>0</v>
      </c>
      <c r="P25" s="132">
        <v>0.12447434819175777</v>
      </c>
      <c r="Q25" s="132">
        <v>1.47E-2</v>
      </c>
      <c r="R25" s="2">
        <v>2.9725000000000001</v>
      </c>
      <c r="T25" s="48"/>
      <c r="W25" s="885"/>
      <c r="X25" s="885"/>
      <c r="Y25" s="655"/>
    </row>
    <row r="26" spans="1:33" ht="21.95" customHeight="1" x14ac:dyDescent="0.25">
      <c r="A26" s="50"/>
      <c r="B26" s="50"/>
      <c r="C26" s="51"/>
      <c r="D26"/>
      <c r="E26" s="22" t="s">
        <v>220</v>
      </c>
      <c r="F26" s="2">
        <v>124.63</v>
      </c>
      <c r="G26" s="2">
        <v>124.63</v>
      </c>
      <c r="H26">
        <v>0</v>
      </c>
      <c r="I26" s="2">
        <v>0</v>
      </c>
      <c r="J26" s="2">
        <v>0</v>
      </c>
      <c r="K26" s="2">
        <v>0</v>
      </c>
      <c r="L26" s="132">
        <v>0</v>
      </c>
      <c r="M26" s="2">
        <v>231.53999999999996</v>
      </c>
      <c r="N26">
        <v>0</v>
      </c>
      <c r="P26" s="132">
        <v>1.6199999999999999E-2</v>
      </c>
      <c r="Q26" s="132">
        <v>9.4999999999999998E-3</v>
      </c>
      <c r="T26" s="48"/>
      <c r="W26" s="885"/>
      <c r="X26" s="885"/>
      <c r="Y26" s="885"/>
      <c r="AC26"/>
      <c r="AD26"/>
      <c r="AE26"/>
      <c r="AF26"/>
      <c r="AG26"/>
    </row>
    <row r="27" spans="1:33" ht="21.95" customHeight="1" x14ac:dyDescent="0.25">
      <c r="A27" s="50"/>
      <c r="B27" s="51"/>
      <c r="C27" s="51"/>
      <c r="D27"/>
      <c r="E27" s="22" t="s">
        <v>260</v>
      </c>
      <c r="F27" s="2">
        <v>135.91</v>
      </c>
      <c r="G27" s="2">
        <v>135.91</v>
      </c>
      <c r="H27">
        <v>0</v>
      </c>
      <c r="I27" s="2">
        <v>0</v>
      </c>
      <c r="J27" s="2">
        <v>0</v>
      </c>
      <c r="K27" s="2">
        <v>0</v>
      </c>
      <c r="L27" s="132">
        <v>0</v>
      </c>
      <c r="M27" s="2">
        <v>1857.7799999999988</v>
      </c>
      <c r="N27">
        <v>0</v>
      </c>
      <c r="P27" s="132">
        <v>1.49E-2</v>
      </c>
      <c r="Q27" s="132">
        <v>9.4000000000000004E-3</v>
      </c>
      <c r="T27" s="48"/>
      <c r="W27" s="885"/>
      <c r="X27" s="885"/>
      <c r="Y27" s="655"/>
    </row>
    <row r="28" spans="1:33" ht="21.95" customHeight="1" x14ac:dyDescent="0.25">
      <c r="A28" s="50"/>
      <c r="B28" s="50"/>
      <c r="C28" s="51"/>
      <c r="D28"/>
      <c r="E28" s="22" t="s">
        <v>23</v>
      </c>
      <c r="F28" s="2">
        <v>38.729999999999997</v>
      </c>
      <c r="G28" s="2">
        <v>38.729999999999997</v>
      </c>
      <c r="H28">
        <v>0</v>
      </c>
      <c r="I28" s="2">
        <v>0</v>
      </c>
      <c r="J28" s="2">
        <v>0</v>
      </c>
      <c r="K28" s="2">
        <v>0</v>
      </c>
      <c r="L28" s="132">
        <v>0</v>
      </c>
      <c r="M28" s="2">
        <v>171.89999999999964</v>
      </c>
      <c r="N28">
        <v>0</v>
      </c>
      <c r="P28" s="132">
        <v>0</v>
      </c>
      <c r="Q28" s="132">
        <v>1.14E-2</v>
      </c>
      <c r="T28" s="48"/>
      <c r="W28" s="655"/>
      <c r="X28" s="885"/>
      <c r="Y28" s="885"/>
    </row>
    <row r="29" spans="1:33" ht="21.95" customHeight="1" x14ac:dyDescent="0.25">
      <c r="A29" s="51"/>
      <c r="B29" s="51"/>
      <c r="C29" s="51"/>
      <c r="D29"/>
      <c r="E29" s="22" t="s">
        <v>318</v>
      </c>
      <c r="F29" s="2">
        <v>7.78</v>
      </c>
      <c r="G29" s="2">
        <v>7.78</v>
      </c>
      <c r="H29">
        <v>0</v>
      </c>
      <c r="I29" s="2">
        <v>0</v>
      </c>
      <c r="J29" s="2">
        <v>0</v>
      </c>
      <c r="K29" s="2">
        <v>-1184.9399999999987</v>
      </c>
      <c r="L29" s="132">
        <v>0</v>
      </c>
      <c r="M29" s="2">
        <v>98.479999999995925</v>
      </c>
      <c r="N29">
        <v>0</v>
      </c>
      <c r="P29" s="132">
        <v>0</v>
      </c>
      <c r="Q29" s="132">
        <v>2.06E-2</v>
      </c>
      <c r="R29" s="2">
        <v>24.3125</v>
      </c>
      <c r="T29" s="48"/>
      <c r="W29" s="885"/>
      <c r="X29" s="885"/>
      <c r="Y29" s="655"/>
      <c r="Z29" s="885"/>
    </row>
    <row r="30" spans="1:33" ht="21.95" customHeight="1" x14ac:dyDescent="0.25">
      <c r="A30" s="50"/>
      <c r="B30" s="51"/>
      <c r="C30" s="51"/>
      <c r="D30"/>
      <c r="E30" s="22" t="s">
        <v>1346</v>
      </c>
      <c r="F30" s="2">
        <v>55.1</v>
      </c>
      <c r="G30" s="2">
        <v>55.1</v>
      </c>
      <c r="H30">
        <v>0</v>
      </c>
      <c r="I30" s="2">
        <v>0</v>
      </c>
      <c r="J30" s="2">
        <v>0</v>
      </c>
      <c r="K30" s="2">
        <v>0</v>
      </c>
      <c r="L30" s="132">
        <v>0</v>
      </c>
      <c r="M30" s="2">
        <v>264.92000000000007</v>
      </c>
      <c r="N30">
        <v>0</v>
      </c>
      <c r="P30" s="132">
        <v>3.4200000000000001E-2</v>
      </c>
      <c r="Q30" s="132">
        <v>0</v>
      </c>
      <c r="V30" s="2"/>
      <c r="W30" s="655"/>
      <c r="X30" s="885"/>
      <c r="Y30" s="885"/>
    </row>
    <row r="31" spans="1:33" ht="21.95" customHeight="1" x14ac:dyDescent="0.25">
      <c r="A31" s="50"/>
      <c r="B31" s="50"/>
      <c r="C31" s="51"/>
      <c r="D31"/>
      <c r="E31" s="22" t="s">
        <v>292</v>
      </c>
      <c r="F31" s="2">
        <v>46.98</v>
      </c>
      <c r="G31" s="2">
        <v>46.98</v>
      </c>
      <c r="H31">
        <v>0</v>
      </c>
      <c r="I31" s="2">
        <v>0</v>
      </c>
      <c r="J31" s="2">
        <v>0</v>
      </c>
      <c r="K31" s="2">
        <v>0</v>
      </c>
      <c r="L31" s="132">
        <v>0</v>
      </c>
      <c r="M31" s="2">
        <v>910.79999999999927</v>
      </c>
      <c r="N31">
        <v>0</v>
      </c>
      <c r="P31" s="132">
        <v>2.87E-2</v>
      </c>
      <c r="Q31" s="132">
        <v>2.0400000000000001E-2</v>
      </c>
      <c r="T31" s="48"/>
      <c r="W31" s="885"/>
      <c r="X31" s="885"/>
      <c r="Y31" s="655"/>
      <c r="AC31"/>
      <c r="AD31"/>
      <c r="AE31"/>
      <c r="AF31"/>
      <c r="AG31"/>
    </row>
    <row r="32" spans="1:33" ht="21.95" customHeight="1" x14ac:dyDescent="0.25">
      <c r="A32" s="50"/>
      <c r="B32" s="50"/>
      <c r="C32" s="51"/>
      <c r="D32"/>
      <c r="E32" s="22" t="s">
        <v>670</v>
      </c>
      <c r="F32" s="2">
        <v>15.97</v>
      </c>
      <c r="G32" s="2">
        <v>15.97</v>
      </c>
      <c r="H32">
        <v>0</v>
      </c>
      <c r="I32" s="2">
        <v>0</v>
      </c>
      <c r="J32" s="2">
        <v>0</v>
      </c>
      <c r="K32" s="2">
        <v>0</v>
      </c>
      <c r="L32" s="132">
        <v>0</v>
      </c>
      <c r="M32" s="2">
        <v>557.94000000000005</v>
      </c>
      <c r="N32">
        <v>0</v>
      </c>
      <c r="P32" s="132">
        <v>4.0599999999999997E-2</v>
      </c>
      <c r="Q32" s="132">
        <v>5.4999999999999997E-3</v>
      </c>
      <c r="W32" s="885"/>
      <c r="X32" s="885"/>
      <c r="Y32" s="655"/>
    </row>
    <row r="33" spans="1:26" ht="21.95" customHeight="1" x14ac:dyDescent="0.25">
      <c r="A33" s="50"/>
      <c r="B33" s="50"/>
      <c r="C33" s="51"/>
      <c r="D33"/>
      <c r="E33" s="22" t="s">
        <v>242</v>
      </c>
      <c r="F33" s="2">
        <v>86.65</v>
      </c>
      <c r="G33" s="2">
        <v>86.65</v>
      </c>
      <c r="H33">
        <v>0</v>
      </c>
      <c r="I33" s="2">
        <v>0</v>
      </c>
      <c r="J33" s="2">
        <v>0</v>
      </c>
      <c r="K33" s="2">
        <v>0</v>
      </c>
      <c r="L33" s="132">
        <v>0</v>
      </c>
      <c r="M33" s="2">
        <v>329.74000000000069</v>
      </c>
      <c r="N33">
        <v>0</v>
      </c>
      <c r="P33" s="132">
        <v>0</v>
      </c>
      <c r="Q33" s="132">
        <v>5.0000000000000001E-4</v>
      </c>
      <c r="T33" s="48"/>
      <c r="W33" s="885"/>
      <c r="X33" s="885"/>
      <c r="Y33" s="655"/>
    </row>
    <row r="34" spans="1:26" ht="21.95" customHeight="1" x14ac:dyDescent="0.25">
      <c r="A34" s="50"/>
      <c r="B34" s="50"/>
      <c r="C34" s="51"/>
      <c r="D34"/>
      <c r="E34" s="22" t="s">
        <v>649</v>
      </c>
      <c r="F34" s="2">
        <v>24.84</v>
      </c>
      <c r="G34" s="2">
        <v>24.84</v>
      </c>
      <c r="H34">
        <v>0</v>
      </c>
      <c r="I34" s="2">
        <v>0</v>
      </c>
      <c r="J34" s="2">
        <v>0</v>
      </c>
      <c r="K34" s="2">
        <v>0</v>
      </c>
      <c r="L34" s="132">
        <v>0</v>
      </c>
      <c r="M34" s="2">
        <v>309.26000000000022</v>
      </c>
      <c r="N34">
        <v>0</v>
      </c>
      <c r="P34" s="132">
        <v>8.8000000000000005E-3</v>
      </c>
      <c r="Q34" s="132">
        <v>6.0000000000000001E-3</v>
      </c>
      <c r="W34" s="655"/>
      <c r="X34" s="885"/>
      <c r="Y34" s="655"/>
    </row>
    <row r="35" spans="1:26" ht="21.95" customHeight="1" x14ac:dyDescent="0.25">
      <c r="A35" s="50"/>
      <c r="B35" s="50"/>
      <c r="C35" s="51"/>
      <c r="D35"/>
      <c r="E35" s="22" t="s">
        <v>62</v>
      </c>
      <c r="F35" s="2">
        <v>231.68</v>
      </c>
      <c r="G35" s="2">
        <v>231.68</v>
      </c>
      <c r="H35">
        <v>0</v>
      </c>
      <c r="I35" s="2">
        <v>0</v>
      </c>
      <c r="J35" s="2">
        <v>0</v>
      </c>
      <c r="K35" s="2">
        <v>0</v>
      </c>
      <c r="L35" s="132">
        <v>0</v>
      </c>
      <c r="M35" s="2">
        <v>1659.3600000000079</v>
      </c>
      <c r="N35">
        <v>0</v>
      </c>
      <c r="P35" s="132">
        <v>0</v>
      </c>
      <c r="T35" s="48"/>
      <c r="W35" s="885"/>
      <c r="X35" s="885"/>
      <c r="Y35" s="655"/>
    </row>
    <row r="36" spans="1:26" ht="21.95" customHeight="1" x14ac:dyDescent="0.25">
      <c r="A36" s="50"/>
      <c r="B36" s="50"/>
      <c r="C36" s="51"/>
      <c r="D36"/>
      <c r="E36" s="22" t="s">
        <v>1371</v>
      </c>
      <c r="F36" s="2">
        <v>28.24</v>
      </c>
      <c r="G36" s="2">
        <v>28.24</v>
      </c>
      <c r="H36">
        <v>0</v>
      </c>
      <c r="I36" s="2">
        <v>0</v>
      </c>
      <c r="J36" s="2">
        <v>0</v>
      </c>
      <c r="K36" s="2">
        <v>0</v>
      </c>
      <c r="L36" s="132">
        <v>0</v>
      </c>
      <c r="M36" s="2">
        <v>937.36999999999534</v>
      </c>
      <c r="N36">
        <v>0</v>
      </c>
      <c r="P36" s="132">
        <v>0</v>
      </c>
      <c r="Q36" s="132">
        <v>1.9099999999999999E-2</v>
      </c>
      <c r="W36" s="885"/>
      <c r="X36" s="885"/>
      <c r="Y36" s="655"/>
    </row>
    <row r="37" spans="1:26" ht="21.95" customHeight="1" x14ac:dyDescent="0.25">
      <c r="A37" s="50"/>
      <c r="B37" s="50"/>
      <c r="C37" s="51"/>
      <c r="D37"/>
      <c r="E37" s="22" t="s">
        <v>658</v>
      </c>
      <c r="F37" s="2">
        <v>274.10000000000002</v>
      </c>
      <c r="G37" s="2">
        <v>274.10000000000002</v>
      </c>
      <c r="H37">
        <v>0</v>
      </c>
      <c r="I37" s="2">
        <v>0</v>
      </c>
      <c r="J37" s="2">
        <v>0</v>
      </c>
      <c r="K37" s="2">
        <v>1550.08</v>
      </c>
      <c r="L37" s="132">
        <v>0</v>
      </c>
      <c r="M37" s="2">
        <v>1693.1100000000001</v>
      </c>
      <c r="N37">
        <v>0</v>
      </c>
      <c r="O37" t="s">
        <v>1345</v>
      </c>
      <c r="P37" s="132">
        <v>1.8241517694272162E-3</v>
      </c>
      <c r="Q37" s="132">
        <v>1.23E-2</v>
      </c>
      <c r="R37" s="2">
        <v>39.956268221574348</v>
      </c>
      <c r="W37" s="885"/>
      <c r="X37" s="885"/>
      <c r="Y37" s="655"/>
    </row>
    <row r="38" spans="1:26" ht="21.95" customHeight="1" x14ac:dyDescent="0.25">
      <c r="A38" s="50"/>
      <c r="B38" s="51"/>
      <c r="C38" s="51"/>
      <c r="D38"/>
      <c r="E38" s="22" t="s">
        <v>10</v>
      </c>
      <c r="F38" s="2">
        <v>17.52</v>
      </c>
      <c r="G38" s="2">
        <v>17.52</v>
      </c>
      <c r="H38">
        <v>0</v>
      </c>
      <c r="I38" s="2">
        <v>0</v>
      </c>
      <c r="J38" s="2">
        <v>0</v>
      </c>
      <c r="K38" s="2">
        <v>0</v>
      </c>
      <c r="L38" s="132">
        <v>0</v>
      </c>
      <c r="M38" s="2">
        <v>1128.3800000000047</v>
      </c>
      <c r="N38">
        <v>0</v>
      </c>
      <c r="P38" s="132">
        <v>1.2500000000000001E-2</v>
      </c>
      <c r="Q38" s="132">
        <v>-8.0000000000000004E-4</v>
      </c>
      <c r="W38" s="885"/>
      <c r="X38" s="885"/>
      <c r="Y38" s="655"/>
    </row>
    <row r="39" spans="1:26" ht="21.95" customHeight="1" x14ac:dyDescent="0.25">
      <c r="A39" s="50"/>
      <c r="B39" s="51"/>
      <c r="C39" s="51"/>
      <c r="D39"/>
      <c r="E39" s="22" t="s">
        <v>712</v>
      </c>
      <c r="F39" s="2">
        <v>287.45</v>
      </c>
      <c r="G39" s="2">
        <v>287.45</v>
      </c>
      <c r="H39">
        <v>0</v>
      </c>
      <c r="I39" s="2">
        <v>0</v>
      </c>
      <c r="J39" s="2">
        <v>0</v>
      </c>
      <c r="K39" s="2">
        <v>0</v>
      </c>
      <c r="L39" s="132">
        <v>0</v>
      </c>
      <c r="M39" s="2">
        <v>843.18000000000029</v>
      </c>
      <c r="N39">
        <v>0</v>
      </c>
      <c r="P39" s="132">
        <v>2.8E-3</v>
      </c>
      <c r="Q39" s="132">
        <v>1.3899999999999999E-2</v>
      </c>
      <c r="T39" s="48"/>
      <c r="W39" s="885"/>
      <c r="X39" s="885"/>
      <c r="Y39" s="655"/>
      <c r="Z39" s="885"/>
    </row>
    <row r="40" spans="1:26" ht="21.95" customHeight="1" x14ac:dyDescent="0.25">
      <c r="A40" s="50"/>
      <c r="B40" s="51"/>
      <c r="C40" s="51"/>
      <c r="D40"/>
      <c r="E40" s="22" t="s">
        <v>1323</v>
      </c>
      <c r="F40" s="2">
        <v>46.27</v>
      </c>
      <c r="G40" s="2">
        <v>46.27</v>
      </c>
      <c r="H40">
        <v>0</v>
      </c>
      <c r="I40" s="2">
        <v>0</v>
      </c>
      <c r="J40" s="2">
        <v>0</v>
      </c>
      <c r="K40" s="2">
        <v>229.9399999999996</v>
      </c>
      <c r="L40" s="132">
        <v>0</v>
      </c>
      <c r="M40" s="2">
        <v>229.9399999999996</v>
      </c>
      <c r="N40">
        <v>0</v>
      </c>
      <c r="O40" t="s">
        <v>1344</v>
      </c>
      <c r="P40" s="132">
        <v>2.4966500972552409E-2</v>
      </c>
      <c r="Q40" s="132">
        <v>2.4500000000000001E-2</v>
      </c>
      <c r="W40" s="885"/>
      <c r="X40" s="885"/>
      <c r="Y40" s="655"/>
    </row>
    <row r="41" spans="1:26" ht="21.95" customHeight="1" x14ac:dyDescent="0.25">
      <c r="A41" s="50"/>
      <c r="B41" s="50"/>
      <c r="C41" s="51"/>
      <c r="D41" s="703"/>
      <c r="E41" s="22" t="s">
        <v>656</v>
      </c>
      <c r="F41" s="2">
        <v>136.59</v>
      </c>
      <c r="G41" s="2">
        <v>136.59</v>
      </c>
      <c r="H41">
        <v>0</v>
      </c>
      <c r="I41" s="2">
        <v>0</v>
      </c>
      <c r="J41" s="2">
        <v>0</v>
      </c>
      <c r="K41" s="2">
        <v>2714.0600000000013</v>
      </c>
      <c r="L41" s="132">
        <v>0</v>
      </c>
      <c r="M41" s="2">
        <v>2714.0600000000013</v>
      </c>
      <c r="N41">
        <v>0</v>
      </c>
      <c r="P41" s="132">
        <v>2.8E-3</v>
      </c>
      <c r="Q41" s="132">
        <v>1.29E-2</v>
      </c>
      <c r="R41" s="2">
        <v>20.417040358744394</v>
      </c>
      <c r="T41" s="48"/>
      <c r="W41" s="885"/>
      <c r="X41" s="885"/>
      <c r="Y41" s="655"/>
    </row>
    <row r="42" spans="1:26" ht="21.95" customHeight="1" x14ac:dyDescent="0.25">
      <c r="A42" s="51"/>
      <c r="B42" s="51"/>
      <c r="C42" s="51"/>
      <c r="D42"/>
      <c r="E42" s="22" t="s">
        <v>710</v>
      </c>
      <c r="F42" s="2">
        <v>1091.74</v>
      </c>
      <c r="G42" s="2">
        <v>1091.74</v>
      </c>
      <c r="H42">
        <v>0</v>
      </c>
      <c r="I42" s="2">
        <v>0</v>
      </c>
      <c r="J42" s="2">
        <v>0</v>
      </c>
      <c r="K42" s="2">
        <v>0</v>
      </c>
      <c r="L42" s="132">
        <v>0</v>
      </c>
      <c r="M42" s="2">
        <v>559.89000000000033</v>
      </c>
      <c r="N42">
        <v>0</v>
      </c>
      <c r="P42" s="132">
        <v>0</v>
      </c>
      <c r="Q42" s="132">
        <v>-8.0000000000000004E-4</v>
      </c>
      <c r="W42" s="885"/>
      <c r="X42" s="885"/>
      <c r="Y42" s="655"/>
    </row>
    <row r="43" spans="1:26" ht="21.95" customHeight="1" x14ac:dyDescent="0.25">
      <c r="A43" s="51"/>
      <c r="B43" s="51"/>
      <c r="C43" s="51"/>
      <c r="D43" s="703"/>
      <c r="E43" s="22" t="s">
        <v>798</v>
      </c>
      <c r="F43" s="2">
        <v>817.2</v>
      </c>
      <c r="G43" s="2">
        <v>817.2</v>
      </c>
      <c r="H43">
        <v>0</v>
      </c>
      <c r="I43" s="2">
        <v>0</v>
      </c>
      <c r="J43" s="2">
        <v>0</v>
      </c>
      <c r="K43" s="2">
        <v>0</v>
      </c>
      <c r="L43" s="132">
        <v>0</v>
      </c>
      <c r="M43" s="2">
        <v>1264.8599999999997</v>
      </c>
      <c r="N43">
        <v>0</v>
      </c>
      <c r="P43" s="132">
        <v>0</v>
      </c>
      <c r="Q43" s="132">
        <v>1.7899999999999999E-2</v>
      </c>
      <c r="W43" s="885"/>
      <c r="X43" s="885"/>
      <c r="Y43" s="885"/>
    </row>
    <row r="44" spans="1:26" ht="21.95" customHeight="1" x14ac:dyDescent="0.25">
      <c r="A44" s="50"/>
      <c r="B44" s="50"/>
      <c r="C44" s="51"/>
      <c r="D44"/>
      <c r="E44" s="22" t="s">
        <v>1280</v>
      </c>
      <c r="F44" s="2">
        <v>28.88</v>
      </c>
      <c r="G44" s="2">
        <v>28.88</v>
      </c>
      <c r="H44">
        <v>0</v>
      </c>
      <c r="I44" s="2">
        <v>0</v>
      </c>
      <c r="J44" s="2">
        <v>0</v>
      </c>
      <c r="K44" s="2">
        <v>863.92000000000007</v>
      </c>
      <c r="L44" s="132">
        <v>0</v>
      </c>
      <c r="M44" s="2">
        <v>863.92000000000007</v>
      </c>
      <c r="N44">
        <v>0</v>
      </c>
      <c r="P44" s="132">
        <v>0</v>
      </c>
      <c r="Q44" s="132">
        <v>-5.1000000000000004E-3</v>
      </c>
      <c r="W44" s="885"/>
      <c r="X44" s="885"/>
      <c r="Y44" s="655"/>
    </row>
    <row r="45" spans="1:26" ht="21.95" customHeight="1" x14ac:dyDescent="0.25">
      <c r="A45" s="50"/>
      <c r="B45" s="50"/>
      <c r="C45" s="50"/>
      <c r="D45"/>
      <c r="E45" s="22" t="s">
        <v>1309</v>
      </c>
      <c r="F45" s="2">
        <v>31.02</v>
      </c>
      <c r="G45" s="2">
        <v>31.02</v>
      </c>
      <c r="H45">
        <v>0</v>
      </c>
      <c r="I45" s="2">
        <v>0</v>
      </c>
      <c r="J45" s="2">
        <v>0</v>
      </c>
      <c r="K45" s="2">
        <v>593.93000000000029</v>
      </c>
      <c r="L45" s="132">
        <v>0</v>
      </c>
      <c r="M45" s="2">
        <v>593.93000000000029</v>
      </c>
      <c r="N45">
        <v>0</v>
      </c>
      <c r="O45" t="s">
        <v>1349</v>
      </c>
      <c r="P45" s="132">
        <v>0</v>
      </c>
      <c r="Q45" s="132">
        <v>-4.4000000000000003E-3</v>
      </c>
      <c r="R45" s="2">
        <v>7.0499999999999989</v>
      </c>
      <c r="T45" s="48"/>
      <c r="W45" s="885"/>
      <c r="X45" s="885"/>
      <c r="Y45" s="655"/>
      <c r="Z45" s="885"/>
    </row>
    <row r="46" spans="1:26" ht="21.95" customHeight="1" x14ac:dyDescent="0.25">
      <c r="A46" s="50"/>
      <c r="B46" s="50"/>
      <c r="C46" s="51"/>
      <c r="D46"/>
      <c r="E46" s="22" t="s">
        <v>1315</v>
      </c>
      <c r="F46" s="2">
        <v>75.92</v>
      </c>
      <c r="G46" s="2">
        <v>75.92</v>
      </c>
      <c r="H46">
        <v>0</v>
      </c>
      <c r="I46" s="2">
        <v>0</v>
      </c>
      <c r="J46" s="2">
        <v>0</v>
      </c>
      <c r="K46" s="2">
        <v>117.11999999999898</v>
      </c>
      <c r="L46" s="132">
        <v>0</v>
      </c>
      <c r="M46" s="2">
        <v>117.11999999999898</v>
      </c>
      <c r="N46">
        <v>0</v>
      </c>
      <c r="O46" t="s">
        <v>1350</v>
      </c>
      <c r="P46" s="132">
        <v>1.1591148577449946E-2</v>
      </c>
      <c r="Q46" s="132">
        <v>8.6E-3</v>
      </c>
      <c r="R46" s="2">
        <v>17.254545454545454</v>
      </c>
      <c r="S46" s="29">
        <v>43436</v>
      </c>
      <c r="W46" s="885"/>
      <c r="X46" s="885"/>
      <c r="Y46" s="885"/>
    </row>
    <row r="47" spans="1:26" ht="21.95" customHeight="1" x14ac:dyDescent="0.25">
      <c r="A47" s="50"/>
      <c r="B47" s="50"/>
      <c r="C47" s="51"/>
      <c r="D47"/>
      <c r="E47" s="22" t="s">
        <v>261</v>
      </c>
      <c r="F47" s="2">
        <v>32.99</v>
      </c>
      <c r="G47" s="2">
        <v>32.99</v>
      </c>
      <c r="H47">
        <v>0</v>
      </c>
      <c r="I47" s="2">
        <v>0</v>
      </c>
      <c r="J47" s="2">
        <v>0</v>
      </c>
      <c r="K47" s="2">
        <v>0</v>
      </c>
      <c r="L47" s="132">
        <v>0</v>
      </c>
      <c r="M47" s="2">
        <v>98.449999999999818</v>
      </c>
      <c r="N47">
        <v>0</v>
      </c>
      <c r="P47" s="132">
        <v>1.11E-2</v>
      </c>
      <c r="Q47" s="132">
        <v>3.0999999999999999E-3</v>
      </c>
      <c r="W47" s="885"/>
      <c r="X47" s="885"/>
      <c r="Y47" s="655"/>
    </row>
    <row r="48" spans="1:26" ht="21.95" customHeight="1" x14ac:dyDescent="0.25">
      <c r="A48" s="50"/>
      <c r="B48" s="50"/>
      <c r="C48" s="51"/>
      <c r="D48"/>
      <c r="E48" s="22" t="s">
        <v>1281</v>
      </c>
      <c r="F48" s="2">
        <v>156</v>
      </c>
      <c r="G48" s="2">
        <v>156</v>
      </c>
      <c r="H48">
        <v>0</v>
      </c>
      <c r="I48" s="2">
        <v>0</v>
      </c>
      <c r="J48" s="2">
        <v>0</v>
      </c>
      <c r="K48" s="2">
        <v>173.36000000000058</v>
      </c>
      <c r="L48" s="132">
        <v>0</v>
      </c>
      <c r="M48" s="2">
        <v>173.36000000000058</v>
      </c>
      <c r="N48">
        <v>0</v>
      </c>
      <c r="O48" t="s">
        <v>1343</v>
      </c>
      <c r="P48" s="132">
        <v>0</v>
      </c>
      <c r="Q48" s="132">
        <v>4.1999999999999997E-3</v>
      </c>
      <c r="T48" s="48"/>
      <c r="W48" s="885"/>
      <c r="X48" s="885"/>
      <c r="Y48" s="655"/>
    </row>
    <row r="49" spans="1:33" ht="21.95" customHeight="1" x14ac:dyDescent="0.25">
      <c r="A49" s="50"/>
      <c r="B49" s="50"/>
      <c r="C49" s="51"/>
      <c r="D49"/>
      <c r="E49" s="22" t="s">
        <v>1329</v>
      </c>
      <c r="F49" s="2">
        <v>44.93</v>
      </c>
      <c r="G49" s="2">
        <v>44.93</v>
      </c>
      <c r="H49">
        <v>0</v>
      </c>
      <c r="I49" s="2">
        <v>0</v>
      </c>
      <c r="J49" s="2">
        <v>0</v>
      </c>
      <c r="K49" s="2">
        <v>-0.63999999999987267</v>
      </c>
      <c r="L49" s="132">
        <v>0</v>
      </c>
      <c r="M49" s="2">
        <v>-0.63999999999987267</v>
      </c>
      <c r="N49">
        <v>0</v>
      </c>
      <c r="P49" s="132">
        <v>1.958602270198086E-2</v>
      </c>
      <c r="Q49" s="132">
        <v>1.2699999999999999E-2</v>
      </c>
      <c r="R49" s="2">
        <v>10.211363636363636</v>
      </c>
      <c r="T49" s="48"/>
      <c r="W49" s="885"/>
      <c r="X49" s="885"/>
      <c r="Y49" s="655"/>
      <c r="Z49" s="885"/>
    </row>
    <row r="50" spans="1:33" ht="21.95" customHeight="1" x14ac:dyDescent="0.25">
      <c r="A50" s="50"/>
      <c r="B50" s="51"/>
      <c r="C50" s="51"/>
      <c r="D50"/>
      <c r="E50" s="22" t="s">
        <v>1314</v>
      </c>
      <c r="F50" s="2">
        <v>22.54</v>
      </c>
      <c r="G50" s="2">
        <v>22.54</v>
      </c>
      <c r="H50">
        <v>0</v>
      </c>
      <c r="I50" s="2">
        <v>0</v>
      </c>
      <c r="J50" s="2">
        <v>0</v>
      </c>
      <c r="K50" s="2">
        <v>718.7599999999984</v>
      </c>
      <c r="L50" s="132">
        <v>0</v>
      </c>
      <c r="M50" s="2">
        <v>718.7599999999984</v>
      </c>
      <c r="N50">
        <v>0</v>
      </c>
      <c r="O50" t="s">
        <v>1355</v>
      </c>
      <c r="P50" s="132">
        <v>1.419698314108252E-2</v>
      </c>
      <c r="Q50" s="132">
        <v>-8.8999999999999999E-3</v>
      </c>
      <c r="W50" s="655"/>
      <c r="X50" s="885"/>
      <c r="Y50" s="885"/>
    </row>
    <row r="51" spans="1:33" ht="21.95" customHeight="1" x14ac:dyDescent="0.25">
      <c r="A51" s="50"/>
      <c r="B51" s="50"/>
      <c r="C51" s="51"/>
      <c r="D51"/>
      <c r="E51" s="22" t="s">
        <v>1327</v>
      </c>
      <c r="F51" s="2">
        <v>13.47</v>
      </c>
      <c r="G51" s="2">
        <v>13.47</v>
      </c>
      <c r="H51">
        <v>0</v>
      </c>
      <c r="I51" s="2">
        <v>0</v>
      </c>
      <c r="J51" s="2">
        <v>0</v>
      </c>
      <c r="K51" s="2">
        <v>450.96000000000004</v>
      </c>
      <c r="L51" s="132">
        <v>0</v>
      </c>
      <c r="M51" s="2">
        <v>450.96000000000004</v>
      </c>
      <c r="N51">
        <v>0</v>
      </c>
      <c r="O51" t="s">
        <v>1373</v>
      </c>
      <c r="P51" s="132">
        <v>8.5760950259836669E-2</v>
      </c>
      <c r="Q51" s="132">
        <v>3.7900000000000003E-2</v>
      </c>
      <c r="W51" s="885"/>
      <c r="X51" s="885"/>
      <c r="Y51" s="655"/>
    </row>
    <row r="52" spans="1:33" ht="21.95" customHeight="1" x14ac:dyDescent="0.25">
      <c r="A52" s="51"/>
      <c r="B52" s="51"/>
      <c r="C52" s="51"/>
      <c r="D52"/>
      <c r="E52" s="22" t="s">
        <v>938</v>
      </c>
      <c r="F52" s="2">
        <v>52.33</v>
      </c>
      <c r="G52" s="2">
        <v>52.33</v>
      </c>
      <c r="H52">
        <v>0</v>
      </c>
      <c r="I52" s="2">
        <v>0</v>
      </c>
      <c r="J52" s="2">
        <v>0</v>
      </c>
      <c r="K52" s="2">
        <v>86.249999999996362</v>
      </c>
      <c r="L52" s="132">
        <v>0</v>
      </c>
      <c r="M52" s="2">
        <v>86.249999999996362</v>
      </c>
      <c r="N52">
        <v>0</v>
      </c>
      <c r="O52" t="s">
        <v>1357</v>
      </c>
      <c r="P52" s="132">
        <v>6.688324097076247E-3</v>
      </c>
      <c r="Q52" s="132">
        <v>0</v>
      </c>
      <c r="R52" s="2">
        <v>25.219277108433733</v>
      </c>
      <c r="S52" s="29">
        <v>43425</v>
      </c>
      <c r="W52" s="885"/>
      <c r="X52" s="885"/>
      <c r="Y52" s="655"/>
      <c r="Z52" s="885"/>
    </row>
    <row r="53" spans="1:33" ht="21.95" customHeight="1" x14ac:dyDescent="0.25">
      <c r="A53" s="50"/>
      <c r="B53" s="50"/>
      <c r="C53" s="51"/>
      <c r="D53"/>
      <c r="E53" s="22" t="s">
        <v>1366</v>
      </c>
      <c r="F53" s="2">
        <v>46.66</v>
      </c>
      <c r="G53" s="2">
        <v>46.66</v>
      </c>
      <c r="H53">
        <v>0</v>
      </c>
      <c r="I53" s="2">
        <v>0</v>
      </c>
      <c r="J53" s="2">
        <v>0</v>
      </c>
      <c r="K53" s="2">
        <v>469.9399999999996</v>
      </c>
      <c r="L53" s="132">
        <v>0</v>
      </c>
      <c r="M53" s="2">
        <v>469.9399999999996</v>
      </c>
      <c r="N53">
        <v>0</v>
      </c>
      <c r="P53" s="132">
        <v>7.286755250750108E-3</v>
      </c>
      <c r="Q53" s="132">
        <v>-8.6999999999999994E-3</v>
      </c>
      <c r="T53" s="48"/>
      <c r="W53" s="885"/>
      <c r="X53" s="885"/>
      <c r="Y53" s="655"/>
      <c r="AC53"/>
      <c r="AD53"/>
      <c r="AE53"/>
      <c r="AF53"/>
      <c r="AG53"/>
    </row>
    <row r="54" spans="1:33" ht="21.95" customHeight="1" x14ac:dyDescent="0.25">
      <c r="A54" s="51"/>
      <c r="B54" s="51"/>
      <c r="C54" s="51"/>
      <c r="D54"/>
      <c r="E54" s="22" t="s">
        <v>1295</v>
      </c>
      <c r="F54" s="2">
        <v>87.12</v>
      </c>
      <c r="G54" s="2">
        <v>87.12</v>
      </c>
      <c r="H54">
        <v>0</v>
      </c>
      <c r="I54" s="2">
        <v>0</v>
      </c>
      <c r="J54" s="2">
        <v>0</v>
      </c>
      <c r="K54" s="2">
        <v>74.930000000000291</v>
      </c>
      <c r="L54" s="132">
        <v>0</v>
      </c>
      <c r="M54" s="2">
        <v>74.930000000000291</v>
      </c>
      <c r="N54">
        <v>0</v>
      </c>
      <c r="O54" t="s">
        <v>1354</v>
      </c>
      <c r="P54" s="132">
        <v>2.0661157024793389E-2</v>
      </c>
      <c r="Q54" s="132">
        <v>-6.9999999999999999E-4</v>
      </c>
      <c r="T54" s="48"/>
      <c r="W54" s="885"/>
      <c r="X54" s="885"/>
      <c r="Y54" s="655"/>
    </row>
    <row r="55" spans="1:33" ht="21.95" customHeight="1" x14ac:dyDescent="0.25">
      <c r="A55" s="51"/>
      <c r="B55" s="150"/>
      <c r="C55" s="270"/>
      <c r="D55"/>
      <c r="E55" s="22" t="s">
        <v>1321</v>
      </c>
      <c r="F55" s="2">
        <v>124.61</v>
      </c>
      <c r="G55" s="2">
        <v>124.61</v>
      </c>
      <c r="H55">
        <v>0</v>
      </c>
      <c r="I55" s="2">
        <v>0</v>
      </c>
      <c r="J55" s="2">
        <v>0</v>
      </c>
      <c r="K55" s="2">
        <v>94.199999999999818</v>
      </c>
      <c r="L55" s="132">
        <v>0</v>
      </c>
      <c r="M55" s="2">
        <v>94.199999999999818</v>
      </c>
      <c r="N55">
        <v>0</v>
      </c>
      <c r="O55" t="s">
        <v>1339</v>
      </c>
      <c r="P55" s="132">
        <v>7.0620335446593373E-3</v>
      </c>
      <c r="Q55" s="132">
        <v>3.9100000000000003E-2</v>
      </c>
      <c r="R55" s="2">
        <v>28.320454545454542</v>
      </c>
      <c r="W55" s="885"/>
      <c r="X55" s="885"/>
      <c r="Y55" s="655"/>
      <c r="AC55"/>
      <c r="AD55"/>
      <c r="AE55"/>
      <c r="AF55"/>
      <c r="AG55"/>
    </row>
    <row r="56" spans="1:33" ht="21.95" customHeight="1" x14ac:dyDescent="0.25">
      <c r="A56" s="50"/>
      <c r="B56" s="50"/>
      <c r="C56" s="51"/>
      <c r="D56"/>
      <c r="E56" s="22" t="s">
        <v>46</v>
      </c>
      <c r="F56" s="2">
        <v>12.44</v>
      </c>
      <c r="G56" s="2">
        <v>12.44</v>
      </c>
      <c r="H56">
        <v>0</v>
      </c>
      <c r="I56" s="2">
        <v>0</v>
      </c>
      <c r="J56" s="2">
        <v>0</v>
      </c>
      <c r="K56" s="2">
        <v>470.39999999999964</v>
      </c>
      <c r="L56" s="132">
        <v>0</v>
      </c>
      <c r="M56" s="2">
        <v>470.39999999999964</v>
      </c>
      <c r="N56">
        <v>0</v>
      </c>
      <c r="O56" t="s">
        <v>1372</v>
      </c>
      <c r="P56" s="132">
        <v>2.0096463022508039E-2</v>
      </c>
      <c r="Q56" s="132">
        <v>4.7E-2</v>
      </c>
      <c r="R56" s="2">
        <v>9.2148148148148135</v>
      </c>
      <c r="S56" s="29">
        <v>43461</v>
      </c>
      <c r="T56" s="48"/>
      <c r="W56" s="885"/>
      <c r="X56" s="885"/>
      <c r="Y56" s="885"/>
    </row>
    <row r="57" spans="1:33" ht="21.95" customHeight="1" x14ac:dyDescent="0.25">
      <c r="A57" s="51"/>
      <c r="B57" s="50"/>
      <c r="C57" s="51"/>
      <c r="D57"/>
      <c r="E57" s="22" t="s">
        <v>1016</v>
      </c>
      <c r="F57" s="2">
        <v>60.21</v>
      </c>
      <c r="G57" s="2">
        <v>60.21</v>
      </c>
      <c r="H57">
        <v>0</v>
      </c>
      <c r="I57" s="2">
        <v>0</v>
      </c>
      <c r="J57" s="2">
        <v>0</v>
      </c>
      <c r="K57" s="2">
        <v>458.44000000000051</v>
      </c>
      <c r="L57" s="132">
        <v>0</v>
      </c>
      <c r="M57" s="2">
        <v>458.44000000000051</v>
      </c>
      <c r="N57">
        <v>0</v>
      </c>
      <c r="P57" s="132">
        <v>2.4912805181863479E-2</v>
      </c>
      <c r="Q57" s="132">
        <v>4.1999999999999997E-3</v>
      </c>
      <c r="T57" s="48"/>
      <c r="W57" s="885"/>
      <c r="X57" s="885"/>
      <c r="Y57" s="655"/>
    </row>
    <row r="58" spans="1:33" ht="21.95" customHeight="1" x14ac:dyDescent="0.25">
      <c r="A58" s="50"/>
      <c r="B58" s="50"/>
      <c r="C58" s="51"/>
      <c r="D58"/>
      <c r="E58" s="22" t="s">
        <v>194</v>
      </c>
      <c r="F58" s="2">
        <v>8.9600000000000009</v>
      </c>
      <c r="G58" s="2">
        <v>8.9600000000000009</v>
      </c>
      <c r="H58">
        <v>0</v>
      </c>
      <c r="I58" s="2">
        <v>0</v>
      </c>
      <c r="J58" s="2">
        <v>0</v>
      </c>
      <c r="K58" s="2">
        <v>0</v>
      </c>
      <c r="L58" s="132">
        <v>0</v>
      </c>
      <c r="M58" s="2">
        <v>495.20999999999913</v>
      </c>
      <c r="N58">
        <v>0</v>
      </c>
      <c r="P58" s="132">
        <v>5.1499999999999997E-2</v>
      </c>
      <c r="Q58" s="132">
        <v>-2.0500000000000001E-2</v>
      </c>
      <c r="T58" s="48"/>
      <c r="W58" s="885"/>
      <c r="X58" s="885"/>
      <c r="Y58" s="655"/>
    </row>
    <row r="59" spans="1:33" ht="21.95" customHeight="1" x14ac:dyDescent="0.25">
      <c r="A59" s="50"/>
      <c r="B59" s="51"/>
      <c r="C59" s="51"/>
      <c r="D59"/>
      <c r="E59" s="22" t="s">
        <v>264</v>
      </c>
      <c r="F59" s="2">
        <v>131.36000000000001</v>
      </c>
      <c r="G59" s="2">
        <v>131.36000000000001</v>
      </c>
      <c r="H59">
        <v>0</v>
      </c>
      <c r="I59" s="2">
        <v>0</v>
      </c>
      <c r="J59" s="2">
        <v>0</v>
      </c>
      <c r="K59" s="2">
        <v>765.82999999999993</v>
      </c>
      <c r="L59" s="132">
        <v>0</v>
      </c>
      <c r="M59" s="2">
        <v>920.60999999999967</v>
      </c>
      <c r="N59">
        <v>0</v>
      </c>
      <c r="P59" s="132">
        <v>2.5700000000000001E-2</v>
      </c>
      <c r="Q59" s="132">
        <v>1.49E-2</v>
      </c>
      <c r="R59" s="2">
        <v>16.177339901477836</v>
      </c>
      <c r="T59" s="48"/>
      <c r="W59" s="885"/>
      <c r="X59" s="885"/>
      <c r="Y59" s="655"/>
    </row>
    <row r="60" spans="1:33" ht="21.95" customHeight="1" x14ac:dyDescent="0.25">
      <c r="A60" s="50"/>
      <c r="B60" s="50"/>
      <c r="C60" s="51"/>
      <c r="D60"/>
      <c r="E60" s="22" t="s">
        <v>932</v>
      </c>
      <c r="F60" s="2">
        <v>43.18</v>
      </c>
      <c r="G60" s="2">
        <v>43.18</v>
      </c>
      <c r="H60">
        <v>0</v>
      </c>
      <c r="I60" s="2">
        <v>0</v>
      </c>
      <c r="J60" s="2">
        <v>0</v>
      </c>
      <c r="K60" s="2">
        <v>1966.5599999999977</v>
      </c>
      <c r="L60" s="132">
        <v>0</v>
      </c>
      <c r="M60" s="2">
        <v>1966.5599999999977</v>
      </c>
      <c r="N60">
        <v>0</v>
      </c>
      <c r="O60" t="s">
        <v>1361</v>
      </c>
      <c r="P60" s="132">
        <v>1.7600741083835109E-2</v>
      </c>
      <c r="Q60" s="132">
        <v>1.11E-2</v>
      </c>
      <c r="R60" s="2">
        <v>17.271999999999998</v>
      </c>
      <c r="S60" s="29">
        <v>43366</v>
      </c>
      <c r="T60" s="48"/>
      <c r="W60" s="885"/>
      <c r="X60" s="885"/>
      <c r="Y60" s="655"/>
    </row>
    <row r="61" spans="1:33" ht="21.95" customHeight="1" x14ac:dyDescent="0.25">
      <c r="A61" s="50"/>
      <c r="B61" s="50"/>
      <c r="C61" s="51"/>
      <c r="D61"/>
      <c r="E61" s="22" t="s">
        <v>933</v>
      </c>
      <c r="F61" s="2">
        <v>41.05</v>
      </c>
      <c r="G61" s="2">
        <v>41.05</v>
      </c>
      <c r="H61">
        <v>0</v>
      </c>
      <c r="I61" s="2">
        <v>0</v>
      </c>
      <c r="J61" s="2">
        <v>0</v>
      </c>
      <c r="K61" s="2">
        <v>500.88000000000011</v>
      </c>
      <c r="L61" s="132">
        <v>0</v>
      </c>
      <c r="M61" s="2">
        <v>500.88000000000011</v>
      </c>
      <c r="N61">
        <v>0</v>
      </c>
      <c r="P61" s="132">
        <v>1.5590742996345922E-2</v>
      </c>
      <c r="Q61" s="132">
        <v>6.7000000000000002E-3</v>
      </c>
      <c r="R61" s="2">
        <v>5.5623306233062326</v>
      </c>
      <c r="T61" s="48"/>
      <c r="W61" s="885"/>
      <c r="X61" s="885"/>
      <c r="Y61" s="655"/>
    </row>
    <row r="62" spans="1:33" ht="21.95" customHeight="1" x14ac:dyDescent="0.25">
      <c r="A62" s="50"/>
      <c r="B62" s="50"/>
      <c r="C62" s="51"/>
      <c r="D62"/>
      <c r="E62" s="22" t="s">
        <v>17</v>
      </c>
      <c r="F62" s="2">
        <v>0</v>
      </c>
      <c r="G62" s="2">
        <v>0</v>
      </c>
      <c r="H62">
        <v>0</v>
      </c>
      <c r="I62" s="2">
        <v>0</v>
      </c>
      <c r="J62" s="2">
        <v>0</v>
      </c>
      <c r="K62" s="2">
        <v>-20818.210000000079</v>
      </c>
      <c r="M62" s="2">
        <v>-20818.210000000079</v>
      </c>
      <c r="N62">
        <v>0</v>
      </c>
      <c r="P62" s="132">
        <v>0</v>
      </c>
      <c r="Q62" s="132">
        <v>0</v>
      </c>
      <c r="W62" s="885"/>
      <c r="X62" s="885"/>
      <c r="Y62" s="655"/>
      <c r="AC62"/>
      <c r="AD62"/>
      <c r="AE62"/>
      <c r="AF62"/>
      <c r="AG62"/>
    </row>
    <row r="63" spans="1:33" ht="21.95" customHeight="1" x14ac:dyDescent="0.25">
      <c r="A63" s="51"/>
      <c r="B63" s="50"/>
      <c r="C63" s="51"/>
      <c r="D63"/>
      <c r="E63" s="22" t="s">
        <v>892</v>
      </c>
      <c r="F63" s="2">
        <v>258.88</v>
      </c>
      <c r="G63" s="2">
        <v>258.88</v>
      </c>
      <c r="H63">
        <v>0</v>
      </c>
      <c r="I63" s="2">
        <v>0</v>
      </c>
      <c r="J63" s="2">
        <v>0</v>
      </c>
      <c r="K63" s="2">
        <v>423.00000000000364</v>
      </c>
      <c r="L63" s="132">
        <v>0</v>
      </c>
      <c r="M63" s="2">
        <v>423.00000000000364</v>
      </c>
      <c r="N63">
        <v>0</v>
      </c>
      <c r="P63" s="132">
        <v>1.9900000000000001E-2</v>
      </c>
      <c r="Q63" s="132">
        <v>1.18E-2</v>
      </c>
      <c r="R63" s="2">
        <v>16.34</v>
      </c>
      <c r="V63" s="2"/>
      <c r="W63" s="885"/>
      <c r="X63" s="885"/>
      <c r="Y63" s="655"/>
    </row>
    <row r="64" spans="1:33" ht="21.95" customHeight="1" x14ac:dyDescent="0.25">
      <c r="A64" s="50"/>
      <c r="B64" s="50"/>
      <c r="C64" s="51"/>
      <c r="D64"/>
      <c r="E64" s="22" t="s">
        <v>300</v>
      </c>
      <c r="F64" s="2">
        <v>219.34</v>
      </c>
      <c r="G64" s="2">
        <v>219.34</v>
      </c>
      <c r="H64">
        <v>0</v>
      </c>
      <c r="I64" s="2">
        <v>0</v>
      </c>
      <c r="J64" s="2">
        <v>0</v>
      </c>
      <c r="K64" s="2">
        <v>0</v>
      </c>
      <c r="L64" s="132">
        <v>0</v>
      </c>
      <c r="M64" s="2">
        <v>720.56000000000131</v>
      </c>
      <c r="N64">
        <v>0</v>
      </c>
      <c r="P64" s="132">
        <v>0</v>
      </c>
      <c r="Q64" s="132">
        <v>1.83E-2</v>
      </c>
      <c r="W64" s="885"/>
      <c r="X64" s="885"/>
      <c r="Y64" s="655"/>
    </row>
    <row r="65" spans="1:33" ht="21.95" customHeight="1" x14ac:dyDescent="0.25">
      <c r="A65" s="50"/>
      <c r="B65" s="50"/>
      <c r="C65" s="50"/>
      <c r="D65"/>
      <c r="E65" s="22" t="s">
        <v>668</v>
      </c>
      <c r="F65" s="2">
        <v>51.39</v>
      </c>
      <c r="G65" s="2">
        <v>51.39</v>
      </c>
      <c r="H65">
        <v>0</v>
      </c>
      <c r="I65" s="2">
        <v>0</v>
      </c>
      <c r="J65" s="2">
        <v>0</v>
      </c>
      <c r="K65" s="2">
        <v>0</v>
      </c>
      <c r="L65" s="132">
        <v>0</v>
      </c>
      <c r="M65" s="2">
        <v>329.55999999999949</v>
      </c>
      <c r="N65">
        <v>0</v>
      </c>
      <c r="P65" s="132">
        <v>1.78E-2</v>
      </c>
      <c r="Q65" s="132">
        <v>2.1499999999999998E-2</v>
      </c>
      <c r="T65" s="48"/>
      <c r="W65" s="885"/>
      <c r="X65" s="885"/>
      <c r="Y65" s="655"/>
    </row>
    <row r="66" spans="1:33" ht="21.95" customHeight="1" x14ac:dyDescent="0.25">
      <c r="A66" s="50"/>
      <c r="B66" s="51"/>
      <c r="C66" s="51"/>
      <c r="D66"/>
      <c r="E66" s="22" t="s">
        <v>920</v>
      </c>
      <c r="F66" s="2">
        <v>38.799999999999997</v>
      </c>
      <c r="G66" s="2">
        <v>38.799999999999997</v>
      </c>
      <c r="H66">
        <v>0</v>
      </c>
      <c r="I66" s="2">
        <v>0</v>
      </c>
      <c r="J66" s="2">
        <v>0</v>
      </c>
      <c r="K66" s="2">
        <v>2227.6699999999946</v>
      </c>
      <c r="L66" s="132">
        <v>0</v>
      </c>
      <c r="M66" s="2">
        <v>2227.6699999999946</v>
      </c>
      <c r="N66">
        <v>0</v>
      </c>
      <c r="O66" t="s">
        <v>1251</v>
      </c>
      <c r="P66" s="132">
        <v>3.5567010309278349E-2</v>
      </c>
      <c r="Q66" s="132">
        <v>1.7600000000000001E-2</v>
      </c>
      <c r="R66" s="2">
        <v>8.8181818181818166</v>
      </c>
      <c r="S66" s="29">
        <v>43314</v>
      </c>
      <c r="W66" s="885"/>
      <c r="X66" s="885"/>
      <c r="Y66" s="655"/>
    </row>
    <row r="67" spans="1:33" ht="21.95" customHeight="1" x14ac:dyDescent="0.25">
      <c r="A67" s="51"/>
      <c r="B67" s="51"/>
      <c r="C67" s="51"/>
      <c r="D67"/>
      <c r="E67" s="22" t="s">
        <v>55</v>
      </c>
      <c r="F67" s="2">
        <v>63.14</v>
      </c>
      <c r="G67" s="2">
        <v>63.14</v>
      </c>
      <c r="H67">
        <v>0</v>
      </c>
      <c r="I67" s="2">
        <v>0</v>
      </c>
      <c r="J67" s="2">
        <v>0</v>
      </c>
      <c r="K67" s="2">
        <v>113.94999999999982</v>
      </c>
      <c r="L67" s="132">
        <v>0</v>
      </c>
      <c r="M67" s="2">
        <v>924.07999999998992</v>
      </c>
      <c r="N67">
        <v>0</v>
      </c>
      <c r="O67" t="s">
        <v>1169</v>
      </c>
      <c r="P67" s="132">
        <v>3.2942667089008552E-2</v>
      </c>
      <c r="Q67" s="132">
        <v>1.0800000000000001E-2</v>
      </c>
      <c r="R67" s="2">
        <v>9.7739938080495357</v>
      </c>
      <c r="T67" s="48"/>
      <c r="W67" s="885"/>
      <c r="X67" s="885"/>
      <c r="Y67" s="655"/>
    </row>
    <row r="68" spans="1:33" ht="21.95" customHeight="1" x14ac:dyDescent="0.25">
      <c r="A68" s="50"/>
      <c r="B68" s="50"/>
      <c r="C68" s="51"/>
      <c r="D68"/>
      <c r="E68" s="22" t="s">
        <v>824</v>
      </c>
      <c r="F68" s="2">
        <v>114.37</v>
      </c>
      <c r="G68" s="2">
        <v>114.37</v>
      </c>
      <c r="H68">
        <v>0</v>
      </c>
      <c r="I68" s="2">
        <v>0</v>
      </c>
      <c r="J68" s="2">
        <v>0</v>
      </c>
      <c r="K68" s="2">
        <v>1468.9799999999996</v>
      </c>
      <c r="L68" s="132">
        <v>0</v>
      </c>
      <c r="M68" s="2">
        <v>1468.9799999999996</v>
      </c>
      <c r="N68">
        <v>0</v>
      </c>
      <c r="O68" t="s">
        <v>1370</v>
      </c>
      <c r="P68" s="132">
        <v>1.9935297717933023E-2</v>
      </c>
      <c r="Q68" s="132">
        <v>2.5100000000000001E-2</v>
      </c>
      <c r="R68" s="2">
        <v>24.02731092436975</v>
      </c>
      <c r="T68" s="48"/>
      <c r="W68" s="885"/>
      <c r="X68" s="885"/>
      <c r="Y68" s="655"/>
    </row>
    <row r="69" spans="1:33" ht="21.95" customHeight="1" x14ac:dyDescent="0.25">
      <c r="A69" s="50"/>
      <c r="B69" s="50"/>
      <c r="C69" s="51"/>
      <c r="D69"/>
      <c r="E69" s="22" t="s">
        <v>1326</v>
      </c>
      <c r="F69" s="2">
        <v>151.91</v>
      </c>
      <c r="G69" s="2">
        <v>151.91</v>
      </c>
      <c r="H69">
        <v>0</v>
      </c>
      <c r="I69" s="2">
        <v>0</v>
      </c>
      <c r="J69" s="2">
        <v>0</v>
      </c>
      <c r="K69" s="2">
        <v>186.67000000000007</v>
      </c>
      <c r="L69" s="132">
        <v>0</v>
      </c>
      <c r="M69" s="2">
        <v>444.12000000000035</v>
      </c>
      <c r="N69">
        <v>0</v>
      </c>
      <c r="P69" s="132">
        <v>7.604502666052268E-3</v>
      </c>
      <c r="Q69" s="132">
        <v>-1.26E-2</v>
      </c>
      <c r="T69" s="48"/>
      <c r="W69" s="885"/>
      <c r="X69" s="885"/>
      <c r="Y69" s="655"/>
    </row>
    <row r="70" spans="1:33" ht="21.95" customHeight="1" x14ac:dyDescent="0.25">
      <c r="A70" s="50"/>
      <c r="B70" s="50"/>
      <c r="C70" s="51"/>
      <c r="D70"/>
      <c r="E70" s="22" t="s">
        <v>896</v>
      </c>
      <c r="F70" s="2">
        <v>31.44</v>
      </c>
      <c r="G70" s="2">
        <v>31.44</v>
      </c>
      <c r="H70">
        <v>0</v>
      </c>
      <c r="I70" s="2">
        <v>0</v>
      </c>
      <c r="J70" s="2">
        <v>0</v>
      </c>
      <c r="K70" s="2">
        <v>284.59000000000015</v>
      </c>
      <c r="L70" s="132">
        <v>0</v>
      </c>
      <c r="M70" s="2">
        <v>1368.8499999999985</v>
      </c>
      <c r="N70">
        <v>0</v>
      </c>
      <c r="P70" s="132">
        <v>8.3969465648854963E-2</v>
      </c>
      <c r="Q70" s="132">
        <v>-8.0000000000000002E-3</v>
      </c>
      <c r="W70" s="885"/>
      <c r="X70" s="885"/>
      <c r="Y70" s="655"/>
    </row>
    <row r="71" spans="1:33" ht="21.95" customHeight="1" x14ac:dyDescent="0.25">
      <c r="A71" s="50"/>
      <c r="B71" s="50"/>
      <c r="C71" s="51"/>
      <c r="D71"/>
      <c r="E71" s="22" t="s">
        <v>193</v>
      </c>
      <c r="F71" s="2">
        <v>22.66</v>
      </c>
      <c r="G71" s="2">
        <v>22.66</v>
      </c>
      <c r="H71">
        <v>0</v>
      </c>
      <c r="I71" s="2">
        <v>0</v>
      </c>
      <c r="J71" s="2">
        <v>0</v>
      </c>
      <c r="K71" s="2">
        <v>0</v>
      </c>
      <c r="L71" s="132">
        <v>0</v>
      </c>
      <c r="M71" s="2">
        <v>7328.5800000000963</v>
      </c>
      <c r="N71">
        <v>0</v>
      </c>
      <c r="P71" s="132">
        <v>2.4713150926743161E-2</v>
      </c>
      <c r="Q71" s="132">
        <v>7.2700000000000001E-2</v>
      </c>
      <c r="R71" s="2">
        <v>10.920481927710842</v>
      </c>
      <c r="S71" s="29">
        <v>43358</v>
      </c>
      <c r="W71" s="885"/>
      <c r="X71" s="885"/>
      <c r="Y71" s="655"/>
    </row>
    <row r="72" spans="1:33" ht="21.95" customHeight="1" x14ac:dyDescent="0.25">
      <c r="A72" s="50"/>
      <c r="B72" s="50"/>
      <c r="C72" s="51"/>
      <c r="D72"/>
      <c r="E72" s="22" t="s">
        <v>919</v>
      </c>
      <c r="F72" s="2">
        <v>254.84</v>
      </c>
      <c r="G72" s="2">
        <v>254.84</v>
      </c>
      <c r="H72">
        <v>0</v>
      </c>
      <c r="I72" s="2">
        <v>0</v>
      </c>
      <c r="J72" s="2">
        <v>0</v>
      </c>
      <c r="K72" s="2">
        <v>725.41999999999462</v>
      </c>
      <c r="L72" s="132">
        <v>0</v>
      </c>
      <c r="M72" s="2">
        <v>725.41999999999462</v>
      </c>
      <c r="N72">
        <v>0</v>
      </c>
      <c r="O72" t="s">
        <v>1369</v>
      </c>
      <c r="P72" s="132">
        <v>7.5341390676502903E-3</v>
      </c>
      <c r="Q72" s="132">
        <v>1.12E-2</v>
      </c>
      <c r="R72" s="2">
        <v>29.563805104408356</v>
      </c>
      <c r="S72" s="29">
        <v>43426</v>
      </c>
      <c r="W72" s="885"/>
      <c r="X72" s="885"/>
      <c r="Y72" s="655"/>
      <c r="Z72" s="885"/>
    </row>
    <row r="73" spans="1:33" ht="21.95" customHeight="1" x14ac:dyDescent="0.25">
      <c r="A73" s="50"/>
      <c r="B73" s="51"/>
      <c r="C73" s="51"/>
      <c r="D73"/>
      <c r="E73" s="22" t="s">
        <v>897</v>
      </c>
      <c r="F73" s="2">
        <v>91.67</v>
      </c>
      <c r="G73" s="2">
        <v>91.67</v>
      </c>
      <c r="H73">
        <v>0</v>
      </c>
      <c r="I73" s="2">
        <v>0</v>
      </c>
      <c r="J73" s="2">
        <v>0</v>
      </c>
      <c r="K73" s="2">
        <v>870.23999999999796</v>
      </c>
      <c r="L73" s="132">
        <v>0</v>
      </c>
      <c r="M73" s="2">
        <v>870.23999999999796</v>
      </c>
      <c r="N73">
        <v>0</v>
      </c>
      <c r="P73" s="132">
        <v>1.0472346460128722E-2</v>
      </c>
      <c r="Q73" s="132">
        <v>1.18E-2</v>
      </c>
      <c r="R73" s="2">
        <v>25.822535211267606</v>
      </c>
      <c r="T73" s="48"/>
      <c r="W73" s="885"/>
      <c r="X73" s="885"/>
      <c r="Y73" s="655"/>
    </row>
    <row r="74" spans="1:33" ht="21.95" customHeight="1" x14ac:dyDescent="0.25">
      <c r="A74" s="50"/>
      <c r="B74" s="50"/>
      <c r="C74" s="51"/>
      <c r="D74"/>
      <c r="E74" s="22" t="s">
        <v>192</v>
      </c>
      <c r="F74" s="2">
        <v>80.28</v>
      </c>
      <c r="G74" s="2">
        <v>80.28</v>
      </c>
      <c r="H74">
        <v>0</v>
      </c>
      <c r="I74" s="2">
        <v>0</v>
      </c>
      <c r="J74" s="2">
        <v>0</v>
      </c>
      <c r="K74" s="2">
        <v>0</v>
      </c>
      <c r="L74" s="132">
        <v>0</v>
      </c>
      <c r="M74" s="2">
        <v>785.90999999999985</v>
      </c>
      <c r="N74">
        <v>0</v>
      </c>
      <c r="P74" s="132">
        <v>1.29E-2</v>
      </c>
      <c r="Q74" s="132">
        <v>1.12E-2</v>
      </c>
      <c r="T74" s="48"/>
      <c r="W74" s="885"/>
      <c r="X74" s="885"/>
      <c r="Y74" s="655"/>
    </row>
    <row r="75" spans="1:33" ht="21.95" customHeight="1" x14ac:dyDescent="0.25">
      <c r="A75" s="50"/>
      <c r="B75" s="50"/>
      <c r="C75" s="51"/>
      <c r="D75"/>
      <c r="E75" s="22" t="s">
        <v>1328</v>
      </c>
      <c r="F75" s="2">
        <v>44.5</v>
      </c>
      <c r="G75" s="2">
        <v>44.5</v>
      </c>
      <c r="H75">
        <v>0</v>
      </c>
      <c r="I75" s="2">
        <v>0</v>
      </c>
      <c r="J75" s="2">
        <v>0</v>
      </c>
      <c r="K75" s="2">
        <v>557.90999999999985</v>
      </c>
      <c r="L75" s="132">
        <v>0</v>
      </c>
      <c r="M75" s="2">
        <v>905.33999999999878</v>
      </c>
      <c r="N75">
        <v>0</v>
      </c>
      <c r="P75" s="132">
        <v>2.5959550561797752E-2</v>
      </c>
      <c r="Q75" s="132">
        <v>-1.61E-2</v>
      </c>
      <c r="T75" s="48"/>
      <c r="W75" s="885"/>
      <c r="X75" s="885"/>
      <c r="Y75" s="655"/>
    </row>
    <row r="76" spans="1:33" ht="21.95" customHeight="1" x14ac:dyDescent="0.25">
      <c r="A76" s="50"/>
      <c r="B76" s="51"/>
      <c r="C76" s="51"/>
      <c r="D76"/>
      <c r="E76" s="22" t="s">
        <v>22</v>
      </c>
      <c r="F76" s="2">
        <v>59.82</v>
      </c>
      <c r="G76" s="2">
        <v>59.82</v>
      </c>
      <c r="H76">
        <v>0</v>
      </c>
      <c r="I76" s="2">
        <v>0</v>
      </c>
      <c r="J76" s="2">
        <v>0</v>
      </c>
      <c r="K76" s="2">
        <v>0</v>
      </c>
      <c r="L76" s="132">
        <v>0</v>
      </c>
      <c r="M76" s="2">
        <v>3178.8000000000466</v>
      </c>
      <c r="N76">
        <v>0</v>
      </c>
      <c r="P76" s="132">
        <v>2.07E-2</v>
      </c>
      <c r="Q76" s="132">
        <v>3.0000000000000001E-3</v>
      </c>
      <c r="T76" s="48"/>
      <c r="W76" s="885"/>
      <c r="X76" s="885"/>
      <c r="Y76" s="655"/>
    </row>
    <row r="77" spans="1:33" ht="21.95" customHeight="1" x14ac:dyDescent="0.25">
      <c r="A77" s="50"/>
      <c r="B77" s="50"/>
      <c r="C77" s="51"/>
      <c r="D77"/>
      <c r="E77" s="22" t="s">
        <v>36</v>
      </c>
      <c r="F77" s="2">
        <v>49.79</v>
      </c>
      <c r="G77" s="2">
        <v>49.79</v>
      </c>
      <c r="H77">
        <v>0</v>
      </c>
      <c r="I77" s="2">
        <v>0</v>
      </c>
      <c r="J77" s="2">
        <v>0</v>
      </c>
      <c r="K77" s="2">
        <v>0</v>
      </c>
      <c r="L77" s="132">
        <v>0</v>
      </c>
      <c r="M77" s="2">
        <v>117.73999999999978</v>
      </c>
      <c r="N77">
        <v>0</v>
      </c>
      <c r="P77" s="132">
        <v>0</v>
      </c>
      <c r="Q77" s="132">
        <v>-6.7999999999999996E-3</v>
      </c>
      <c r="W77" s="885"/>
      <c r="X77" s="885"/>
      <c r="Y77" s="655"/>
      <c r="AC77"/>
      <c r="AD77"/>
      <c r="AE77"/>
      <c r="AF77"/>
      <c r="AG77"/>
    </row>
    <row r="78" spans="1:33" ht="21.95" customHeight="1" x14ac:dyDescent="0.25">
      <c r="A78" s="50"/>
      <c r="B78" s="51"/>
      <c r="C78" s="51"/>
      <c r="D78"/>
      <c r="E78" s="22" t="s">
        <v>200</v>
      </c>
      <c r="F78" s="2">
        <v>18.53</v>
      </c>
      <c r="G78" s="2">
        <v>18.53</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0"/>
      <c r="C79" s="51"/>
      <c r="D79"/>
      <c r="E79" s="22" t="s">
        <v>219</v>
      </c>
      <c r="F79" s="2">
        <v>51.55</v>
      </c>
      <c r="G79" s="2">
        <v>51.55</v>
      </c>
      <c r="H79">
        <v>0</v>
      </c>
      <c r="I79" s="2">
        <v>0</v>
      </c>
      <c r="J79" s="2">
        <v>0</v>
      </c>
      <c r="K79" s="2">
        <v>0</v>
      </c>
      <c r="L79" s="132">
        <v>0</v>
      </c>
      <c r="M79" s="2">
        <v>257.64999999999964</v>
      </c>
      <c r="N79">
        <v>0</v>
      </c>
      <c r="P79" s="132">
        <v>0</v>
      </c>
      <c r="Q79" s="132">
        <v>4.4999999999999997E-3</v>
      </c>
      <c r="W79" s="885"/>
      <c r="X79" s="885"/>
      <c r="Y79" s="655"/>
    </row>
    <row r="80" spans="1:33" ht="21.95" customHeight="1" x14ac:dyDescent="0.25">
      <c r="A80" s="51"/>
      <c r="B80" s="51"/>
      <c r="C80" s="51"/>
      <c r="D80"/>
      <c r="E80" s="22" t="s">
        <v>34</v>
      </c>
      <c r="F80" s="2">
        <v>43.55</v>
      </c>
      <c r="G80" s="2">
        <v>43.55</v>
      </c>
      <c r="H80">
        <v>0</v>
      </c>
      <c r="I80" s="2">
        <v>0</v>
      </c>
      <c r="J80" s="2">
        <v>0</v>
      </c>
      <c r="K80" s="2">
        <v>0</v>
      </c>
      <c r="L80" s="132">
        <v>0</v>
      </c>
      <c r="M80" s="2">
        <v>21137.586999999941</v>
      </c>
      <c r="N80">
        <v>0</v>
      </c>
      <c r="P80" s="132">
        <v>0</v>
      </c>
      <c r="Q80" s="132">
        <v>5.1000000000000004E-3</v>
      </c>
      <c r="W80" s="885"/>
      <c r="X80" s="885"/>
      <c r="Y80" s="655"/>
    </row>
    <row r="81" spans="1:33" ht="21.95" customHeight="1" x14ac:dyDescent="0.25">
      <c r="A81" s="50"/>
      <c r="B81" s="50"/>
      <c r="C81" s="51"/>
      <c r="D81"/>
      <c r="E81" s="22" t="s">
        <v>171</v>
      </c>
      <c r="F81" s="2">
        <v>38.99</v>
      </c>
      <c r="G81" s="2">
        <v>38.99</v>
      </c>
      <c r="H81">
        <v>0</v>
      </c>
      <c r="I81" s="2">
        <v>0</v>
      </c>
      <c r="J81" s="2">
        <v>0</v>
      </c>
      <c r="K81" s="2">
        <v>0</v>
      </c>
      <c r="L81" s="132">
        <v>0</v>
      </c>
      <c r="M81" s="2">
        <v>119.92000000000053</v>
      </c>
      <c r="N81">
        <v>0</v>
      </c>
      <c r="P81" s="132">
        <v>3.6400000000000002E-2</v>
      </c>
      <c r="Q81" s="132">
        <v>1.38E-2</v>
      </c>
      <c r="T81" s="48"/>
      <c r="W81" s="885"/>
      <c r="X81" s="885"/>
      <c r="Y81" s="655"/>
    </row>
    <row r="82" spans="1:33" ht="21.95" customHeight="1" x14ac:dyDescent="0.25">
      <c r="A82" s="50"/>
      <c r="B82" s="51"/>
      <c r="C82" s="51"/>
      <c r="D82"/>
      <c r="E82" s="22" t="s">
        <v>27</v>
      </c>
      <c r="F82" s="2">
        <v>46.5</v>
      </c>
      <c r="G82" s="2">
        <v>46.5</v>
      </c>
      <c r="H82">
        <v>0</v>
      </c>
      <c r="I82" s="2">
        <v>0</v>
      </c>
      <c r="J82" s="2">
        <v>0</v>
      </c>
      <c r="K82" s="2">
        <v>0</v>
      </c>
      <c r="L82" s="132">
        <v>0</v>
      </c>
      <c r="M82" s="2">
        <v>1407.5400000000009</v>
      </c>
      <c r="N82">
        <v>0</v>
      </c>
      <c r="P82" s="132">
        <v>3.0200000000000001E-2</v>
      </c>
      <c r="Q82" s="132">
        <v>3.8999999999999998E-3</v>
      </c>
      <c r="W82" s="885"/>
      <c r="X82" s="885"/>
      <c r="Y82" s="655"/>
    </row>
    <row r="83" spans="1:33" ht="21.95" customHeight="1" x14ac:dyDescent="0.25">
      <c r="A83" s="50"/>
      <c r="B83" s="51"/>
      <c r="C83" s="51"/>
      <c r="D83"/>
      <c r="E83" s="22" t="s">
        <v>42</v>
      </c>
      <c r="F83" s="2">
        <v>166.25</v>
      </c>
      <c r="G83" s="2">
        <v>166.25</v>
      </c>
      <c r="H83">
        <v>0</v>
      </c>
      <c r="I83" s="2">
        <v>0</v>
      </c>
      <c r="J83" s="2">
        <v>0</v>
      </c>
      <c r="K83" s="2">
        <v>0</v>
      </c>
      <c r="L83" s="132">
        <v>0</v>
      </c>
      <c r="M83" s="2">
        <v>128.08999999999833</v>
      </c>
      <c r="N83">
        <v>0</v>
      </c>
      <c r="P83" s="132">
        <v>2.18E-2</v>
      </c>
      <c r="Q83" s="132">
        <v>1.0500000000000001E-2</v>
      </c>
      <c r="W83" s="885"/>
      <c r="X83" s="885"/>
      <c r="Y83" s="655"/>
      <c r="Z83" s="885"/>
    </row>
    <row r="84" spans="1:33" ht="21.95" customHeight="1" x14ac:dyDescent="0.25">
      <c r="A84" s="50"/>
      <c r="B84" s="50"/>
      <c r="C84" s="51"/>
      <c r="D84"/>
      <c r="E84" s="22" t="s">
        <v>262</v>
      </c>
      <c r="F84" s="2">
        <v>50.48</v>
      </c>
      <c r="G84" s="2">
        <v>50.48</v>
      </c>
      <c r="H84">
        <v>0</v>
      </c>
      <c r="I84" s="2">
        <v>0</v>
      </c>
      <c r="J84" s="2">
        <v>0</v>
      </c>
      <c r="K84" s="2">
        <v>0</v>
      </c>
      <c r="L84" s="132">
        <v>0</v>
      </c>
      <c r="M84" s="2">
        <v>427.92000000000007</v>
      </c>
      <c r="N84">
        <v>0</v>
      </c>
      <c r="P84" s="132">
        <v>0</v>
      </c>
      <c r="Q84" s="132">
        <v>9.2999999999999992E-3</v>
      </c>
      <c r="T84" s="279"/>
      <c r="W84" s="885"/>
      <c r="X84" s="885"/>
      <c r="Y84" s="655"/>
      <c r="Z84" s="885"/>
    </row>
    <row r="85" spans="1:33" ht="21.95" customHeight="1" x14ac:dyDescent="0.25">
      <c r="A85" s="50"/>
      <c r="B85" s="51"/>
      <c r="C85" s="51"/>
      <c r="D85"/>
      <c r="E85" s="22" t="s">
        <v>169</v>
      </c>
      <c r="F85" s="2">
        <v>76.66</v>
      </c>
      <c r="G85" s="2">
        <v>76.66</v>
      </c>
      <c r="H85">
        <v>0</v>
      </c>
      <c r="I85" s="2">
        <v>0</v>
      </c>
      <c r="J85" s="2">
        <v>0</v>
      </c>
      <c r="K85" s="2">
        <v>0</v>
      </c>
      <c r="L85" s="132">
        <v>0</v>
      </c>
      <c r="M85" s="2">
        <v>1368.9000000000015</v>
      </c>
      <c r="N85">
        <v>0</v>
      </c>
      <c r="P85" s="132">
        <v>1.14E-2</v>
      </c>
      <c r="Q85" s="132">
        <v>-3.0000000000000001E-3</v>
      </c>
      <c r="T85" s="48"/>
      <c r="W85" s="655"/>
      <c r="X85" s="885"/>
      <c r="Y85" s="655"/>
    </row>
    <row r="86" spans="1:33" ht="21.95" customHeight="1" x14ac:dyDescent="0.25">
      <c r="A86" s="50"/>
      <c r="B86" s="50"/>
      <c r="C86" s="51"/>
      <c r="D86"/>
      <c r="E86" s="22" t="s">
        <v>8</v>
      </c>
      <c r="F86" s="2">
        <v>92.48</v>
      </c>
      <c r="G86" s="2">
        <v>92.48</v>
      </c>
      <c r="H86">
        <v>0</v>
      </c>
      <c r="I86" s="2">
        <v>0</v>
      </c>
      <c r="J86" s="2">
        <v>0</v>
      </c>
      <c r="K86" s="2">
        <v>0</v>
      </c>
      <c r="L86" s="132">
        <v>0</v>
      </c>
      <c r="M86" s="2">
        <v>121.94999999999982</v>
      </c>
      <c r="N86">
        <v>0</v>
      </c>
      <c r="P86" s="132">
        <v>1.67E-2</v>
      </c>
      <c r="Q86" s="132">
        <v>7.1999999999999998E-3</v>
      </c>
      <c r="W86" s="885"/>
      <c r="X86" s="885"/>
      <c r="Y86" s="655"/>
      <c r="AC86"/>
      <c r="AD86"/>
      <c r="AE86" s="2"/>
      <c r="AF86"/>
      <c r="AG86"/>
    </row>
    <row r="87" spans="1:33" ht="21.95" customHeight="1" x14ac:dyDescent="0.25">
      <c r="A87" s="50"/>
      <c r="B87" s="50"/>
      <c r="C87" s="51"/>
      <c r="D87"/>
      <c r="E87" s="22" t="s">
        <v>218</v>
      </c>
      <c r="F87" s="2">
        <v>48.18</v>
      </c>
      <c r="G87" s="2">
        <v>48.18</v>
      </c>
      <c r="H87">
        <v>0</v>
      </c>
      <c r="I87" s="2">
        <v>0</v>
      </c>
      <c r="J87" s="2">
        <v>0</v>
      </c>
      <c r="K87" s="2">
        <v>0</v>
      </c>
      <c r="L87" s="132">
        <v>0</v>
      </c>
      <c r="M87" s="2">
        <v>4376.9599999999991</v>
      </c>
      <c r="N87">
        <v>0</v>
      </c>
      <c r="O87" t="s">
        <v>1170</v>
      </c>
      <c r="P87" s="132">
        <v>4.0899999999999999E-2</v>
      </c>
      <c r="Q87" s="132">
        <v>2.69E-2</v>
      </c>
      <c r="T87" s="48"/>
      <c r="W87" s="655"/>
      <c r="X87" s="885"/>
      <c r="Y87" s="885"/>
    </row>
    <row r="88" spans="1:33" ht="21.95" customHeight="1" x14ac:dyDescent="0.25">
      <c r="A88" s="51"/>
      <c r="B88" s="51"/>
      <c r="C88" s="51"/>
      <c r="D88"/>
      <c r="E88" s="22" t="s">
        <v>332</v>
      </c>
      <c r="F88" s="2">
        <v>84.21</v>
      </c>
      <c r="G88" s="2">
        <v>84.21</v>
      </c>
      <c r="H88">
        <v>0</v>
      </c>
      <c r="I88" s="2">
        <v>0</v>
      </c>
      <c r="J88" s="2">
        <v>0</v>
      </c>
      <c r="K88" s="2">
        <v>129.92000000000007</v>
      </c>
      <c r="L88" s="132">
        <v>0</v>
      </c>
      <c r="M88" s="2">
        <v>2190.3500000000004</v>
      </c>
      <c r="N88">
        <v>0</v>
      </c>
      <c r="P88" s="132">
        <v>4.3499999999999997E-2</v>
      </c>
      <c r="Q88" s="132">
        <v>1.61E-2</v>
      </c>
      <c r="R88" s="2">
        <v>16.04</v>
      </c>
      <c r="T88" s="48"/>
      <c r="W88" s="885"/>
      <c r="X88" s="885"/>
      <c r="Y88" s="655"/>
    </row>
    <row r="89" spans="1:33" ht="21.95" customHeight="1" x14ac:dyDescent="0.25">
      <c r="A89" s="50"/>
      <c r="B89" s="51"/>
      <c r="C89" s="51"/>
      <c r="D89"/>
      <c r="E89" s="22" t="s">
        <v>173</v>
      </c>
      <c r="F89" s="2">
        <v>17.510000000000002</v>
      </c>
      <c r="G89" s="2">
        <v>17.510000000000002</v>
      </c>
      <c r="H89">
        <v>0</v>
      </c>
      <c r="I89" s="2">
        <v>0</v>
      </c>
      <c r="J89" s="2">
        <v>0</v>
      </c>
      <c r="K89" s="2">
        <v>-3702.1100000000006</v>
      </c>
      <c r="L89" s="132">
        <v>0</v>
      </c>
      <c r="M89" s="2">
        <v>-3627.0900000000006</v>
      </c>
      <c r="N89">
        <v>0</v>
      </c>
      <c r="O89" t="s">
        <v>1398</v>
      </c>
      <c r="P89" s="132">
        <v>5.2541404911479149E-2</v>
      </c>
      <c r="Q89" s="132">
        <v>-2.2200000000000001E-2</v>
      </c>
      <c r="R89" s="2">
        <v>11.296774193548387</v>
      </c>
      <c r="S89" s="29">
        <v>43417</v>
      </c>
      <c r="T89" s="48"/>
      <c r="V89" s="2"/>
      <c r="W89" s="2"/>
      <c r="X89" s="885"/>
      <c r="Y89" s="885"/>
    </row>
    <row r="90" spans="1:33" ht="21.95" customHeight="1" x14ac:dyDescent="0.25">
      <c r="A90" s="50"/>
      <c r="B90" s="50"/>
      <c r="C90" s="51"/>
      <c r="D90"/>
      <c r="E90" s="22" t="s">
        <v>1183</v>
      </c>
      <c r="F90" s="2">
        <v>3499.9</v>
      </c>
      <c r="G90" s="2">
        <v>3499.9</v>
      </c>
      <c r="H90">
        <v>0</v>
      </c>
      <c r="I90" s="2">
        <v>0</v>
      </c>
      <c r="J90" s="2">
        <v>0</v>
      </c>
      <c r="K90" s="2">
        <v>1153.9500000000007</v>
      </c>
      <c r="L90" s="132">
        <v>0</v>
      </c>
      <c r="M90" s="2">
        <v>1153.9500000000007</v>
      </c>
      <c r="N90">
        <v>0</v>
      </c>
      <c r="O90" t="s">
        <v>1360</v>
      </c>
      <c r="P90" s="132">
        <v>0</v>
      </c>
      <c r="Q90" s="132">
        <v>2.2100000000000002E-2</v>
      </c>
      <c r="R90" s="2">
        <v>18.040721649484535</v>
      </c>
      <c r="S90" s="29">
        <v>43422</v>
      </c>
      <c r="W90" s="885"/>
      <c r="X90" s="885"/>
      <c r="Y90" s="655"/>
    </row>
    <row r="91" spans="1:33" ht="21.95" customHeight="1" x14ac:dyDescent="0.25">
      <c r="A91" s="51"/>
      <c r="B91" s="51"/>
      <c r="C91" s="51"/>
      <c r="D91"/>
      <c r="E91" s="22" t="s">
        <v>934</v>
      </c>
      <c r="F91" s="2">
        <v>185.48</v>
      </c>
      <c r="G91" s="2">
        <v>185.48</v>
      </c>
      <c r="H91">
        <v>0</v>
      </c>
      <c r="I91" s="2">
        <v>0</v>
      </c>
      <c r="J91" s="2">
        <v>0</v>
      </c>
      <c r="K91" s="2">
        <v>1372.8899999999921</v>
      </c>
      <c r="L91" s="132">
        <v>0</v>
      </c>
      <c r="M91" s="2">
        <v>1372.8899999999921</v>
      </c>
      <c r="N91">
        <v>0</v>
      </c>
      <c r="P91" s="132">
        <v>6.9010135863704983E-3</v>
      </c>
      <c r="Q91" s="132">
        <v>4.1999999999999997E-3</v>
      </c>
      <c r="R91" s="2">
        <v>19.68</v>
      </c>
      <c r="W91" s="885"/>
      <c r="X91" s="885"/>
      <c r="Y91" s="655"/>
      <c r="Z91" s="885"/>
      <c r="AC91"/>
      <c r="AD91"/>
      <c r="AE91"/>
      <c r="AF91"/>
      <c r="AG91"/>
    </row>
    <row r="92" spans="1:33" ht="21.95" customHeight="1" x14ac:dyDescent="0.25">
      <c r="A92" s="50"/>
      <c r="B92" s="51"/>
      <c r="C92" s="51"/>
      <c r="D92"/>
      <c r="E92" s="22" t="s">
        <v>174</v>
      </c>
      <c r="F92" s="2">
        <v>288.85000000000002</v>
      </c>
      <c r="G92" s="2">
        <v>288.85000000000002</v>
      </c>
      <c r="H92">
        <v>0</v>
      </c>
      <c r="I92" s="2">
        <v>0</v>
      </c>
      <c r="J92" s="2">
        <v>0</v>
      </c>
      <c r="K92" s="2">
        <v>1100.2300000000032</v>
      </c>
      <c r="L92" s="132">
        <v>0</v>
      </c>
      <c r="M92" s="2">
        <v>1261.0600000000031</v>
      </c>
      <c r="N92">
        <v>0</v>
      </c>
      <c r="P92" s="132">
        <v>1.84E-2</v>
      </c>
      <c r="Q92" s="132">
        <v>8.8000000000000005E-3</v>
      </c>
      <c r="R92" s="2">
        <v>22.219230769230769</v>
      </c>
      <c r="W92" s="885"/>
      <c r="X92" s="885"/>
      <c r="Y92" s="655"/>
      <c r="Z92" s="885"/>
      <c r="AC92"/>
      <c r="AD92"/>
      <c r="AE92"/>
      <c r="AF92"/>
      <c r="AG92"/>
    </row>
    <row r="93" spans="1:33" ht="21.95" customHeight="1" x14ac:dyDescent="0.25">
      <c r="A93" s="150"/>
      <c r="B93" s="50"/>
      <c r="C93" s="51"/>
      <c r="D93"/>
      <c r="E93" s="22" t="s">
        <v>45</v>
      </c>
      <c r="F93" s="2">
        <v>103.22</v>
      </c>
      <c r="G93" s="2">
        <v>103.22</v>
      </c>
      <c r="H93">
        <v>0</v>
      </c>
      <c r="I93" s="2">
        <v>0</v>
      </c>
      <c r="J93" s="2">
        <v>0</v>
      </c>
      <c r="K93" s="2">
        <v>0</v>
      </c>
      <c r="L93" s="132">
        <v>0</v>
      </c>
      <c r="M93" s="2">
        <v>523.61999999999898</v>
      </c>
      <c r="N93">
        <v>0</v>
      </c>
      <c r="P93" s="132">
        <v>1.67E-2</v>
      </c>
      <c r="Q93" s="132">
        <v>7.4000000000000003E-3</v>
      </c>
      <c r="W93" s="885"/>
      <c r="X93" s="885"/>
      <c r="Y93" s="655"/>
      <c r="Z93" s="885"/>
      <c r="AC93"/>
      <c r="AD93"/>
      <c r="AE93"/>
      <c r="AF93"/>
      <c r="AG93"/>
    </row>
    <row r="94" spans="1:33" ht="21.95" customHeight="1" x14ac:dyDescent="0.25">
      <c r="A94" s="50"/>
      <c r="B94" s="50"/>
      <c r="C94" s="51"/>
      <c r="D94"/>
      <c r="E94" s="22" t="s">
        <v>47</v>
      </c>
      <c r="F94" s="2">
        <v>173</v>
      </c>
      <c r="G94" s="2">
        <v>173</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273.77999999999997</v>
      </c>
      <c r="G95" s="2">
        <v>273.77999999999997</v>
      </c>
      <c r="H95">
        <v>0</v>
      </c>
      <c r="I95" s="2">
        <v>0</v>
      </c>
      <c r="J95" s="2">
        <v>0</v>
      </c>
      <c r="K95" s="2">
        <v>0</v>
      </c>
      <c r="L95" s="132">
        <v>0</v>
      </c>
      <c r="M95" s="2">
        <v>780.73999999999796</v>
      </c>
      <c r="N95">
        <v>0</v>
      </c>
      <c r="P95" s="132">
        <v>1.8599999999999998E-2</v>
      </c>
      <c r="Q95" s="132">
        <v>2.7000000000000001E-3</v>
      </c>
      <c r="W95" s="885"/>
      <c r="X95" s="885"/>
      <c r="Y95" s="655"/>
    </row>
    <row r="96" spans="1:33" ht="21.95" customHeight="1" x14ac:dyDescent="0.25">
      <c r="A96" s="50"/>
      <c r="B96" s="50"/>
      <c r="C96" s="51"/>
      <c r="D96"/>
      <c r="E96" s="22" t="s">
        <v>13</v>
      </c>
      <c r="F96" s="2">
        <v>82.94</v>
      </c>
      <c r="G96" s="2">
        <v>82.94</v>
      </c>
      <c r="H96">
        <v>0</v>
      </c>
      <c r="I96" s="2">
        <v>0</v>
      </c>
      <c r="J96" s="2">
        <v>0</v>
      </c>
      <c r="K96" s="2">
        <v>0</v>
      </c>
      <c r="L96" s="132">
        <v>0</v>
      </c>
      <c r="M96" s="2">
        <v>1461.5600000000013</v>
      </c>
      <c r="N96">
        <v>0</v>
      </c>
      <c r="P96" s="132">
        <v>0</v>
      </c>
      <c r="Q96" s="132">
        <v>6.7000000000000002E-3</v>
      </c>
      <c r="W96" s="885"/>
      <c r="X96" s="885"/>
      <c r="Y96" s="655"/>
      <c r="AC96"/>
      <c r="AD96"/>
      <c r="AE96"/>
      <c r="AF96"/>
      <c r="AG96"/>
    </row>
    <row r="97" spans="1:33" ht="21.95" customHeight="1" x14ac:dyDescent="0.25">
      <c r="A97" s="50"/>
      <c r="B97" s="51"/>
      <c r="C97" s="51"/>
      <c r="D97"/>
      <c r="E97" s="22" t="s">
        <v>52</v>
      </c>
      <c r="F97" s="2">
        <v>43.19</v>
      </c>
      <c r="G97" s="2">
        <v>43.19</v>
      </c>
      <c r="H97">
        <v>0</v>
      </c>
      <c r="I97" s="2">
        <v>0</v>
      </c>
      <c r="J97" s="2">
        <v>0</v>
      </c>
      <c r="K97" s="2">
        <v>1824.2300000000032</v>
      </c>
      <c r="L97" s="132">
        <v>0</v>
      </c>
      <c r="M97" s="2">
        <v>2880.9700000000012</v>
      </c>
      <c r="N97">
        <v>0</v>
      </c>
      <c r="O97" t="s">
        <v>1368</v>
      </c>
      <c r="P97" s="132">
        <v>4.4084278768233391E-2</v>
      </c>
      <c r="Q97" s="132">
        <v>2.3599999999999999E-2</v>
      </c>
      <c r="R97" s="2">
        <v>8.8142857142857132</v>
      </c>
      <c r="S97" s="29">
        <v>43323</v>
      </c>
      <c r="T97" s="48"/>
      <c r="W97" s="655"/>
      <c r="X97" s="885"/>
      <c r="Y97" s="885"/>
    </row>
    <row r="98" spans="1:33" ht="21.95" customHeight="1" x14ac:dyDescent="0.25">
      <c r="A98" s="50"/>
      <c r="B98" s="50"/>
      <c r="C98" s="51"/>
      <c r="D98"/>
      <c r="E98" s="22" t="s">
        <v>32</v>
      </c>
      <c r="F98" s="2">
        <v>58.04</v>
      </c>
      <c r="G98" s="2">
        <v>58.04</v>
      </c>
      <c r="H98">
        <v>0</v>
      </c>
      <c r="I98" s="2">
        <v>0</v>
      </c>
      <c r="J98" s="2">
        <v>0</v>
      </c>
      <c r="K98" s="2">
        <v>2229.1399999999994</v>
      </c>
      <c r="L98" s="132">
        <v>0</v>
      </c>
      <c r="M98" s="2">
        <v>3427.6099999999965</v>
      </c>
      <c r="N98">
        <v>0</v>
      </c>
      <c r="P98" s="132">
        <v>2.101998621640248E-2</v>
      </c>
      <c r="Q98" s="132">
        <v>-5.5999999999999999E-3</v>
      </c>
      <c r="R98" s="2">
        <v>10.504977375565611</v>
      </c>
      <c r="W98" s="885"/>
      <c r="X98" s="885"/>
      <c r="Y98" s="655"/>
      <c r="AC98"/>
      <c r="AD98"/>
      <c r="AE98"/>
      <c r="AF98"/>
      <c r="AG98"/>
    </row>
    <row r="99" spans="1:33" ht="21.95" customHeight="1" x14ac:dyDescent="0.25">
      <c r="A99" s="50"/>
      <c r="B99" s="50"/>
      <c r="C99" s="51"/>
      <c r="D99"/>
      <c r="E99" s="22" t="s">
        <v>895</v>
      </c>
      <c r="F99" s="2">
        <v>34.97</v>
      </c>
      <c r="G99" s="2">
        <v>34.97</v>
      </c>
      <c r="H99">
        <v>0</v>
      </c>
      <c r="I99" s="2">
        <v>0</v>
      </c>
      <c r="J99" s="2">
        <v>0</v>
      </c>
      <c r="K99" s="2">
        <v>3232.7200000000012</v>
      </c>
      <c r="L99" s="132">
        <v>0</v>
      </c>
      <c r="M99" s="2">
        <v>3232.7200000000012</v>
      </c>
      <c r="N99">
        <v>0</v>
      </c>
      <c r="O99" t="s">
        <v>1363</v>
      </c>
      <c r="P99" s="132">
        <v>5.7191878753217046E-2</v>
      </c>
      <c r="Q99" s="132">
        <v>2.9999999999999997E-4</v>
      </c>
      <c r="R99" s="2">
        <v>9.9914285714285711</v>
      </c>
      <c r="S99" s="29">
        <v>43429</v>
      </c>
      <c r="W99" s="655"/>
      <c r="X99" s="885"/>
      <c r="Y99" s="885"/>
    </row>
    <row r="100" spans="1:33" ht="21.95" customHeight="1" x14ac:dyDescent="0.25">
      <c r="A100" s="50"/>
      <c r="B100" s="51"/>
      <c r="C100" s="51"/>
      <c r="D100"/>
      <c r="E100" s="22" t="s">
        <v>63</v>
      </c>
      <c r="F100" s="2">
        <v>135.19999999999999</v>
      </c>
      <c r="G100" s="2">
        <v>135.19999999999999</v>
      </c>
      <c r="H100">
        <v>0</v>
      </c>
      <c r="I100" s="2">
        <v>0</v>
      </c>
      <c r="J100" s="2">
        <v>0</v>
      </c>
      <c r="K100" s="2">
        <v>0</v>
      </c>
      <c r="L100" s="132">
        <v>0</v>
      </c>
      <c r="M100" s="2">
        <v>257.30999999999949</v>
      </c>
      <c r="N100">
        <v>0</v>
      </c>
      <c r="P100" s="132">
        <v>1.38E-2</v>
      </c>
      <c r="Q100" s="132">
        <v>2.1899999999999999E-2</v>
      </c>
      <c r="W100" s="655"/>
      <c r="X100" s="885"/>
      <c r="Y100" s="655"/>
    </row>
    <row r="101" spans="1:33" ht="21.95" customHeight="1" x14ac:dyDescent="0.25">
      <c r="A101" s="50"/>
      <c r="B101" s="51"/>
      <c r="C101" s="51"/>
      <c r="D101"/>
      <c r="E101" s="22" t="s">
        <v>9</v>
      </c>
      <c r="F101" s="2">
        <v>0.78</v>
      </c>
      <c r="G101" s="2">
        <v>0.78</v>
      </c>
      <c r="H101">
        <v>0</v>
      </c>
      <c r="I101" s="2">
        <v>0</v>
      </c>
      <c r="J101" s="2">
        <v>0</v>
      </c>
      <c r="K101" s="2">
        <v>-8332.1133333333346</v>
      </c>
      <c r="L101" s="132">
        <v>0</v>
      </c>
      <c r="M101" s="2">
        <v>-7897.1833333333343</v>
      </c>
      <c r="N101">
        <v>0</v>
      </c>
      <c r="P101" s="132">
        <v>0.04</v>
      </c>
      <c r="Q101" s="132">
        <v>2.5899999999999999E-2</v>
      </c>
      <c r="T101" s="48"/>
      <c r="W101" s="885"/>
      <c r="X101" s="885"/>
      <c r="Y101" s="885"/>
    </row>
    <row r="102" spans="1:33" ht="21.95" customHeight="1" x14ac:dyDescent="0.25">
      <c r="A102" s="50"/>
      <c r="B102" s="50"/>
      <c r="C102" s="51"/>
      <c r="D102"/>
      <c r="E102" s="22" t="s">
        <v>1407</v>
      </c>
      <c r="F102" s="2">
        <v>36.82</v>
      </c>
      <c r="G102" s="2">
        <v>36.82</v>
      </c>
      <c r="H102">
        <v>0</v>
      </c>
      <c r="I102" s="2">
        <v>0</v>
      </c>
      <c r="J102" s="2">
        <v>0</v>
      </c>
      <c r="K102" s="2">
        <v>504.92000000000007</v>
      </c>
      <c r="L102" s="132">
        <v>0</v>
      </c>
      <c r="M102" s="2">
        <v>504.92000000000007</v>
      </c>
      <c r="N102">
        <v>0</v>
      </c>
      <c r="O102" t="s">
        <v>1404</v>
      </c>
      <c r="P102" s="132">
        <v>2.3900054318305268E-2</v>
      </c>
      <c r="Q102" s="132">
        <v>-5.4000000000000003E-3</v>
      </c>
      <c r="R102" s="2">
        <v>8.3681818181818173</v>
      </c>
      <c r="W102" s="655"/>
      <c r="X102" s="885"/>
      <c r="Y102" s="885"/>
    </row>
    <row r="103" spans="1:33" ht="21.95" customHeight="1" x14ac:dyDescent="0.25">
      <c r="A103" s="150"/>
      <c r="B103" s="50"/>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W103" s="885"/>
      <c r="X103" s="885"/>
      <c r="Y103" s="655"/>
    </row>
    <row r="104" spans="1:33" ht="21.95" customHeight="1" x14ac:dyDescent="0.25">
      <c r="A104" s="50"/>
      <c r="B104" s="50"/>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W104" s="885"/>
      <c r="X104" s="885"/>
      <c r="Y104" s="655"/>
      <c r="Z104" s="885"/>
    </row>
    <row r="105" spans="1:33" ht="21.95" customHeight="1" x14ac:dyDescent="0.25">
      <c r="A105" s="51"/>
      <c r="B105" s="51"/>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W105" s="885"/>
      <c r="X105" s="885"/>
      <c r="Y105" s="655"/>
    </row>
    <row r="106" spans="1:33" ht="21.95" customHeight="1" x14ac:dyDescent="0.25">
      <c r="A106" s="50"/>
      <c r="B106" s="50"/>
      <c r="C106" s="51"/>
      <c r="D106"/>
      <c r="E106" s="22" t="s">
        <v>54</v>
      </c>
      <c r="F106" s="2">
        <v>125.05</v>
      </c>
      <c r="G106" s="2">
        <v>125.05</v>
      </c>
      <c r="H106">
        <v>0</v>
      </c>
      <c r="I106" s="2">
        <v>0</v>
      </c>
      <c r="J106" s="2">
        <v>0</v>
      </c>
      <c r="K106" s="2">
        <v>0</v>
      </c>
      <c r="L106" s="132">
        <v>0</v>
      </c>
      <c r="M106" s="2">
        <v>114.84999999999991</v>
      </c>
      <c r="N106">
        <v>0</v>
      </c>
      <c r="P106" s="132">
        <v>2.35E-2</v>
      </c>
      <c r="Q106" s="132">
        <v>9.7999999999999997E-3</v>
      </c>
      <c r="T106" s="48"/>
      <c r="W106" s="655"/>
      <c r="X106" s="885"/>
      <c r="Y106" s="885"/>
    </row>
    <row r="107" spans="1:33" ht="21.95" customHeight="1" x14ac:dyDescent="0.25">
      <c r="A107" s="50"/>
      <c r="B107" s="51"/>
      <c r="C107" s="51"/>
      <c r="D107"/>
      <c r="E107" s="22" t="s">
        <v>51</v>
      </c>
      <c r="F107" s="2">
        <v>245.69</v>
      </c>
      <c r="G107" s="2">
        <v>245.69</v>
      </c>
      <c r="H107">
        <v>0</v>
      </c>
      <c r="I107" s="2">
        <v>0</v>
      </c>
      <c r="J107" s="2">
        <v>0</v>
      </c>
      <c r="K107" s="2">
        <v>0</v>
      </c>
      <c r="L107" s="132">
        <v>0</v>
      </c>
      <c r="M107" s="2">
        <v>176.70000000000073</v>
      </c>
      <c r="N107">
        <v>0</v>
      </c>
      <c r="P107" s="132">
        <v>1.52E-2</v>
      </c>
      <c r="Q107" s="132">
        <v>1.01E-2</v>
      </c>
      <c r="W107" s="655"/>
      <c r="X107" s="885"/>
    </row>
    <row r="108" spans="1:33" ht="21.95" customHeight="1" x14ac:dyDescent="0.25">
      <c r="A108" s="50"/>
      <c r="B108" s="50"/>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T108" s="48"/>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885"/>
      <c r="X109" s="885"/>
      <c r="Y109" s="655"/>
      <c r="AC109"/>
      <c r="AD109"/>
      <c r="AE109"/>
      <c r="AF109"/>
      <c r="AG109"/>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3" location="AAPL!A1" display="AAPL"/>
    <hyperlink ref="E24" location="ABC!A1" display="ABC"/>
    <hyperlink ref="E25" location="SIG!A1" display="SIG"/>
    <hyperlink ref="E10" location="ABMD!A1" display="ABMD"/>
    <hyperlink ref="E26" location="AXP!A1" display="AXP"/>
    <hyperlink ref="E27" location="DG!A1" display="DG"/>
    <hyperlink ref="E28" location="PINC!A1" display="PINC"/>
    <hyperlink ref="E29" location="AOBC!A1" display="AOBC"/>
    <hyperlink ref="E30" location="CCEP!A1" display="CCEP"/>
    <hyperlink ref="E31" location="BMY!A1" display="BMY"/>
    <hyperlink ref="E32" location="GPS!A1" display="GPS"/>
    <hyperlink ref="E33" location="AKAM!A1" display="AKAM"/>
    <hyperlink ref="E34" location="ARNC!A1" display="ARNC"/>
    <hyperlink ref="E19" location="AYI!A1" display="AYI"/>
    <hyperlink ref="E35" location="BIIB!A1" display="BIIB"/>
    <hyperlink ref="E21" location="CTVA!A1" display="CTVA"/>
    <hyperlink ref="E36" location="CPRI!A1" display="CPRI"/>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12" location="CVS!A1" display="CVS"/>
    <hyperlink ref="E44" location="PPC!A1" display="PPC"/>
    <hyperlink ref="E45" location="SKX!A1" display="SKX"/>
    <hyperlink ref="E17" location="DD!A1" display="DD"/>
    <hyperlink ref="E46" location="EOG!A1" display="EOG"/>
    <hyperlink ref="E47" location="FOXA!A1" display="FOXA"/>
    <hyperlink ref="E48" location="FDX!A1" display="FDX"/>
    <hyperlink ref="E49" location="CCL!A1" display="CCL"/>
    <hyperlink ref="E20" location="DOW!A1" display="DOW"/>
    <hyperlink ref="E50" location="DVN!A1" display="DVN"/>
    <hyperlink ref="E51" location="ET!A1" display="ET"/>
    <hyperlink ref="E52" location="XRAY!A1" display="XRAY"/>
    <hyperlink ref="E53" location="ATVI!A1" display="ATVI"/>
    <hyperlink ref="E54" location="CRI!A1" display="CRI"/>
    <hyperlink ref="E55" location="PXD!A1" display="PXD"/>
    <hyperlink ref="E56" location="SLCA!A1" display="SLCA"/>
    <hyperlink ref="E57" location="XLP!A1" display="XLP"/>
    <hyperlink ref="E58" location="F!A1" display="F"/>
    <hyperlink ref="E59" location="JNJ!A1" display="JNJ"/>
    <hyperlink ref="E16" location="FRC!A1" display="FRC"/>
    <hyperlink ref="E60" location="CMCSA!A1" display="CMCSA"/>
    <hyperlink ref="E61" location="XEC!A1" display="XEC"/>
    <hyperlink ref="E62" location="CPN!A1" display="CPN"/>
    <hyperlink ref="E63" location="DIA!A1" display="DIA"/>
    <hyperlink ref="E64" location="EW!A1" display="EW"/>
    <hyperlink ref="E65" location="TJX!A1" display="TJX"/>
    <hyperlink ref="E66" location="FL!A1" display="FL"/>
    <hyperlink ref="E67" location="GILD!A1" display="GILD"/>
    <hyperlink ref="E68" location="HAS!A1" display="HAS"/>
    <hyperlink ref="E18" location="GE!A1" display="GE"/>
    <hyperlink ref="E13" location="HSIC!A1" display="HSIC"/>
    <hyperlink ref="E7" location="IEMG!A1" display="IEMG"/>
    <hyperlink ref="E22" location="IPGP!A1" display="IPGP"/>
    <hyperlink ref="E69" location="IWM!A1" display="IWM"/>
    <hyperlink ref="E70" location="KBWY!A1" display="KBWY"/>
    <hyperlink ref="E4" location="KHC!A1" display="KHC"/>
    <hyperlink ref="E71" location="KR!A1" display="KR"/>
    <hyperlink ref="E72" location="MLM!A1" display="MLM"/>
    <hyperlink ref="E73" location="ICE!A1" display="ICE"/>
    <hyperlink ref="E74" location="NKE!A1" display="NKE"/>
    <hyperlink ref="E75" location="KWEB!A1" display="KWEB"/>
    <hyperlink ref="E9"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1"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02" location="STNE!A1" display="STNE"/>
    <hyperlink ref="E3" location="TEVA!A1" display="TEVA"/>
    <hyperlink ref="E103" location="ULTA!A1" display="ULTA"/>
    <hyperlink ref="E15"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5" location="WRK!A1" display="WRK"/>
    <hyperlink ref="E109" location="XLB!A1" display="XLB"/>
    <hyperlink ref="E8"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0"/>
  <sheetViews>
    <sheetView zoomScaleNormal="100" workbookViewId="0">
      <pane ySplit="1" topLeftCell="A966" activePane="bottomLeft" state="frozen"/>
      <selection activeCell="M34" sqref="M34"/>
      <selection pane="bottomLeft" activeCell="V986" sqref="V98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96923.400000000023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sheetData>
  <conditionalFormatting sqref="L1:L2 L98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0">
    <cfRule type="colorScale" priority="1002">
      <colorScale>
        <cfvo type="min"/>
        <cfvo type="num" val="0"/>
        <cfvo type="max"/>
        <color rgb="FFF8696B"/>
        <color rgb="FFFFEB84"/>
        <color rgb="FF63BE7B"/>
      </colorScale>
    </cfRule>
  </conditionalFormatting>
  <conditionalFormatting sqref="G3:G980">
    <cfRule type="colorScale" priority="1004">
      <colorScale>
        <cfvo type="min"/>
        <cfvo type="num" val="0"/>
        <cfvo type="max"/>
        <color rgb="FFF8696B"/>
        <color rgb="FFFFEB84"/>
        <color rgb="FF63BE7B"/>
      </colorScale>
    </cfRule>
  </conditionalFormatting>
  <conditionalFormatting sqref="L3:L98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97830.194666668263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96923.404666668328</v>
      </c>
      <c r="Q269" s="280"/>
      <c r="R269" s="358"/>
      <c r="S269" s="377">
        <v>43616</v>
      </c>
      <c r="T269" s="337">
        <v>1.2</v>
      </c>
    </row>
    <row r="270" spans="1:21" ht="18" customHeight="1" x14ac:dyDescent="0.25">
      <c r="M270" s="25" t="s">
        <v>143</v>
      </c>
      <c r="N270" s="139">
        <f>Balance!AA2</f>
        <v>96923.400000000023</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2" priority="7">
      <formula>#REF!&gt;0</formula>
    </cfRule>
    <cfRule type="expression" dxfId="421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0" priority="35">
      <formula>N19&gt;0</formula>
    </cfRule>
    <cfRule type="expression" dxfId="420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8" priority="21">
      <formula>F25&gt;0</formula>
    </cfRule>
    <cfRule type="expression" dxfId="4207" priority="22">
      <formula>F25&lt;0</formula>
    </cfRule>
  </conditionalFormatting>
  <conditionalFormatting sqref="H25:H47">
    <cfRule type="expression" dxfId="4206" priority="19">
      <formula>H25&gt;0</formula>
    </cfRule>
    <cfRule type="expression" dxfId="4205" priority="20">
      <formula>H25&lt;0</formula>
    </cfRule>
  </conditionalFormatting>
  <conditionalFormatting sqref="I25:I27">
    <cfRule type="expression" dxfId="4204" priority="15">
      <formula>I25&gt;0</formula>
    </cfRule>
    <cfRule type="expression" dxfId="4203" priority="16">
      <formula>I25&lt;0</formula>
    </cfRule>
  </conditionalFormatting>
  <conditionalFormatting sqref="Q7">
    <cfRule type="expression" dxfId="4202" priority="5">
      <formula>Q7&gt;0</formula>
    </cfRule>
    <cfRule type="expression" dxfId="4201" priority="6">
      <formula>Q7&lt;0</formula>
    </cfRule>
  </conditionalFormatting>
  <conditionalFormatting sqref="Q8">
    <cfRule type="expression" dxfId="4200" priority="3">
      <formula>Q8&gt;0</formula>
    </cfRule>
    <cfRule type="expression" dxfId="419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8" priority="31">
      <formula>F7&gt;0</formula>
    </cfRule>
    <cfRule type="expression" dxfId="4197" priority="32">
      <formula>F7&lt;0</formula>
    </cfRule>
  </conditionalFormatting>
  <conditionalFormatting sqref="Q8">
    <cfRule type="expression" dxfId="4196" priority="29">
      <formula>Q8&gt;0</formula>
    </cfRule>
    <cfRule type="expression" dxfId="4195" priority="30">
      <formula>Q8&lt;0</formula>
    </cfRule>
  </conditionalFormatting>
  <conditionalFormatting sqref="Q10">
    <cfRule type="expression" dxfId="4194" priority="23">
      <formula>Q10&gt;0</formula>
    </cfRule>
    <cfRule type="expression" dxfId="4193" priority="24">
      <formula>Q10&lt;0</formula>
    </cfRule>
  </conditionalFormatting>
  <conditionalFormatting sqref="J25:J38">
    <cfRule type="expression" dxfId="4192" priority="21">
      <formula>J25&gt;0</formula>
    </cfRule>
    <cfRule type="expression" dxfId="4191" priority="22">
      <formula>J25&lt;0</formula>
    </cfRule>
  </conditionalFormatting>
  <conditionalFormatting sqref="L25:L38">
    <cfRule type="expression" dxfId="4190" priority="17">
      <formula>L25&gt;0</formula>
    </cfRule>
    <cfRule type="expression" dxfId="4189" priority="18">
      <formula>L25&lt;0</formula>
    </cfRule>
  </conditionalFormatting>
  <conditionalFormatting sqref="F93:F114">
    <cfRule type="expression" dxfId="4188" priority="15">
      <formula>F93&gt;0</formula>
    </cfRule>
    <cfRule type="expression" dxfId="4187" priority="16">
      <formula>F93&lt;0</formula>
    </cfRule>
  </conditionalFormatting>
  <conditionalFormatting sqref="H93:H114">
    <cfRule type="expression" dxfId="4186" priority="13">
      <formula>H93&gt;0</formula>
    </cfRule>
    <cfRule type="expression" dxfId="4185" priority="14">
      <formula>H93&lt;0</formula>
    </cfRule>
  </conditionalFormatting>
  <conditionalFormatting sqref="J93:J106">
    <cfRule type="expression" dxfId="4184" priority="11">
      <formula>J93&gt;0</formula>
    </cfRule>
    <cfRule type="expression" dxfId="4183" priority="12">
      <formula>J93&lt;0</formula>
    </cfRule>
  </conditionalFormatting>
  <conditionalFormatting sqref="K93:K106">
    <cfRule type="expression" dxfId="4182" priority="9">
      <formula>K93&gt;0</formula>
    </cfRule>
    <cfRule type="expression" dxfId="4181" priority="10">
      <formula>K93&lt;0</formula>
    </cfRule>
  </conditionalFormatting>
  <conditionalFormatting sqref="L93:L106">
    <cfRule type="expression" dxfId="4180" priority="7">
      <formula>L93&gt;0</formula>
    </cfRule>
    <cfRule type="expression" dxfId="4179" priority="8">
      <formula>L93&lt;0</formula>
    </cfRule>
  </conditionalFormatting>
  <conditionalFormatting sqref="F25:F32">
    <cfRule type="expression" dxfId="4178" priority="5">
      <formula>F25&gt;0</formula>
    </cfRule>
    <cfRule type="expression" dxfId="4177" priority="6">
      <formula>F25&lt;0</formula>
    </cfRule>
  </conditionalFormatting>
  <conditionalFormatting sqref="H25:H32">
    <cfRule type="expression" dxfId="4176" priority="3">
      <formula>H25&gt;0</formula>
    </cfRule>
    <cfRule type="expression" dxfId="4175" priority="4">
      <formula>H25&lt;0</formula>
    </cfRule>
  </conditionalFormatting>
  <conditionalFormatting sqref="H60:H63 F60:F63">
    <cfRule type="expression" dxfId="4174" priority="1">
      <formula>F60&gt;0</formula>
    </cfRule>
    <cfRule type="expression" dxfId="417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2" priority="64">
      <formula>N23&gt;0</formula>
    </cfRule>
    <cfRule type="expression" dxfId="41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0" priority="58">
      <formula>F79&gt;0</formula>
    </cfRule>
    <cfRule type="expression" dxfId="4169" priority="59">
      <formula>F79&lt;0</formula>
    </cfRule>
  </conditionalFormatting>
  <conditionalFormatting sqref="H79:H97 H101:H118">
    <cfRule type="expression" dxfId="4168" priority="56">
      <formula>H79&gt;0</formula>
    </cfRule>
    <cfRule type="expression" dxfId="4167" priority="57">
      <formula>H79&lt;0</formula>
    </cfRule>
  </conditionalFormatting>
  <conditionalFormatting sqref="I75:I97 I100:I118">
    <cfRule type="expression" dxfId="4166" priority="54">
      <formula>I75&gt;0</formula>
    </cfRule>
    <cfRule type="expression" dxfId="4165" priority="55">
      <formula>I75&lt;0</formula>
    </cfRule>
  </conditionalFormatting>
  <conditionalFormatting sqref="Q7">
    <cfRule type="expression" dxfId="4164" priority="52">
      <formula>Q7&gt;0</formula>
    </cfRule>
    <cfRule type="expression" dxfId="4163" priority="53">
      <formula>Q7&lt;0</formula>
    </cfRule>
  </conditionalFormatting>
  <conditionalFormatting sqref="Q8">
    <cfRule type="expression" dxfId="4162" priority="50">
      <formula>Q8&gt;0</formula>
    </cfRule>
    <cfRule type="expression" dxfId="4161" priority="51">
      <formula>Q8&lt;0</formula>
    </cfRule>
  </conditionalFormatting>
  <conditionalFormatting sqref="F75:F78">
    <cfRule type="expression" dxfId="4160" priority="48">
      <formula>F75&gt;0</formula>
    </cfRule>
    <cfRule type="expression" dxfId="4159" priority="49">
      <formula>F75&lt;0</formula>
    </cfRule>
  </conditionalFormatting>
  <conditionalFormatting sqref="H75:H78">
    <cfRule type="expression" dxfId="4158" priority="46">
      <formula>H75&gt;0</formula>
    </cfRule>
    <cfRule type="expression" dxfId="4157" priority="47">
      <formula>H75&lt;0</formula>
    </cfRule>
  </conditionalFormatting>
  <conditionalFormatting sqref="F100:F114">
    <cfRule type="expression" dxfId="4156" priority="40">
      <formula>F100&gt;0</formula>
    </cfRule>
    <cfRule type="expression" dxfId="4155" priority="41">
      <formula>F100&lt;0</formula>
    </cfRule>
  </conditionalFormatting>
  <conditionalFormatting sqref="H100:H114">
    <cfRule type="expression" dxfId="4154" priority="38">
      <formula>H100&gt;0</formula>
    </cfRule>
    <cfRule type="expression" dxfId="4153" priority="39">
      <formula>H100&lt;0</formula>
    </cfRule>
  </conditionalFormatting>
  <conditionalFormatting sqref="F29:F67">
    <cfRule type="expression" dxfId="4152" priority="36">
      <formula>F29&gt;0</formula>
    </cfRule>
    <cfRule type="expression" dxfId="4151" priority="37">
      <formula>F29&lt;0</formula>
    </cfRule>
  </conditionalFormatting>
  <conditionalFormatting sqref="H29:H63">
    <cfRule type="expression" dxfId="4150" priority="34">
      <formula>H29&gt;0</formula>
    </cfRule>
    <cfRule type="expression" dxfId="4149" priority="35">
      <formula>H29&lt;0</formula>
    </cfRule>
  </conditionalFormatting>
  <conditionalFormatting sqref="J38:J68">
    <cfRule type="expression" dxfId="4148" priority="32">
      <formula>J38&gt;0</formula>
    </cfRule>
    <cfRule type="expression" dxfId="4147" priority="33">
      <formula>J38&lt;0</formula>
    </cfRule>
  </conditionalFormatting>
  <conditionalFormatting sqref="J43">
    <cfRule type="expression" dxfId="4146" priority="30">
      <formula>J43&gt;0</formula>
    </cfRule>
    <cfRule type="expression" dxfId="4145" priority="31">
      <formula>J43&lt;0</formula>
    </cfRule>
  </conditionalFormatting>
  <conditionalFormatting sqref="Q9">
    <cfRule type="expression" dxfId="4144" priority="24">
      <formula>Q9&gt;0</formula>
    </cfRule>
    <cfRule type="expression" dxfId="4143" priority="25">
      <formula>Q9&lt;0</formula>
    </cfRule>
  </conditionalFormatting>
  <conditionalFormatting sqref="R4">
    <cfRule type="expression" dxfId="4142" priority="26">
      <formula>R4&gt;0</formula>
    </cfRule>
    <cfRule type="expression" dxfId="41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0" priority="21">
      <formula>F120&gt;0</formula>
    </cfRule>
    <cfRule type="expression" dxfId="4139" priority="22">
      <formula>F120&lt;0</formula>
    </cfRule>
  </conditionalFormatting>
  <conditionalFormatting sqref="H120:H160">
    <cfRule type="expression" dxfId="4138" priority="19">
      <formula>H120&gt;0</formula>
    </cfRule>
    <cfRule type="expression" dxfId="4137" priority="20">
      <formula>H120&lt;0</formula>
    </cfRule>
  </conditionalFormatting>
  <conditionalFormatting sqref="J129:J160">
    <cfRule type="expression" dxfId="4136" priority="17">
      <formula>J129&gt;0</formula>
    </cfRule>
    <cfRule type="expression" dxfId="4135" priority="18">
      <formula>J129&lt;0</formula>
    </cfRule>
  </conditionalFormatting>
  <conditionalFormatting sqref="J134">
    <cfRule type="expression" dxfId="4134" priority="15">
      <formula>J134&gt;0</formula>
    </cfRule>
    <cfRule type="expression" dxfId="4133" priority="16">
      <formula>J134&lt;0</formula>
    </cfRule>
  </conditionalFormatting>
  <conditionalFormatting sqref="J31:J40">
    <cfRule type="expression" dxfId="4132" priority="13">
      <formula>J31&gt;0</formula>
    </cfRule>
    <cfRule type="expression" dxfId="4131" priority="14">
      <formula>J31&lt;0</formula>
    </cfRule>
  </conditionalFormatting>
  <conditionalFormatting sqref="J36:J37">
    <cfRule type="expression" dxfId="4130" priority="11">
      <formula>J36&gt;0</formula>
    </cfRule>
    <cfRule type="expression" dxfId="4129" priority="12">
      <formula>J36&lt;0</formula>
    </cfRule>
  </conditionalFormatting>
  <conditionalFormatting sqref="Q10">
    <cfRule type="expression" dxfId="4128" priority="9">
      <formula>Q10&gt;0</formula>
    </cfRule>
    <cfRule type="expression" dxfId="4127" priority="10">
      <formula>Q10&lt;0</formula>
    </cfRule>
  </conditionalFormatting>
  <conditionalFormatting sqref="K38:K55 K57:K68">
    <cfRule type="expression" dxfId="4126" priority="7">
      <formula>K38&gt;0</formula>
    </cfRule>
    <cfRule type="expression" dxfId="4125" priority="8">
      <formula>K38&lt;0</formula>
    </cfRule>
  </conditionalFormatting>
  <conditionalFormatting sqref="K43">
    <cfRule type="expression" dxfId="4124" priority="5">
      <formula>K43&gt;0</formula>
    </cfRule>
    <cfRule type="expression" dxfId="4123" priority="6">
      <formula>K43&lt;0</formula>
    </cfRule>
  </conditionalFormatting>
  <conditionalFormatting sqref="K31:K40">
    <cfRule type="expression" dxfId="4122" priority="3">
      <formula>K31&gt;0</formula>
    </cfRule>
    <cfRule type="expression" dxfId="4121" priority="4">
      <formula>K31&lt;0</formula>
    </cfRule>
  </conditionalFormatting>
  <conditionalFormatting sqref="K36:K37">
    <cfRule type="expression" dxfId="4120" priority="1">
      <formula>K36&gt;0</formula>
    </cfRule>
    <cfRule type="expression" dxfId="41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190.54</v>
      </c>
      <c r="R4" s="420">
        <v>-3.7000000000000002E-3</v>
      </c>
      <c r="T4" s="1">
        <v>43678</v>
      </c>
      <c r="U4" t="s">
        <v>1406</v>
      </c>
    </row>
    <row r="5" spans="1:21" x14ac:dyDescent="0.25">
      <c r="B5" s="70"/>
      <c r="C5" s="4"/>
      <c r="D5" s="3"/>
      <c r="E5" s="3"/>
      <c r="F5" s="3"/>
      <c r="G5" s="70"/>
      <c r="H5" s="159"/>
      <c r="I5" s="3"/>
      <c r="J5" s="3"/>
      <c r="K5" s="3"/>
      <c r="L5" s="4"/>
      <c r="M5" s="4"/>
      <c r="O5" s="11" t="s">
        <v>67</v>
      </c>
      <c r="Q5" s="3">
        <f>Q4*Q2</f>
        <v>7621.5999999999995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-1562.5100000000011</v>
      </c>
      <c r="R7">
        <v>40</v>
      </c>
    </row>
    <row r="8" spans="1:21" x14ac:dyDescent="0.25">
      <c r="B8" s="70"/>
      <c r="C8" s="4"/>
      <c r="D8" s="3"/>
      <c r="E8" s="3"/>
      <c r="F8" s="3"/>
      <c r="G8" s="70"/>
      <c r="H8" s="159"/>
      <c r="I8" s="3"/>
      <c r="J8" s="3"/>
      <c r="K8" s="3"/>
      <c r="L8" s="4"/>
      <c r="M8" s="4"/>
      <c r="O8" s="11" t="s">
        <v>179</v>
      </c>
      <c r="P8" s="33"/>
      <c r="Q8" s="2">
        <f>K18+M18-F18+Q2*Q4</f>
        <v>-1562.5100000000011</v>
      </c>
      <c r="T8" s="1"/>
      <c r="U8" s="736"/>
    </row>
    <row r="9" spans="1:21" x14ac:dyDescent="0.25">
      <c r="B9" s="70"/>
      <c r="C9" s="4"/>
      <c r="D9" s="3"/>
      <c r="E9" s="3"/>
      <c r="F9" s="3"/>
      <c r="G9" s="4"/>
      <c r="H9" s="159"/>
      <c r="I9" s="3"/>
      <c r="J9" s="3"/>
      <c r="K9" s="3"/>
      <c r="L9" s="4"/>
      <c r="M9" s="4"/>
      <c r="O9" s="11" t="s">
        <v>204</v>
      </c>
      <c r="Q9" s="132">
        <f>IF(Q2=0, 0, Q8/Q6)</f>
        <v>-0.17013189084189986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209.59399999999999</v>
      </c>
    </row>
    <row r="20" spans="1:20" x14ac:dyDescent="0.25">
      <c r="O20" s="79">
        <v>1.0900000000000001</v>
      </c>
      <c r="P20" s="79">
        <f t="shared" ref="P20:P39" si="0">O20*$Q$4</f>
        <v>207.68860000000001</v>
      </c>
    </row>
    <row r="21" spans="1:20" x14ac:dyDescent="0.25">
      <c r="O21" s="79">
        <v>1.08</v>
      </c>
      <c r="P21" s="79">
        <f t="shared" si="0"/>
        <v>205.78319999999999</v>
      </c>
      <c r="T21" s="1"/>
    </row>
    <row r="22" spans="1:20" x14ac:dyDescent="0.25">
      <c r="O22" s="79">
        <v>1.07</v>
      </c>
      <c r="P22" s="79">
        <f t="shared" si="0"/>
        <v>203.87780000000001</v>
      </c>
    </row>
    <row r="23" spans="1:20" x14ac:dyDescent="0.25">
      <c r="O23" s="79">
        <v>1.06</v>
      </c>
      <c r="P23" s="79">
        <f t="shared" si="0"/>
        <v>201.97239999999999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200.06700000000001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198.16159999999999</v>
      </c>
    </row>
    <row r="26" spans="1:20" x14ac:dyDescent="0.25">
      <c r="B26" s="162">
        <v>43626</v>
      </c>
      <c r="C26" s="10">
        <v>0</v>
      </c>
      <c r="D26" s="39">
        <v>252.2</v>
      </c>
      <c r="E26" s="39">
        <v>275.81</v>
      </c>
      <c r="F26" s="39"/>
      <c r="G26" s="39"/>
      <c r="H26" s="177"/>
      <c r="I26" s="39"/>
      <c r="J26" s="39">
        <v>476.09</v>
      </c>
      <c r="K26" s="39"/>
      <c r="L26" s="39"/>
      <c r="O26" s="79">
        <v>1.03</v>
      </c>
      <c r="P26" s="79">
        <f t="shared" si="0"/>
        <v>196.25620000000001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194.35079999999999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192.44540000000001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190.54</v>
      </c>
      <c r="T29" s="154"/>
    </row>
    <row r="30" spans="1:20" x14ac:dyDescent="0.25">
      <c r="B30" s="162"/>
      <c r="C30" s="10"/>
      <c r="D30" s="39"/>
      <c r="E30" s="39"/>
      <c r="F30" s="39"/>
      <c r="G30" s="39"/>
      <c r="H30" s="177"/>
      <c r="I30" s="39"/>
      <c r="J30" s="39"/>
      <c r="K30" s="39"/>
      <c r="L30" s="39"/>
      <c r="O30" s="79">
        <v>0.99</v>
      </c>
      <c r="P30" s="79">
        <f t="shared" si="0"/>
        <v>188.63459999999998</v>
      </c>
      <c r="T30" s="154"/>
    </row>
    <row r="31" spans="1:20" x14ac:dyDescent="0.25">
      <c r="B31" s="162"/>
      <c r="C31" s="10"/>
      <c r="D31" s="39"/>
      <c r="E31" s="39"/>
      <c r="F31" s="39"/>
      <c r="G31" s="39"/>
      <c r="H31" s="177"/>
      <c r="I31" s="39"/>
      <c r="J31" s="39"/>
      <c r="K31" s="39"/>
      <c r="L31" s="39"/>
      <c r="O31" s="79">
        <v>0.98</v>
      </c>
      <c r="P31" s="79">
        <f t="shared" si="0"/>
        <v>186.72919999999999</v>
      </c>
    </row>
    <row r="32" spans="1:20" x14ac:dyDescent="0.25">
      <c r="B32" s="162"/>
      <c r="C32" s="10"/>
      <c r="D32" s="39"/>
      <c r="E32" s="39"/>
      <c r="F32" s="39"/>
      <c r="G32" s="39"/>
      <c r="H32" s="177"/>
      <c r="I32" s="39"/>
      <c r="J32" s="39"/>
      <c r="K32" s="39"/>
      <c r="L32" s="39"/>
      <c r="O32" s="79">
        <v>0.97</v>
      </c>
      <c r="P32" s="79">
        <f t="shared" si="0"/>
        <v>184.82379999999998</v>
      </c>
    </row>
    <row r="33" spans="2:17" x14ac:dyDescent="0.25">
      <c r="B33" s="162"/>
      <c r="C33" s="10"/>
      <c r="D33" s="39"/>
      <c r="E33" s="39"/>
      <c r="F33" s="39"/>
      <c r="G33" s="39"/>
      <c r="H33" s="177"/>
      <c r="I33" s="39"/>
      <c r="J33" s="39"/>
      <c r="K33" s="39"/>
      <c r="L33" s="39"/>
      <c r="O33" s="79">
        <v>0.96</v>
      </c>
      <c r="P33" s="79">
        <f t="shared" si="0"/>
        <v>182.91839999999999</v>
      </c>
    </row>
    <row r="34" spans="2:17" x14ac:dyDescent="0.25">
      <c r="B34" s="162"/>
      <c r="C34" s="10"/>
      <c r="D34" s="39"/>
      <c r="E34" s="39"/>
      <c r="F34" s="39"/>
      <c r="G34" s="39"/>
      <c r="H34" s="177"/>
      <c r="I34" s="39"/>
      <c r="J34" s="39"/>
      <c r="K34" s="39"/>
      <c r="L34" s="39"/>
      <c r="O34" s="79">
        <v>0.95</v>
      </c>
      <c r="P34" s="79">
        <f t="shared" si="0"/>
        <v>181.01299999999998</v>
      </c>
    </row>
    <row r="35" spans="2:17" x14ac:dyDescent="0.25">
      <c r="B35" s="162"/>
      <c r="C35" s="10"/>
      <c r="D35" s="39"/>
      <c r="E35" s="39"/>
      <c r="F35" s="39"/>
      <c r="G35" s="39"/>
      <c r="H35" s="177"/>
      <c r="I35" s="39"/>
      <c r="J35" s="39"/>
      <c r="K35" s="39"/>
      <c r="L35" s="39"/>
      <c r="O35" s="79">
        <v>0.94</v>
      </c>
      <c r="P35" s="79">
        <f t="shared" si="0"/>
        <v>179.10759999999999</v>
      </c>
    </row>
    <row r="36" spans="2:17" x14ac:dyDescent="0.25">
      <c r="B36" s="162"/>
      <c r="C36" s="10"/>
      <c r="D36" s="39"/>
      <c r="E36" s="39"/>
      <c r="F36" s="39"/>
      <c r="G36" s="39"/>
      <c r="H36" s="177"/>
      <c r="I36" s="39"/>
      <c r="J36" s="39"/>
      <c r="K36" s="39"/>
      <c r="L36" s="39"/>
      <c r="O36" s="79">
        <v>0.93</v>
      </c>
      <c r="P36" s="79">
        <f t="shared" si="0"/>
        <v>177.2022</v>
      </c>
    </row>
    <row r="37" spans="2:17" x14ac:dyDescent="0.25">
      <c r="B37" s="162"/>
      <c r="C37" s="10"/>
      <c r="D37" s="39"/>
      <c r="E37" s="39"/>
      <c r="F37" s="39"/>
      <c r="G37" s="39"/>
      <c r="H37" s="177"/>
      <c r="I37" s="39"/>
      <c r="J37" s="39"/>
      <c r="K37" s="39"/>
      <c r="L37" s="39"/>
      <c r="O37" s="79">
        <v>0.92</v>
      </c>
      <c r="P37" s="79">
        <f t="shared" si="0"/>
        <v>175.29679999999999</v>
      </c>
    </row>
    <row r="38" spans="2:17" x14ac:dyDescent="0.25">
      <c r="B38" s="162"/>
      <c r="C38" s="10"/>
      <c r="D38" s="39"/>
      <c r="E38" s="39"/>
      <c r="F38" s="39"/>
      <c r="G38" s="39"/>
      <c r="H38" s="177"/>
      <c r="I38" s="39"/>
      <c r="J38" s="39"/>
      <c r="K38" s="39"/>
      <c r="L38" s="39"/>
      <c r="O38" s="79">
        <v>0.91</v>
      </c>
      <c r="P38" s="79">
        <f t="shared" si="0"/>
        <v>173.3914</v>
      </c>
    </row>
    <row r="39" spans="2:17" x14ac:dyDescent="0.25">
      <c r="B39" s="162"/>
      <c r="C39" s="10"/>
      <c r="D39" s="39"/>
      <c r="E39" s="39"/>
      <c r="F39" s="39"/>
      <c r="G39" s="39"/>
      <c r="H39" s="177"/>
      <c r="I39" s="39"/>
      <c r="J39" s="39"/>
      <c r="K39" s="39"/>
      <c r="L39" s="39"/>
      <c r="O39" s="79">
        <v>0.9</v>
      </c>
      <c r="P39" s="79">
        <f t="shared" si="0"/>
        <v>171.48599999999999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34:F54 F58:F63">
    <cfRule type="expression" dxfId="4114" priority="31">
      <formula>F34&gt;0</formula>
    </cfRule>
    <cfRule type="expression" dxfId="4113" priority="32">
      <formula>F34&lt;0</formula>
    </cfRule>
  </conditionalFormatting>
  <conditionalFormatting sqref="H34:H54 H58:H63">
    <cfRule type="expression" dxfId="4112" priority="29">
      <formula>H34&gt;0</formula>
    </cfRule>
    <cfRule type="expression" dxfId="4111" priority="30">
      <formula>H34&lt;0</formula>
    </cfRule>
  </conditionalFormatting>
  <conditionalFormatting sqref="Q10">
    <cfRule type="expression" dxfId="4110" priority="27">
      <formula>Q10&gt;0</formula>
    </cfRule>
    <cfRule type="expression" dxfId="4109" priority="28">
      <formula>Q10&lt;0</formula>
    </cfRule>
  </conditionalFormatting>
  <conditionalFormatting sqref="J25:J38">
    <cfRule type="expression" dxfId="4108" priority="25">
      <formula>J25&gt;0</formula>
    </cfRule>
    <cfRule type="expression" dxfId="4107" priority="26">
      <formula>J25&lt;0</formula>
    </cfRule>
  </conditionalFormatting>
  <conditionalFormatting sqref="K25:K35 K37:K38">
    <cfRule type="expression" dxfId="4106" priority="23">
      <formula>K25&gt;0</formula>
    </cfRule>
    <cfRule type="expression" dxfId="4105" priority="24">
      <formula>K25&lt;0</formula>
    </cfRule>
  </conditionalFormatting>
  <conditionalFormatting sqref="F89:F110">
    <cfRule type="expression" dxfId="4104" priority="21">
      <formula>F89&gt;0</formula>
    </cfRule>
    <cfRule type="expression" dxfId="4103" priority="22">
      <formula>F89&lt;0</formula>
    </cfRule>
  </conditionalFormatting>
  <conditionalFormatting sqref="H89:H110">
    <cfRule type="expression" dxfId="4102" priority="19">
      <formula>H89&gt;0</formula>
    </cfRule>
    <cfRule type="expression" dxfId="4101" priority="20">
      <formula>H89&lt;0</formula>
    </cfRule>
  </conditionalFormatting>
  <conditionalFormatting sqref="J89:J102">
    <cfRule type="expression" dxfId="4100" priority="17">
      <formula>J89&gt;0</formula>
    </cfRule>
    <cfRule type="expression" dxfId="4099" priority="18">
      <formula>J89&lt;0</formula>
    </cfRule>
  </conditionalFormatting>
  <conditionalFormatting sqref="K89:K102">
    <cfRule type="expression" dxfId="4098" priority="15">
      <formula>K89&gt;0</formula>
    </cfRule>
    <cfRule type="expression" dxfId="4097" priority="16">
      <formula>K89&lt;0</formula>
    </cfRule>
  </conditionalFormatting>
  <conditionalFormatting sqref="L89:L102">
    <cfRule type="expression" dxfId="4096" priority="13">
      <formula>L89&gt;0</formula>
    </cfRule>
    <cfRule type="expression" dxfId="4095" priority="14">
      <formula>L89&lt;0</formula>
    </cfRule>
  </conditionalFormatting>
  <conditionalFormatting sqref="F25:F26 F30:F33">
    <cfRule type="expression" dxfId="4094" priority="11">
      <formula>F25&gt;0</formula>
    </cfRule>
    <cfRule type="expression" dxfId="4093" priority="12">
      <formula>F25&lt;0</formula>
    </cfRule>
  </conditionalFormatting>
  <conditionalFormatting sqref="H25:H33">
    <cfRule type="expression" dxfId="4092" priority="9">
      <formula>H25&gt;0</formula>
    </cfRule>
    <cfRule type="expression" dxfId="4091" priority="10">
      <formula>H25&lt;0</formula>
    </cfRule>
  </conditionalFormatting>
  <conditionalFormatting sqref="J54">
    <cfRule type="expression" dxfId="4090" priority="7">
      <formula>J54&gt;0</formula>
    </cfRule>
    <cfRule type="expression" dxfId="4089" priority="8">
      <formula>J54&lt;0</formula>
    </cfRule>
  </conditionalFormatting>
  <conditionalFormatting sqref="F55:F57">
    <cfRule type="expression" dxfId="4088" priority="5">
      <formula>F55&gt;0</formula>
    </cfRule>
    <cfRule type="expression" dxfId="4087" priority="6">
      <formula>F55&lt;0</formula>
    </cfRule>
  </conditionalFormatting>
  <conditionalFormatting sqref="H55:H57">
    <cfRule type="expression" dxfId="4086" priority="3">
      <formula>H55&gt;0</formula>
    </cfRule>
    <cfRule type="expression" dxfId="4085" priority="4">
      <formula>H55&lt;0</formula>
    </cfRule>
  </conditionalFormatting>
  <conditionalFormatting sqref="F27:F29">
    <cfRule type="expression" dxfId="4084" priority="1">
      <formula>F27&gt;0</formula>
    </cfRule>
    <cfRule type="expression" dxfId="40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2" priority="9">
      <formula>F36&gt;0</formula>
    </cfRule>
    <cfRule type="expression" dxfId="4081" priority="10">
      <formula>F36&lt;0</formula>
    </cfRule>
  </conditionalFormatting>
  <conditionalFormatting sqref="F25:F35">
    <cfRule type="expression" dxfId="4080" priority="7">
      <formula>F25&gt;0</formula>
    </cfRule>
    <cfRule type="expression" dxfId="4079" priority="8">
      <formula>F25&lt;0</formula>
    </cfRule>
  </conditionalFormatting>
  <conditionalFormatting sqref="H25:H35">
    <cfRule type="expression" dxfId="4078" priority="5">
      <formula>H25&gt;0</formula>
    </cfRule>
    <cfRule type="expression" dxfId="4077" priority="6">
      <formula>H25&lt;0</formula>
    </cfRule>
  </conditionalFormatting>
  <conditionalFormatting sqref="Q7">
    <cfRule type="expression" dxfId="4076" priority="3">
      <formula>Q7&gt;0</formula>
    </cfRule>
    <cfRule type="expression" dxfId="4075" priority="4">
      <formula>Q7&lt;0</formula>
    </cfRule>
  </conditionalFormatting>
  <conditionalFormatting sqref="Q8">
    <cfRule type="expression" dxfId="4074" priority="1">
      <formula>Q8&gt;0</formula>
    </cfRule>
    <cfRule type="expression" dxfId="40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2" priority="37">
      <formula>F25&gt;0</formula>
    </cfRule>
    <cfRule type="expression" dxfId="4071" priority="38">
      <formula>F25&lt;0</formula>
    </cfRule>
  </conditionalFormatting>
  <conditionalFormatting sqref="Q7">
    <cfRule type="expression" dxfId="4070" priority="35">
      <formula>Q7&gt;0</formula>
    </cfRule>
    <cfRule type="expression" dxfId="4069" priority="36">
      <formula>Q7&lt;0</formula>
    </cfRule>
  </conditionalFormatting>
  <conditionalFormatting sqref="Q8">
    <cfRule type="expression" dxfId="4068" priority="33">
      <formula>Q8&gt;0</formula>
    </cfRule>
    <cfRule type="expression" dxfId="4067" priority="34">
      <formula>Q8&lt;0</formula>
    </cfRule>
  </conditionalFormatting>
  <conditionalFormatting sqref="F44:F46">
    <cfRule type="expression" dxfId="4066" priority="31">
      <formula>F44&gt;0</formula>
    </cfRule>
    <cfRule type="expression" dxfId="4065" priority="32">
      <formula>F44&lt;0</formula>
    </cfRule>
  </conditionalFormatting>
  <conditionalFormatting sqref="H44:H46">
    <cfRule type="expression" dxfId="4064" priority="29">
      <formula>H44&gt;0</formula>
    </cfRule>
    <cfRule type="expression" dxfId="4063" priority="30">
      <formula>H44&lt;0</formula>
    </cfRule>
  </conditionalFormatting>
  <conditionalFormatting sqref="F89:F110">
    <cfRule type="expression" dxfId="4062" priority="27">
      <formula>F89&gt;0</formula>
    </cfRule>
    <cfRule type="expression" dxfId="4061" priority="28">
      <formula>F89&lt;0</formula>
    </cfRule>
  </conditionalFormatting>
  <conditionalFormatting sqref="H89:H110">
    <cfRule type="expression" dxfId="4060" priority="25">
      <formula>H89&gt;0</formula>
    </cfRule>
    <cfRule type="expression" dxfId="4059" priority="26">
      <formula>H89&lt;0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K25:K38">
    <cfRule type="expression" dxfId="4054" priority="19">
      <formula>K25&gt;0</formula>
    </cfRule>
    <cfRule type="expression" dxfId="4053" priority="20">
      <formula>K25&lt;0</formula>
    </cfRule>
  </conditionalFormatting>
  <conditionalFormatting sqref="L25:L38">
    <cfRule type="expression" dxfId="4052" priority="17">
      <formula>L25&gt;0</formula>
    </cfRule>
    <cfRule type="expression" dxfId="4051" priority="18">
      <formula>L25&lt;0</formula>
    </cfRule>
  </conditionalFormatting>
  <conditionalFormatting sqref="J40">
    <cfRule type="expression" dxfId="4050" priority="15">
      <formula>J40&gt;0</formula>
    </cfRule>
    <cfRule type="expression" dxfId="4049" priority="16">
      <formula>J40&lt;0</formula>
    </cfRule>
  </conditionalFormatting>
  <conditionalFormatting sqref="L39">
    <cfRule type="expression" dxfId="4048" priority="11">
      <formula>L39&gt;0</formula>
    </cfRule>
    <cfRule type="expression" dxfId="4047" priority="12">
      <formula>L39&lt;0</formula>
    </cfRule>
  </conditionalFormatting>
  <conditionalFormatting sqref="F39">
    <cfRule type="expression" dxfId="4046" priority="9">
      <formula>F39&gt;0</formula>
    </cfRule>
    <cfRule type="expression" dxfId="4045" priority="10">
      <formula>F39&lt;0</formula>
    </cfRule>
  </conditionalFormatting>
  <conditionalFormatting sqref="H39">
    <cfRule type="expression" dxfId="4044" priority="7">
      <formula>H39&gt;0</formula>
    </cfRule>
    <cfRule type="expression" dxfId="4043" priority="8">
      <formula>H39&lt;0</formula>
    </cfRule>
  </conditionalFormatting>
  <conditionalFormatting sqref="J41">
    <cfRule type="expression" dxfId="4042" priority="5">
      <formula>J41&gt;0</formula>
    </cfRule>
    <cfRule type="expression" dxfId="4041" priority="6">
      <formula>J41&lt;0</formula>
    </cfRule>
  </conditionalFormatting>
  <conditionalFormatting sqref="J43">
    <cfRule type="expression" dxfId="4040" priority="3">
      <formula>J43&gt;0</formula>
    </cfRule>
    <cfRule type="expression" dxfId="4039" priority="4">
      <formula>J43&lt;0</formula>
    </cfRule>
  </conditionalFormatting>
  <conditionalFormatting sqref="J44">
    <cfRule type="expression" dxfId="4038" priority="1">
      <formula>J44&gt;0</formula>
    </cfRule>
    <cfRule type="expression" dxfId="40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6" priority="31">
      <formula>F29&gt;0</formula>
    </cfRule>
    <cfRule type="expression" dxfId="4035" priority="32">
      <formula>F29&lt;0</formula>
    </cfRule>
  </conditionalFormatting>
  <conditionalFormatting sqref="F29 F31:F35">
    <cfRule type="expression" dxfId="4034" priority="33">
      <formula>F29&gt;0</formula>
    </cfRule>
    <cfRule type="expression" dxfId="4033" priority="34">
      <formula>F29&lt;0</formula>
    </cfRule>
  </conditionalFormatting>
  <conditionalFormatting sqref="H29 H31:H35">
    <cfRule type="expression" dxfId="4032" priority="29">
      <formula>H29&gt;0</formula>
    </cfRule>
    <cfRule type="expression" dxfId="4031" priority="30">
      <formula>H29&lt;0</formula>
    </cfRule>
  </conditionalFormatting>
  <conditionalFormatting sqref="F21:F28">
    <cfRule type="expression" dxfId="4030" priority="27">
      <formula>F21&gt;0</formula>
    </cfRule>
    <cfRule type="expression" dxfId="4029" priority="28">
      <formula>F21&lt;0</formula>
    </cfRule>
  </conditionalFormatting>
  <conditionalFormatting sqref="H21:H28">
    <cfRule type="expression" dxfId="4028" priority="25">
      <formula>H21&gt;0</formula>
    </cfRule>
    <cfRule type="expression" dxfId="4027" priority="26">
      <formula>H21&lt;0</formula>
    </cfRule>
  </conditionalFormatting>
  <conditionalFormatting sqref="Q8">
    <cfRule type="expression" dxfId="4026" priority="21">
      <formula>Q8&gt;0</formula>
    </cfRule>
    <cfRule type="expression" dxfId="4025" priority="22">
      <formula>Q8&lt;0</formula>
    </cfRule>
  </conditionalFormatting>
  <conditionalFormatting sqref="Q7">
    <cfRule type="expression" dxfId="4024" priority="23">
      <formula>Q7&gt;0</formula>
    </cfRule>
    <cfRule type="expression" dxfId="4023" priority="24">
      <formula>Q7&lt;0</formula>
    </cfRule>
  </conditionalFormatting>
  <conditionalFormatting sqref="F30">
    <cfRule type="expression" dxfId="4022" priority="19">
      <formula>F30&gt;0</formula>
    </cfRule>
    <cfRule type="expression" dxfId="4021" priority="20">
      <formula>F30&lt;0</formula>
    </cfRule>
  </conditionalFormatting>
  <conditionalFormatting sqref="H30">
    <cfRule type="expression" dxfId="4020" priority="17">
      <formula>H30&gt;0</formula>
    </cfRule>
    <cfRule type="expression" dxfId="4019" priority="18">
      <formula>H30&lt;0</formula>
    </cfRule>
  </conditionalFormatting>
  <conditionalFormatting sqref="F68 F70:F74">
    <cfRule type="expression" dxfId="4018" priority="13">
      <formula>F68&gt;0</formula>
    </cfRule>
    <cfRule type="expression" dxfId="4017" priority="14">
      <formula>F68&lt;0</formula>
    </cfRule>
  </conditionalFormatting>
  <conditionalFormatting sqref="F68 F70:F74">
    <cfRule type="expression" dxfId="4016" priority="15">
      <formula>F68&gt;0</formula>
    </cfRule>
    <cfRule type="expression" dxfId="4015" priority="16">
      <formula>F68&lt;0</formula>
    </cfRule>
  </conditionalFormatting>
  <conditionalFormatting sqref="H68 H70:H74">
    <cfRule type="expression" dxfId="4014" priority="11">
      <formula>H68&gt;0</formula>
    </cfRule>
    <cfRule type="expression" dxfId="4013" priority="12">
      <formula>H68&lt;0</formula>
    </cfRule>
  </conditionalFormatting>
  <conditionalFormatting sqref="F60:F67">
    <cfRule type="expression" dxfId="4012" priority="9">
      <formula>F60&gt;0</formula>
    </cfRule>
    <cfRule type="expression" dxfId="4011" priority="10">
      <formula>F60&lt;0</formula>
    </cfRule>
  </conditionalFormatting>
  <conditionalFormatting sqref="H60:H67">
    <cfRule type="expression" dxfId="4010" priority="7">
      <formula>H60&gt;0</formula>
    </cfRule>
    <cfRule type="expression" dxfId="4009" priority="8">
      <formula>H60&lt;0</formula>
    </cfRule>
  </conditionalFormatting>
  <conditionalFormatting sqref="F69">
    <cfRule type="expression" dxfId="4008" priority="5">
      <formula>F69&gt;0</formula>
    </cfRule>
    <cfRule type="expression" dxfId="4007" priority="6">
      <formula>F69&lt;0</formula>
    </cfRule>
  </conditionalFormatting>
  <conditionalFormatting sqref="H69">
    <cfRule type="expression" dxfId="4006" priority="3">
      <formula>H69&gt;0</formula>
    </cfRule>
    <cfRule type="expression" dxfId="4005" priority="4">
      <formula>H69&lt;0</formula>
    </cfRule>
  </conditionalFormatting>
  <conditionalFormatting sqref="Q10">
    <cfRule type="expression" dxfId="4004" priority="1">
      <formula>Q10&gt;0</formula>
    </cfRule>
    <cfRule type="expression" dxfId="40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2" priority="75">
      <formula>F32&gt;0</formula>
    </cfRule>
    <cfRule type="expression" dxfId="4001" priority="76">
      <formula>F32&lt;0</formula>
    </cfRule>
  </conditionalFormatting>
  <conditionalFormatting sqref="Q7">
    <cfRule type="expression" dxfId="4000" priority="73">
      <formula>Q7&gt;0</formula>
    </cfRule>
    <cfRule type="expression" dxfId="3999" priority="74">
      <formula>Q7&lt;0</formula>
    </cfRule>
  </conditionalFormatting>
  <conditionalFormatting sqref="Q8">
    <cfRule type="expression" dxfId="3998" priority="71">
      <formula>Q8&gt;0</formula>
    </cfRule>
    <cfRule type="expression" dxfId="399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6" priority="63">
      <formula>M58&gt;0</formula>
    </cfRule>
    <cfRule type="expression" dxfId="3995" priority="64">
      <formula>M58&lt;0</formula>
    </cfRule>
  </conditionalFormatting>
  <conditionalFormatting sqref="Q10">
    <cfRule type="expression" dxfId="3994" priority="61">
      <formula>Q10&gt;0</formula>
    </cfRule>
    <cfRule type="expression" dxfId="3993" priority="62">
      <formula>Q10&lt;0</formula>
    </cfRule>
  </conditionalFormatting>
  <conditionalFormatting sqref="F29:F31">
    <cfRule type="expression" dxfId="3992" priority="59">
      <formula>F29&gt;0</formula>
    </cfRule>
    <cfRule type="expression" dxfId="3991" priority="60">
      <formula>F29&lt;0</formula>
    </cfRule>
  </conditionalFormatting>
  <conditionalFormatting sqref="H29:H31">
    <cfRule type="expression" dxfId="3990" priority="57">
      <formula>H29&gt;0</formula>
    </cfRule>
    <cfRule type="expression" dxfId="3989" priority="58">
      <formula>H29&lt;0</formula>
    </cfRule>
  </conditionalFormatting>
  <conditionalFormatting sqref="F83:F94">
    <cfRule type="expression" dxfId="3988" priority="55">
      <formula>F83&gt;0</formula>
    </cfRule>
    <cfRule type="expression" dxfId="3987" priority="56">
      <formula>F83&lt;0</formula>
    </cfRule>
  </conditionalFormatting>
  <conditionalFormatting sqref="H83:H94">
    <cfRule type="expression" dxfId="3986" priority="53">
      <formula>H83&gt;0</formula>
    </cfRule>
    <cfRule type="expression" dxfId="3985" priority="54">
      <formula>H83&lt;0</formula>
    </cfRule>
  </conditionalFormatting>
  <conditionalFormatting sqref="J41">
    <cfRule type="expression" dxfId="3984" priority="51">
      <formula>J41&gt;0</formula>
    </cfRule>
    <cfRule type="expression" dxfId="3983" priority="52">
      <formula>J41&lt;0</formula>
    </cfRule>
  </conditionalFormatting>
  <conditionalFormatting sqref="J39:J47">
    <cfRule type="expression" dxfId="3982" priority="49">
      <formula>J39&gt;0</formula>
    </cfRule>
    <cfRule type="expression" dxfId="3981" priority="50">
      <formula>J39&lt;0</formula>
    </cfRule>
  </conditionalFormatting>
  <conditionalFormatting sqref="F48:F51 H48:H51">
    <cfRule type="expression" dxfId="3980" priority="47">
      <formula>F48&gt;0</formula>
    </cfRule>
    <cfRule type="expression" dxfId="3979" priority="48">
      <formula>F48&lt;0</formula>
    </cfRule>
  </conditionalFormatting>
  <conditionalFormatting sqref="J48:J57">
    <cfRule type="expression" dxfId="3978" priority="45">
      <formula>J48&gt;0</formula>
    </cfRule>
    <cfRule type="expression" dxfId="3977" priority="46">
      <formula>J48&lt;0</formula>
    </cfRule>
  </conditionalFormatting>
  <conditionalFormatting sqref="K45:K52">
    <cfRule type="expression" dxfId="3976" priority="43">
      <formula>K45&gt;0</formula>
    </cfRule>
    <cfRule type="expression" dxfId="3975" priority="44">
      <formula>K45&lt;0</formula>
    </cfRule>
  </conditionalFormatting>
  <conditionalFormatting sqref="K45:K52">
    <cfRule type="expression" dxfId="3974" priority="41">
      <formula>K45&gt;0</formula>
    </cfRule>
    <cfRule type="expression" dxfId="3973" priority="42">
      <formula>K45&lt;0</formula>
    </cfRule>
  </conditionalFormatting>
  <conditionalFormatting sqref="F102:F118 H102:H118 H120:H128 F120:F128">
    <cfRule type="expression" dxfId="3972" priority="37">
      <formula>F102&gt;0</formula>
    </cfRule>
    <cfRule type="expression" dxfId="3971" priority="38">
      <formula>F102&lt;0</formula>
    </cfRule>
  </conditionalFormatting>
  <conditionalFormatting sqref="F96:F101">
    <cfRule type="expression" dxfId="3970" priority="35">
      <formula>F96&gt;0</formula>
    </cfRule>
    <cfRule type="expression" dxfId="3969" priority="36">
      <formula>F96&lt;0</formula>
    </cfRule>
  </conditionalFormatting>
  <conditionalFormatting sqref="H96:H101">
    <cfRule type="expression" dxfId="3968" priority="33">
      <formula>H96&gt;0</formula>
    </cfRule>
    <cfRule type="expression" dxfId="3967" priority="34">
      <formula>H96&lt;0</formula>
    </cfRule>
  </conditionalFormatting>
  <conditionalFormatting sqref="J112">
    <cfRule type="expression" dxfId="3966" priority="31">
      <formula>J112&gt;0</formula>
    </cfRule>
    <cfRule type="expression" dxfId="3965" priority="32">
      <formula>J112&lt;0</formula>
    </cfRule>
  </conditionalFormatting>
  <conditionalFormatting sqref="J110:J118 J120">
    <cfRule type="expression" dxfId="3964" priority="29">
      <formula>J110&gt;0</formula>
    </cfRule>
    <cfRule type="expression" dxfId="3963" priority="30">
      <formula>J110&lt;0</formula>
    </cfRule>
  </conditionalFormatting>
  <conditionalFormatting sqref="F119 H119">
    <cfRule type="expression" dxfId="3962" priority="27">
      <formula>F119&gt;0</formula>
    </cfRule>
    <cfRule type="expression" dxfId="3961" priority="28">
      <formula>F119&lt;0</formula>
    </cfRule>
  </conditionalFormatting>
  <conditionalFormatting sqref="J119">
    <cfRule type="expression" dxfId="3960" priority="25">
      <formula>J119&gt;0</formula>
    </cfRule>
    <cfRule type="expression" dxfId="3959" priority="26">
      <formula>J119&lt;0</formula>
    </cfRule>
  </conditionalFormatting>
  <conditionalFormatting sqref="K112:K123">
    <cfRule type="expression" dxfId="3958" priority="23">
      <formula>K112&gt;0</formula>
    </cfRule>
    <cfRule type="expression" dxfId="3957" priority="24">
      <formula>K112&lt;0</formula>
    </cfRule>
  </conditionalFormatting>
  <conditionalFormatting sqref="K110:K123">
    <cfRule type="expression" dxfId="3956" priority="21">
      <formula>K110&gt;0</formula>
    </cfRule>
    <cfRule type="expression" dxfId="3955" priority="22">
      <formula>K110&lt;0</formula>
    </cfRule>
  </conditionalFormatting>
  <conditionalFormatting sqref="J121">
    <cfRule type="expression" dxfId="3954" priority="19">
      <formula>J121&gt;0</formula>
    </cfRule>
    <cfRule type="expression" dxfId="3953" priority="20">
      <formula>J121&lt;0</formula>
    </cfRule>
  </conditionalFormatting>
  <conditionalFormatting sqref="F25:F28">
    <cfRule type="expression" dxfId="3952" priority="17">
      <formula>F25&gt;0</formula>
    </cfRule>
    <cfRule type="expression" dxfId="3951" priority="18">
      <formula>F25&lt;0</formula>
    </cfRule>
  </conditionalFormatting>
  <conditionalFormatting sqref="H25:H28">
    <cfRule type="expression" dxfId="3950" priority="15">
      <formula>H25&gt;0</formula>
    </cfRule>
    <cfRule type="expression" dxfId="3949" priority="16">
      <formula>H25&lt;0</formula>
    </cfRule>
  </conditionalFormatting>
  <conditionalFormatting sqref="J27:J29">
    <cfRule type="expression" dxfId="3948" priority="13">
      <formula>J27&gt;0</formula>
    </cfRule>
    <cfRule type="expression" dxfId="3947" priority="14">
      <formula>J27&lt;0</formula>
    </cfRule>
  </conditionalFormatting>
  <conditionalFormatting sqref="J30:J31">
    <cfRule type="expression" dxfId="3946" priority="11">
      <formula>J30&gt;0</formula>
    </cfRule>
    <cfRule type="expression" dxfId="3945" priority="12">
      <formula>J30&lt;0</formula>
    </cfRule>
  </conditionalFormatting>
  <conditionalFormatting sqref="J33">
    <cfRule type="expression" dxfId="3944" priority="9">
      <formula>J33&gt;0</formula>
    </cfRule>
    <cfRule type="expression" dxfId="3943" priority="10">
      <formula>J33&lt;0</formula>
    </cfRule>
  </conditionalFormatting>
  <conditionalFormatting sqref="J34">
    <cfRule type="expression" dxfId="3942" priority="7">
      <formula>J34&gt;0</formula>
    </cfRule>
    <cfRule type="expression" dxfId="3941" priority="8">
      <formula>J34&lt;0</formula>
    </cfRule>
  </conditionalFormatting>
  <conditionalFormatting sqref="J35:J43">
    <cfRule type="expression" dxfId="3940" priority="5">
      <formula>J35&gt;0</formula>
    </cfRule>
    <cfRule type="expression" dxfId="393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8" priority="1">
      <formula>Q9&gt;0</formula>
    </cfRule>
    <cfRule type="expression" dxfId="393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6" priority="27">
      <formula>F27&gt;0</formula>
    </cfRule>
    <cfRule type="expression" dxfId="3935" priority="28">
      <formula>F27&lt;0</formula>
    </cfRule>
  </conditionalFormatting>
  <conditionalFormatting sqref="Q8">
    <cfRule type="expression" dxfId="3934" priority="15">
      <formula>Q8&gt;0</formula>
    </cfRule>
    <cfRule type="expression" dxfId="3933" priority="16">
      <formula>Q8&lt;0</formula>
    </cfRule>
  </conditionalFormatting>
  <conditionalFormatting sqref="Q7">
    <cfRule type="expression" dxfId="3932" priority="17">
      <formula>Q7&gt;0</formula>
    </cfRule>
    <cfRule type="expression" dxfId="3931" priority="18">
      <formula>Q7&lt;0</formula>
    </cfRule>
  </conditionalFormatting>
  <conditionalFormatting sqref="F37:F38">
    <cfRule type="expression" dxfId="3930" priority="13">
      <formula>F37&gt;0</formula>
    </cfRule>
    <cfRule type="expression" dxfId="3929" priority="14">
      <formula>F37&lt;0</formula>
    </cfRule>
  </conditionalFormatting>
  <conditionalFormatting sqref="H37:H38">
    <cfRule type="expression" dxfId="3928" priority="11">
      <formula>H37&gt;0</formula>
    </cfRule>
    <cfRule type="expression" dxfId="3927" priority="12">
      <formula>H37&lt;0</formula>
    </cfRule>
  </conditionalFormatting>
  <conditionalFormatting sqref="F23:F26 H23:H26">
    <cfRule type="expression" dxfId="3926" priority="9">
      <formula>F23&gt;0</formula>
    </cfRule>
    <cfRule type="expression" dxfId="3925" priority="10">
      <formula>F23&lt;0</formula>
    </cfRule>
  </conditionalFormatting>
  <conditionalFormatting sqref="Q10">
    <cfRule type="expression" dxfId="3924" priority="3">
      <formula>Q10&gt;0</formula>
    </cfRule>
    <cfRule type="expression" dxfId="3923" priority="4">
      <formula>Q10&lt;0</formula>
    </cfRule>
  </conditionalFormatting>
  <conditionalFormatting sqref="F22 H22">
    <cfRule type="expression" dxfId="3922" priority="1">
      <formula>F22&gt;0</formula>
    </cfRule>
    <cfRule type="expression" dxfId="3921" priority="2">
      <formula>F22&lt;0</formula>
    </cfRule>
  </conditionalFormatting>
  <conditionalFormatting sqref="M41">
    <cfRule type="expression" dxfId="3920" priority="5">
      <formula>M41&gt;0</formula>
    </cfRule>
    <cfRule type="expression" dxfId="391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8" priority="29">
      <formula>F25&gt;0</formula>
    </cfRule>
    <cfRule type="expression" dxfId="3917" priority="30">
      <formula>F25&lt;0</formula>
    </cfRule>
  </conditionalFormatting>
  <conditionalFormatting sqref="Q7">
    <cfRule type="expression" dxfId="3916" priority="27">
      <formula>Q7&gt;0</formula>
    </cfRule>
    <cfRule type="expression" dxfId="3915" priority="28">
      <formula>Q7&lt;0</formula>
    </cfRule>
  </conditionalFormatting>
  <conditionalFormatting sqref="Q8">
    <cfRule type="expression" dxfId="3914" priority="25">
      <formula>Q8&gt;0</formula>
    </cfRule>
    <cfRule type="expression" dxfId="3913" priority="26">
      <formula>Q8&lt;0</formula>
    </cfRule>
  </conditionalFormatting>
  <conditionalFormatting sqref="Q10">
    <cfRule type="expression" dxfId="3912" priority="13">
      <formula>Q10&gt;0</formula>
    </cfRule>
    <cfRule type="expression" dxfId="3911" priority="14">
      <formula>Q10&lt;0</formula>
    </cfRule>
  </conditionalFormatting>
  <conditionalFormatting sqref="M46">
    <cfRule type="expression" dxfId="3910" priority="11">
      <formula>M46&gt;0</formula>
    </cfRule>
    <cfRule type="expression" dxfId="3909" priority="12">
      <formula>M46&lt;0</formula>
    </cfRule>
  </conditionalFormatting>
  <conditionalFormatting sqref="F80:F88 H80:H88">
    <cfRule type="expression" dxfId="3908" priority="9">
      <formula>F80&gt;0</formula>
    </cfRule>
    <cfRule type="expression" dxfId="3907" priority="10">
      <formula>F80&lt;0</formula>
    </cfRule>
  </conditionalFormatting>
  <conditionalFormatting sqref="F75:F79">
    <cfRule type="expression" dxfId="3906" priority="7">
      <formula>F75&gt;0</formula>
    </cfRule>
    <cfRule type="expression" dxfId="3905" priority="8">
      <formula>F75&lt;0</formula>
    </cfRule>
  </conditionalFormatting>
  <conditionalFormatting sqref="H75:H79">
    <cfRule type="expression" dxfId="3904" priority="5">
      <formula>H75&gt;0</formula>
    </cfRule>
    <cfRule type="expression" dxfId="3903" priority="6">
      <formula>H75&lt;0</formula>
    </cfRule>
  </conditionalFormatting>
  <conditionalFormatting sqref="F71:F74">
    <cfRule type="expression" dxfId="3902" priority="3">
      <formula>F71&gt;0</formula>
    </cfRule>
    <cfRule type="expression" dxfId="3901" priority="4">
      <formula>F71&lt;0</formula>
    </cfRule>
  </conditionalFormatting>
  <conditionalFormatting sqref="H71:H74">
    <cfRule type="expression" dxfId="3900" priority="1">
      <formula>H71&gt;0</formula>
    </cfRule>
    <cfRule type="expression" dxfId="389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8" priority="21">
      <formula>F47&gt;0</formula>
    </cfRule>
    <cfRule type="expression" dxfId="3897" priority="22">
      <formula>F47&lt;0</formula>
    </cfRule>
  </conditionalFormatting>
  <conditionalFormatting sqref="Q7">
    <cfRule type="expression" dxfId="3896" priority="19">
      <formula>Q7&gt;0</formula>
    </cfRule>
    <cfRule type="expression" dxfId="3895" priority="20">
      <formula>Q7&lt;0</formula>
    </cfRule>
  </conditionalFormatting>
  <conditionalFormatting sqref="Q8">
    <cfRule type="expression" dxfId="3894" priority="17">
      <formula>Q8&gt;0</formula>
    </cfRule>
    <cfRule type="expression" dxfId="3893" priority="18">
      <formula>Q8&lt;0</formula>
    </cfRule>
  </conditionalFormatting>
  <conditionalFormatting sqref="F25:F46">
    <cfRule type="expression" dxfId="3892" priority="15">
      <formula>F25&gt;0</formula>
    </cfRule>
    <cfRule type="expression" dxfId="3891" priority="16">
      <formula>F25&lt;0</formula>
    </cfRule>
  </conditionalFormatting>
  <conditionalFormatting sqref="H25:H46">
    <cfRule type="expression" dxfId="3890" priority="13">
      <formula>H25&gt;0</formula>
    </cfRule>
    <cfRule type="expression" dxfId="3889" priority="14">
      <formula>H25&lt;0</formula>
    </cfRule>
  </conditionalFormatting>
  <conditionalFormatting sqref="F89:F110">
    <cfRule type="expression" dxfId="3888" priority="11">
      <formula>F89&gt;0</formula>
    </cfRule>
    <cfRule type="expression" dxfId="3887" priority="12">
      <formula>F89&lt;0</formula>
    </cfRule>
  </conditionalFormatting>
  <conditionalFormatting sqref="H89:H110">
    <cfRule type="expression" dxfId="3886" priority="9">
      <formula>H89&gt;0</formula>
    </cfRule>
    <cfRule type="expression" dxfId="3885" priority="10">
      <formula>H89&lt;0</formula>
    </cfRule>
  </conditionalFormatting>
  <conditionalFormatting sqref="Q10">
    <cfRule type="expression" dxfId="3884" priority="7">
      <formula>Q10&gt;0</formula>
    </cfRule>
    <cfRule type="expression" dxfId="3883" priority="8">
      <formula>Q10&lt;0</formula>
    </cfRule>
  </conditionalFormatting>
  <conditionalFormatting sqref="J25:J38">
    <cfRule type="expression" dxfId="3882" priority="5">
      <formula>J25&gt;0</formula>
    </cfRule>
    <cfRule type="expression" dxfId="3881" priority="6">
      <formula>J25&lt;0</formula>
    </cfRule>
  </conditionalFormatting>
  <conditionalFormatting sqref="K25:K38">
    <cfRule type="expression" dxfId="3880" priority="3">
      <formula>K25&gt;0</formula>
    </cfRule>
    <cfRule type="expression" dxfId="3879" priority="4">
      <formula>K25&lt;0</formula>
    </cfRule>
  </conditionalFormatting>
  <conditionalFormatting sqref="L25:L38">
    <cfRule type="expression" dxfId="3878" priority="1">
      <formula>L25&gt;0</formula>
    </cfRule>
    <cfRule type="expression" dxfId="387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6" priority="23">
      <formula>F34&gt;0</formula>
    </cfRule>
    <cfRule type="expression" dxfId="3875" priority="24">
      <formula>F34&lt;0</formula>
    </cfRule>
  </conditionalFormatting>
  <conditionalFormatting sqref="Q7">
    <cfRule type="expression" dxfId="3874" priority="21">
      <formula>Q7&gt;0</formula>
    </cfRule>
    <cfRule type="expression" dxfId="3873" priority="22">
      <formula>Q7&lt;0</formula>
    </cfRule>
  </conditionalFormatting>
  <conditionalFormatting sqref="Q8">
    <cfRule type="expression" dxfId="3872" priority="19">
      <formula>Q8&gt;0</formula>
    </cfRule>
    <cfRule type="expression" dxfId="3871" priority="20">
      <formula>Q8&lt;0</formula>
    </cfRule>
  </conditionalFormatting>
  <conditionalFormatting sqref="F25:F33">
    <cfRule type="expression" dxfId="3870" priority="17">
      <formula>F25&gt;0</formula>
    </cfRule>
    <cfRule type="expression" dxfId="3869" priority="18">
      <formula>F25&lt;0</formula>
    </cfRule>
  </conditionalFormatting>
  <conditionalFormatting sqref="H25:H33">
    <cfRule type="expression" dxfId="3868" priority="15">
      <formula>H25&gt;0</formula>
    </cfRule>
    <cfRule type="expression" dxfId="3867" priority="16">
      <formula>H25&lt;0</formula>
    </cfRule>
  </conditionalFormatting>
  <conditionalFormatting sqref="M46">
    <cfRule type="expression" dxfId="3866" priority="13">
      <formula>M46&gt;0</formula>
    </cfRule>
    <cfRule type="expression" dxfId="3865" priority="14">
      <formula>M46&lt;0</formula>
    </cfRule>
  </conditionalFormatting>
  <conditionalFormatting sqref="F79:F87 H79:H87">
    <cfRule type="expression" dxfId="3864" priority="11">
      <formula>F79&gt;0</formula>
    </cfRule>
    <cfRule type="expression" dxfId="3863" priority="12">
      <formula>F79&lt;0</formula>
    </cfRule>
  </conditionalFormatting>
  <conditionalFormatting sqref="F70:F78">
    <cfRule type="expression" dxfId="3862" priority="9">
      <formula>F70&gt;0</formula>
    </cfRule>
    <cfRule type="expression" dxfId="3861" priority="10">
      <formula>F70&lt;0</formula>
    </cfRule>
  </conditionalFormatting>
  <conditionalFormatting sqref="H70:H78">
    <cfRule type="expression" dxfId="3860" priority="7">
      <formula>H70&gt;0</formula>
    </cfRule>
    <cfRule type="expression" dxfId="3859" priority="8">
      <formula>H70&lt;0</formula>
    </cfRule>
  </conditionalFormatting>
  <conditionalFormatting sqref="J27:K27 J30:K30 J33:K33 J36:K36 J39:K39 J42:K42">
    <cfRule type="expression" dxfId="3858" priority="5">
      <formula>J27&gt;0</formula>
    </cfRule>
    <cfRule type="expression" dxfId="3857" priority="6">
      <formula>J27&lt;0</formula>
    </cfRule>
  </conditionalFormatting>
  <conditionalFormatting sqref="J28:K29 J31:K32 J34:K35 J37:K38 J40:K41">
    <cfRule type="expression" dxfId="3856" priority="3">
      <formula>J28&gt;0</formula>
    </cfRule>
    <cfRule type="expression" dxfId="3855" priority="4">
      <formula>J28&lt;0</formula>
    </cfRule>
  </conditionalFormatting>
  <conditionalFormatting sqref="L27:L42">
    <cfRule type="expression" dxfId="3854" priority="1">
      <formula>L27&gt;0</formula>
    </cfRule>
    <cfRule type="expression" dxfId="385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2" priority="9">
      <formula>F57&gt;0</formula>
    </cfRule>
    <cfRule type="expression" dxfId="3851" priority="10">
      <formula>F57&lt;0</formula>
    </cfRule>
  </conditionalFormatting>
  <conditionalFormatting sqref="Q7">
    <cfRule type="expression" dxfId="3850" priority="7">
      <formula>Q7&gt;0</formula>
    </cfRule>
    <cfRule type="expression" dxfId="3849" priority="8">
      <formula>Q7&lt;0</formula>
    </cfRule>
  </conditionalFormatting>
  <conditionalFormatting sqref="Q8">
    <cfRule type="expression" dxfId="3848" priority="5">
      <formula>Q8&gt;0</formula>
    </cfRule>
    <cfRule type="expression" dxfId="3847" priority="6">
      <formula>Q8&lt;0</formula>
    </cfRule>
  </conditionalFormatting>
  <conditionalFormatting sqref="F25:F56">
    <cfRule type="expression" dxfId="3846" priority="3">
      <formula>F25&gt;0</formula>
    </cfRule>
    <cfRule type="expression" dxfId="3845" priority="4">
      <formula>F25&lt;0</formula>
    </cfRule>
  </conditionalFormatting>
  <conditionalFormatting sqref="H25:H56">
    <cfRule type="expression" dxfId="3844" priority="1">
      <formula>H25&gt;0</formula>
    </cfRule>
    <cfRule type="expression" dxfId="384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135.18</v>
      </c>
      <c r="R4" s="420">
        <v>-2.3199999999999998E-2</v>
      </c>
      <c r="T4" s="688">
        <v>43193</v>
      </c>
      <c r="U4" s="30" t="s">
        <v>944</v>
      </c>
    </row>
    <row r="5" spans="1:21" x14ac:dyDescent="0.25">
      <c r="B5" s="70"/>
      <c r="C5" s="4"/>
      <c r="D5" s="3"/>
      <c r="E5" s="3"/>
      <c r="F5" s="3"/>
      <c r="G5" s="70"/>
      <c r="H5" s="159"/>
      <c r="I5" s="3"/>
      <c r="J5" s="3"/>
      <c r="K5" s="3"/>
      <c r="L5" s="70"/>
      <c r="M5" s="3"/>
      <c r="O5" s="11" t="s">
        <v>67</v>
      </c>
      <c r="Q5" s="3">
        <f>Q4*Q2</f>
        <v>4055.4</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2926.5499999999829</v>
      </c>
      <c r="R7">
        <v>30</v>
      </c>
      <c r="T7" s="1">
        <v>43221</v>
      </c>
      <c r="U7" s="736" t="s">
        <v>1013</v>
      </c>
    </row>
    <row r="8" spans="1:21" x14ac:dyDescent="0.25">
      <c r="B8" s="70"/>
      <c r="C8" s="4"/>
      <c r="D8" s="3"/>
      <c r="E8" s="3"/>
      <c r="F8" s="3"/>
      <c r="G8" s="70"/>
      <c r="H8" s="159"/>
      <c r="I8" s="3"/>
      <c r="J8" s="3"/>
      <c r="K8" s="3"/>
      <c r="L8" s="4"/>
      <c r="M8" s="4"/>
      <c r="O8" s="11" t="s">
        <v>179</v>
      </c>
      <c r="P8" s="33"/>
      <c r="Q8" s="2">
        <f>K29+M29-F29+Q2*Q4</f>
        <v>524.85000000000036</v>
      </c>
      <c r="U8" t="s">
        <v>1014</v>
      </c>
    </row>
    <row r="9" spans="1:21" x14ac:dyDescent="0.25">
      <c r="B9" s="70"/>
      <c r="C9" s="4"/>
      <c r="D9" s="3"/>
      <c r="E9" s="3"/>
      <c r="F9" s="3"/>
      <c r="G9" s="70"/>
      <c r="H9" s="159"/>
      <c r="I9" s="3"/>
      <c r="J9" s="3"/>
      <c r="K9" s="3"/>
      <c r="L9" s="4"/>
      <c r="M9" s="4"/>
      <c r="O9" s="11" t="s">
        <v>204</v>
      </c>
      <c r="Q9" s="132">
        <f>IF(Q2=0, 0, Q8/Q6)</f>
        <v>0.14865955729277319</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3.8467228880011833E-3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15.682134570765664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148.69800000000001</v>
      </c>
    </row>
    <row r="20" spans="1:21" x14ac:dyDescent="0.25">
      <c r="B20" s="70"/>
      <c r="C20" s="4"/>
      <c r="D20" s="3"/>
      <c r="E20" s="3"/>
      <c r="F20" s="3"/>
      <c r="G20" s="70"/>
      <c r="H20" s="159"/>
      <c r="I20" s="3"/>
      <c r="J20" s="3"/>
      <c r="K20" s="3"/>
      <c r="L20" s="4"/>
      <c r="M20" s="4"/>
      <c r="O20" s="79">
        <v>1.0900000000000001</v>
      </c>
      <c r="P20" s="79">
        <f t="shared" ref="P20:P39" si="2">O20*$Q$4</f>
        <v>147.34620000000001</v>
      </c>
      <c r="T20" s="1">
        <v>43279</v>
      </c>
      <c r="U20" t="s">
        <v>1116</v>
      </c>
    </row>
    <row r="21" spans="1:21" x14ac:dyDescent="0.25">
      <c r="B21" s="70"/>
      <c r="C21" s="4"/>
      <c r="D21" s="3"/>
      <c r="E21" s="3"/>
      <c r="F21" s="3"/>
      <c r="G21" s="4"/>
      <c r="H21" s="4"/>
      <c r="I21" s="3"/>
      <c r="J21" s="3"/>
      <c r="K21" s="3"/>
      <c r="L21" s="4"/>
      <c r="M21" s="4"/>
      <c r="O21" s="79">
        <v>1.08</v>
      </c>
      <c r="P21" s="79">
        <f t="shared" si="2"/>
        <v>145.99440000000001</v>
      </c>
    </row>
    <row r="22" spans="1:21" x14ac:dyDescent="0.25">
      <c r="B22" s="70"/>
      <c r="C22" s="4"/>
      <c r="D22" s="3"/>
      <c r="E22" s="3"/>
      <c r="F22" s="3"/>
      <c r="G22" s="4"/>
      <c r="H22" s="4"/>
      <c r="I22" s="3"/>
      <c r="J22" s="3"/>
      <c r="K22" s="3"/>
      <c r="L22" s="4"/>
      <c r="M22" s="4"/>
      <c r="O22" s="79">
        <v>1.07</v>
      </c>
      <c r="P22" s="79">
        <f t="shared" si="2"/>
        <v>144.64260000000002</v>
      </c>
    </row>
    <row r="23" spans="1:21" x14ac:dyDescent="0.25">
      <c r="B23" s="70"/>
      <c r="C23" s="4"/>
      <c r="D23" s="3"/>
      <c r="E23" s="3"/>
      <c r="F23" s="3"/>
      <c r="G23" s="4"/>
      <c r="H23" s="4"/>
      <c r="I23" s="3"/>
      <c r="J23" s="3"/>
      <c r="K23" s="3"/>
      <c r="L23" s="4"/>
      <c r="M23" s="4"/>
      <c r="O23" s="79">
        <v>1.06</v>
      </c>
      <c r="P23" s="79">
        <f t="shared" si="2"/>
        <v>143.29080000000002</v>
      </c>
    </row>
    <row r="24" spans="1:21" x14ac:dyDescent="0.25">
      <c r="B24" s="70"/>
      <c r="C24" s="4"/>
      <c r="D24" s="3"/>
      <c r="E24" s="3"/>
      <c r="F24" s="3"/>
      <c r="G24" s="4"/>
      <c r="H24" s="4"/>
      <c r="I24" s="3"/>
      <c r="J24" s="3"/>
      <c r="K24" s="3"/>
      <c r="L24" s="4"/>
      <c r="M24" s="4"/>
      <c r="O24" s="79">
        <v>1.05</v>
      </c>
      <c r="P24" s="79">
        <f t="shared" si="2"/>
        <v>141.93900000000002</v>
      </c>
    </row>
    <row r="25" spans="1:21" x14ac:dyDescent="0.25">
      <c r="O25" s="79">
        <v>1.04</v>
      </c>
      <c r="P25" s="79">
        <f t="shared" si="2"/>
        <v>140.58720000000002</v>
      </c>
      <c r="T25" s="154">
        <v>43305</v>
      </c>
      <c r="U25" t="s">
        <v>1147</v>
      </c>
    </row>
    <row r="26" spans="1:21" x14ac:dyDescent="0.25">
      <c r="O26" s="79">
        <v>1.03</v>
      </c>
      <c r="P26" s="79">
        <f t="shared" si="2"/>
        <v>139.2354</v>
      </c>
      <c r="T26" s="65"/>
    </row>
    <row r="27" spans="1:21" x14ac:dyDescent="0.25">
      <c r="O27" s="79">
        <v>1.02</v>
      </c>
      <c r="P27" s="79">
        <f t="shared" si="2"/>
        <v>137.8836</v>
      </c>
      <c r="T27" s="154">
        <v>43313</v>
      </c>
      <c r="U27" t="s">
        <v>1146</v>
      </c>
    </row>
    <row r="28" spans="1:21" x14ac:dyDescent="0.25">
      <c r="O28" s="79">
        <v>1.01</v>
      </c>
      <c r="P28" s="79">
        <f t="shared" si="2"/>
        <v>136.5318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135.18</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133.82820000000001</v>
      </c>
    </row>
    <row r="31" spans="1:21" x14ac:dyDescent="0.25">
      <c r="O31" s="79">
        <v>0.98</v>
      </c>
      <c r="P31" s="79">
        <f t="shared" si="2"/>
        <v>132.47640000000001</v>
      </c>
      <c r="T31" s="1">
        <v>43474</v>
      </c>
      <c r="U31" t="s">
        <v>1348</v>
      </c>
    </row>
    <row r="32" spans="1:21" x14ac:dyDescent="0.25">
      <c r="O32" s="79">
        <v>0.97</v>
      </c>
      <c r="P32" s="79">
        <f t="shared" si="2"/>
        <v>131.12460000000002</v>
      </c>
    </row>
    <row r="33" spans="1:17" x14ac:dyDescent="0.25">
      <c r="O33" s="79">
        <v>0.96</v>
      </c>
      <c r="P33" s="79">
        <f t="shared" si="2"/>
        <v>129.77279999999999</v>
      </c>
    </row>
    <row r="34" spans="1:17" x14ac:dyDescent="0.25">
      <c r="O34" s="79">
        <v>0.95</v>
      </c>
      <c r="P34" s="79">
        <f t="shared" si="2"/>
        <v>128.42099999999999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127.0692</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125.71740000000001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124.36560000000001</v>
      </c>
    </row>
    <row r="38" spans="1:17" x14ac:dyDescent="0.25">
      <c r="A38" s="4"/>
      <c r="B38" s="162"/>
      <c r="C38" s="10"/>
      <c r="D38" s="39"/>
      <c r="E38" s="39"/>
      <c r="F38" s="39"/>
      <c r="G38" s="39"/>
      <c r="H38" s="177"/>
      <c r="I38" s="39"/>
      <c r="J38" s="39"/>
      <c r="K38" s="39"/>
      <c r="L38" s="39"/>
      <c r="O38" s="79">
        <v>0.91</v>
      </c>
      <c r="P38" s="79">
        <f t="shared" si="2"/>
        <v>123.0138</v>
      </c>
    </row>
    <row r="39" spans="1:17" x14ac:dyDescent="0.25">
      <c r="A39" s="4"/>
      <c r="B39" s="162"/>
      <c r="C39" s="10"/>
      <c r="D39" s="39"/>
      <c r="E39" s="39"/>
      <c r="F39" s="39"/>
      <c r="G39" s="39"/>
      <c r="H39" s="177"/>
      <c r="I39" s="39"/>
      <c r="J39" s="39"/>
      <c r="K39" s="39"/>
      <c r="L39" s="39"/>
      <c r="O39" s="79">
        <v>0.9</v>
      </c>
      <c r="P39" s="79">
        <f t="shared" si="2"/>
        <v>121.66200000000001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2" priority="175">
      <formula>F7&gt;0</formula>
    </cfRule>
    <cfRule type="expression" dxfId="3841" priority="176">
      <formula>F7&lt;0</formula>
    </cfRule>
  </conditionalFormatting>
  <conditionalFormatting sqref="Q8">
    <cfRule type="expression" dxfId="3840" priority="173">
      <formula>Q8&gt;0</formula>
    </cfRule>
    <cfRule type="expression" dxfId="3839" priority="174">
      <formula>Q8&lt;0</formula>
    </cfRule>
  </conditionalFormatting>
  <conditionalFormatting sqref="Q10">
    <cfRule type="expression" dxfId="3838" priority="167">
      <formula>Q10&gt;0</formula>
    </cfRule>
    <cfRule type="expression" dxfId="3837" priority="168">
      <formula>Q10&lt;0</formula>
    </cfRule>
  </conditionalFormatting>
  <conditionalFormatting sqref="F75:F76">
    <cfRule type="expression" dxfId="3836" priority="159">
      <formula>F75&gt;0</formula>
    </cfRule>
    <cfRule type="expression" dxfId="3835" priority="160">
      <formula>F75&lt;0</formula>
    </cfRule>
  </conditionalFormatting>
  <conditionalFormatting sqref="H75:H76">
    <cfRule type="expression" dxfId="3834" priority="157">
      <formula>H75&gt;0</formula>
    </cfRule>
    <cfRule type="expression" dxfId="3833" priority="158">
      <formula>H75&lt;0</formula>
    </cfRule>
  </conditionalFormatting>
  <conditionalFormatting sqref="J75:J76">
    <cfRule type="expression" dxfId="3832" priority="155">
      <formula>J75&gt;0</formula>
    </cfRule>
    <cfRule type="expression" dxfId="3831" priority="156">
      <formula>J75&lt;0</formula>
    </cfRule>
  </conditionalFormatting>
  <conditionalFormatting sqref="K75:K76">
    <cfRule type="expression" dxfId="3830" priority="153">
      <formula>K75&gt;0</formula>
    </cfRule>
    <cfRule type="expression" dxfId="3829" priority="154">
      <formula>K75&lt;0</formula>
    </cfRule>
  </conditionalFormatting>
  <conditionalFormatting sqref="L75:L76">
    <cfRule type="expression" dxfId="3828" priority="151">
      <formula>L75&gt;0</formula>
    </cfRule>
    <cfRule type="expression" dxfId="3827" priority="152">
      <formula>L75&lt;0</formula>
    </cfRule>
  </conditionalFormatting>
  <conditionalFormatting sqref="F39 H39">
    <cfRule type="expression" dxfId="3826" priority="113">
      <formula>F39&gt;0</formula>
    </cfRule>
    <cfRule type="expression" dxfId="3825" priority="114">
      <formula>F39&lt;0</formula>
    </cfRule>
  </conditionalFormatting>
  <conditionalFormatting sqref="F38 H38">
    <cfRule type="expression" dxfId="3824" priority="111">
      <formula>F38&gt;0</formula>
    </cfRule>
    <cfRule type="expression" dxfId="3823" priority="112">
      <formula>F38&lt;0</formula>
    </cfRule>
  </conditionalFormatting>
  <conditionalFormatting sqref="H36:H37">
    <cfRule type="expression" dxfId="3822" priority="109">
      <formula>H36&gt;0</formula>
    </cfRule>
    <cfRule type="expression" dxfId="3821" priority="110">
      <formula>H36&lt;0</formula>
    </cfRule>
  </conditionalFormatting>
  <conditionalFormatting sqref="M44">
    <cfRule type="expression" dxfId="3820" priority="107">
      <formula>M44&gt;0</formula>
    </cfRule>
    <cfRule type="expression" dxfId="3819" priority="108">
      <formula>M44&lt;0</formula>
    </cfRule>
  </conditionalFormatting>
  <conditionalFormatting sqref="J36:J37">
    <cfRule type="expression" dxfId="3818" priority="77">
      <formula>J36&gt;0</formula>
    </cfRule>
    <cfRule type="expression" dxfId="3817" priority="78">
      <formula>J36&lt;0</formula>
    </cfRule>
  </conditionalFormatting>
  <conditionalFormatting sqref="F111:F113 H111:H113 H120 F120 F146:F148 H146:H148">
    <cfRule type="expression" dxfId="3816" priority="75">
      <formula>F111&gt;0</formula>
    </cfRule>
    <cfRule type="expression" dxfId="3815" priority="76">
      <formula>F111&lt;0</formula>
    </cfRule>
  </conditionalFormatting>
  <conditionalFormatting sqref="F87:F107">
    <cfRule type="expression" dxfId="3814" priority="73">
      <formula>F87&gt;0</formula>
    </cfRule>
    <cfRule type="expression" dxfId="3813" priority="74">
      <formula>F87&lt;0</formula>
    </cfRule>
  </conditionalFormatting>
  <conditionalFormatting sqref="H87:H107">
    <cfRule type="expression" dxfId="3812" priority="71">
      <formula>H87&gt;0</formula>
    </cfRule>
    <cfRule type="expression" dxfId="3811" priority="72">
      <formula>H87&lt;0</formula>
    </cfRule>
  </conditionalFormatting>
  <conditionalFormatting sqref="K78:K88 K90:K91">
    <cfRule type="expression" dxfId="3810" priority="69">
      <formula>K78&gt;0</formula>
    </cfRule>
    <cfRule type="expression" dxfId="3809" priority="70">
      <formula>K78&lt;0</formula>
    </cfRule>
  </conditionalFormatting>
  <conditionalFormatting sqref="L78">
    <cfRule type="expression" dxfId="3808" priority="67">
      <formula>L78&gt;0</formula>
    </cfRule>
    <cfRule type="expression" dxfId="3807" priority="68">
      <formula>L78&lt;0</formula>
    </cfRule>
  </conditionalFormatting>
  <conditionalFormatting sqref="F78:F86">
    <cfRule type="expression" dxfId="3806" priority="65">
      <formula>F78&gt;0</formula>
    </cfRule>
    <cfRule type="expression" dxfId="3805" priority="66">
      <formula>F78&lt;0</formula>
    </cfRule>
  </conditionalFormatting>
  <conditionalFormatting sqref="H78:H86">
    <cfRule type="expression" dxfId="3804" priority="63">
      <formula>H78&gt;0</formula>
    </cfRule>
    <cfRule type="expression" dxfId="3803" priority="64">
      <formula>H78&lt;0</formula>
    </cfRule>
  </conditionalFormatting>
  <conditionalFormatting sqref="F108:F110">
    <cfRule type="expression" dxfId="3802" priority="61">
      <formula>F108&gt;0</formula>
    </cfRule>
    <cfRule type="expression" dxfId="3801" priority="62">
      <formula>F108&lt;0</formula>
    </cfRule>
  </conditionalFormatting>
  <conditionalFormatting sqref="H108:H110">
    <cfRule type="expression" dxfId="3800" priority="59">
      <formula>H108&gt;0</formula>
    </cfRule>
    <cfRule type="expression" dxfId="3799" priority="60">
      <formula>H108&lt;0</formula>
    </cfRule>
  </conditionalFormatting>
  <conditionalFormatting sqref="H114:H116 F114:F116">
    <cfRule type="expression" dxfId="3798" priority="57">
      <formula>F114&gt;0</formula>
    </cfRule>
    <cfRule type="expression" dxfId="3797" priority="58">
      <formula>F114&lt;0</formula>
    </cfRule>
  </conditionalFormatting>
  <conditionalFormatting sqref="H117:H119 F117:F119">
    <cfRule type="expression" dxfId="3796" priority="55">
      <formula>F117&gt;0</formula>
    </cfRule>
    <cfRule type="expression" dxfId="3795" priority="56">
      <formula>F117&lt;0</formula>
    </cfRule>
  </conditionalFormatting>
  <conditionalFormatting sqref="F125:F127 H125:H127">
    <cfRule type="expression" dxfId="3794" priority="53">
      <formula>F125&gt;0</formula>
    </cfRule>
    <cfRule type="expression" dxfId="3793" priority="54">
      <formula>F125&lt;0</formula>
    </cfRule>
  </conditionalFormatting>
  <conditionalFormatting sqref="F124 H124">
    <cfRule type="expression" dxfId="3792" priority="51">
      <formula>F124&gt;0</formula>
    </cfRule>
    <cfRule type="expression" dxfId="3791" priority="52">
      <formula>F124&lt;0</formula>
    </cfRule>
  </conditionalFormatting>
  <conditionalFormatting sqref="F121:F123 H121:H123">
    <cfRule type="expression" dxfId="3790" priority="49">
      <formula>F121&gt;0</formula>
    </cfRule>
    <cfRule type="expression" dxfId="3789" priority="50">
      <formula>F121&lt;0</formula>
    </cfRule>
  </conditionalFormatting>
  <conditionalFormatting sqref="F134:F136 H134:H136">
    <cfRule type="expression" dxfId="3788" priority="47">
      <formula>F134&gt;0</formula>
    </cfRule>
    <cfRule type="expression" dxfId="3787" priority="48">
      <formula>F134&lt;0</formula>
    </cfRule>
  </conditionalFormatting>
  <conditionalFormatting sqref="H129:H131 F129:F133">
    <cfRule type="expression" dxfId="3786" priority="45">
      <formula>F129&gt;0</formula>
    </cfRule>
    <cfRule type="expression" dxfId="3785" priority="46">
      <formula>F129&lt;0</formula>
    </cfRule>
  </conditionalFormatting>
  <conditionalFormatting sqref="F128 H128">
    <cfRule type="expression" dxfId="3784" priority="43">
      <formula>F128&gt;0</formula>
    </cfRule>
    <cfRule type="expression" dxfId="3783" priority="44">
      <formula>F128&lt;0</formula>
    </cfRule>
  </conditionalFormatting>
  <conditionalFormatting sqref="H132:H133">
    <cfRule type="expression" dxfId="3782" priority="41">
      <formula>H132&gt;0</formula>
    </cfRule>
    <cfRule type="expression" dxfId="3781" priority="42">
      <formula>H132&lt;0</formula>
    </cfRule>
  </conditionalFormatting>
  <conditionalFormatting sqref="H139:H141 F139:F142">
    <cfRule type="expression" dxfId="3780" priority="39">
      <formula>F139&gt;0</formula>
    </cfRule>
    <cfRule type="expression" dxfId="3779" priority="40">
      <formula>F139&lt;0</formula>
    </cfRule>
  </conditionalFormatting>
  <conditionalFormatting sqref="F137:F138 H137:H138">
    <cfRule type="expression" dxfId="3778" priority="37">
      <formula>F137&gt;0</formula>
    </cfRule>
    <cfRule type="expression" dxfId="3777" priority="38">
      <formula>F137&lt;0</formula>
    </cfRule>
  </conditionalFormatting>
  <conditionalFormatting sqref="F145 H145">
    <cfRule type="expression" dxfId="3776" priority="35">
      <formula>F145&gt;0</formula>
    </cfRule>
    <cfRule type="expression" dxfId="3775" priority="36">
      <formula>F145&lt;0</formula>
    </cfRule>
  </conditionalFormatting>
  <conditionalFormatting sqref="F143:F144 H143:H144">
    <cfRule type="expression" dxfId="3774" priority="33">
      <formula>F143&gt;0</formula>
    </cfRule>
    <cfRule type="expression" dxfId="3773" priority="34">
      <formula>F143&lt;0</formula>
    </cfRule>
  </conditionalFormatting>
  <conditionalFormatting sqref="H142">
    <cfRule type="expression" dxfId="3772" priority="31">
      <formula>H142&gt;0</formula>
    </cfRule>
    <cfRule type="expression" dxfId="3771" priority="32">
      <formula>H142&lt;0</formula>
    </cfRule>
  </conditionalFormatting>
  <conditionalFormatting sqref="J111:J113 J120">
    <cfRule type="expression" dxfId="3770" priority="29">
      <formula>J111&gt;0</formula>
    </cfRule>
    <cfRule type="expression" dxfId="3769" priority="30">
      <formula>J111&lt;0</formula>
    </cfRule>
  </conditionalFormatting>
  <conditionalFormatting sqref="J87:J107">
    <cfRule type="expression" dxfId="3768" priority="27">
      <formula>J87&gt;0</formula>
    </cfRule>
    <cfRule type="expression" dxfId="3767" priority="28">
      <formula>J87&lt;0</formula>
    </cfRule>
  </conditionalFormatting>
  <conditionalFormatting sqref="J78:J86">
    <cfRule type="expression" dxfId="3766" priority="25">
      <formula>J78&gt;0</formula>
    </cfRule>
    <cfRule type="expression" dxfId="3765" priority="26">
      <formula>J78&lt;0</formula>
    </cfRule>
  </conditionalFormatting>
  <conditionalFormatting sqref="J108:J110">
    <cfRule type="expression" dxfId="3764" priority="23">
      <formula>J108&gt;0</formula>
    </cfRule>
    <cfRule type="expression" dxfId="3763" priority="24">
      <formula>J108&lt;0</formula>
    </cfRule>
  </conditionalFormatting>
  <conditionalFormatting sqref="J114:J116">
    <cfRule type="expression" dxfId="3762" priority="21">
      <formula>J114&gt;0</formula>
    </cfRule>
    <cfRule type="expression" dxfId="3761" priority="22">
      <formula>J114&lt;0</formula>
    </cfRule>
  </conditionalFormatting>
  <conditionalFormatting sqref="J117:J119">
    <cfRule type="expression" dxfId="3760" priority="19">
      <formula>J117&gt;0</formula>
    </cfRule>
    <cfRule type="expression" dxfId="3759" priority="20">
      <formula>J117&lt;0</formula>
    </cfRule>
  </conditionalFormatting>
  <conditionalFormatting sqref="J125:J127">
    <cfRule type="expression" dxfId="3758" priority="17">
      <formula>J125&gt;0</formula>
    </cfRule>
    <cfRule type="expression" dxfId="3757" priority="18">
      <formula>J125&lt;0</formula>
    </cfRule>
  </conditionalFormatting>
  <conditionalFormatting sqref="J124">
    <cfRule type="expression" dxfId="3756" priority="15">
      <formula>J124&gt;0</formula>
    </cfRule>
    <cfRule type="expression" dxfId="3755" priority="16">
      <formula>J124&lt;0</formula>
    </cfRule>
  </conditionalFormatting>
  <conditionalFormatting sqref="J121:J123">
    <cfRule type="expression" dxfId="3754" priority="13">
      <formula>J121&gt;0</formula>
    </cfRule>
    <cfRule type="expression" dxfId="3753" priority="14">
      <formula>J121&lt;0</formula>
    </cfRule>
  </conditionalFormatting>
  <conditionalFormatting sqref="J134:J136">
    <cfRule type="expression" dxfId="3752" priority="11">
      <formula>J134&gt;0</formula>
    </cfRule>
    <cfRule type="expression" dxfId="3751" priority="12">
      <formula>J134&lt;0</formula>
    </cfRule>
  </conditionalFormatting>
  <conditionalFormatting sqref="J129:J133">
    <cfRule type="expression" dxfId="3750" priority="9">
      <formula>J129&gt;0</formula>
    </cfRule>
    <cfRule type="expression" dxfId="3749" priority="10">
      <formula>J129&lt;0</formula>
    </cfRule>
  </conditionalFormatting>
  <conditionalFormatting sqref="J128">
    <cfRule type="expression" dxfId="3748" priority="7">
      <formula>J128&gt;0</formula>
    </cfRule>
    <cfRule type="expression" dxfId="3747" priority="8">
      <formula>J128&lt;0</formula>
    </cfRule>
  </conditionalFormatting>
  <conditionalFormatting sqref="J139:J141">
    <cfRule type="expression" dxfId="3746" priority="5">
      <formula>J139&gt;0</formula>
    </cfRule>
    <cfRule type="expression" dxfId="3745" priority="6">
      <formula>J139&lt;0</formula>
    </cfRule>
  </conditionalFormatting>
  <conditionalFormatting sqref="J137:J138">
    <cfRule type="expression" dxfId="3744" priority="3">
      <formula>J137&gt;0</formula>
    </cfRule>
    <cfRule type="expression" dxfId="3743" priority="4">
      <formula>J137&lt;0</formula>
    </cfRule>
  </conditionalFormatting>
  <conditionalFormatting sqref="J142">
    <cfRule type="expression" dxfId="3742" priority="1">
      <formula>J142&gt;0</formula>
    </cfRule>
    <cfRule type="expression" dxfId="374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28.98</v>
      </c>
      <c r="R4" s="420">
        <v>5.9999999999999995E-4</v>
      </c>
      <c r="T4" s="1"/>
    </row>
    <row r="5" spans="1:21" x14ac:dyDescent="0.25">
      <c r="B5" s="70"/>
      <c r="C5" s="4"/>
      <c r="D5" s="3"/>
      <c r="E5" s="3"/>
      <c r="F5" s="3"/>
      <c r="G5" s="70"/>
      <c r="H5" s="159"/>
      <c r="I5" s="3"/>
      <c r="J5" s="3"/>
      <c r="K5" s="3"/>
      <c r="L5" s="70"/>
      <c r="M5" s="4"/>
      <c r="O5" s="11" t="s">
        <v>67</v>
      </c>
      <c r="Q5" s="3">
        <f>Q4*Q2</f>
        <v>3825.36</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-101.67000000000007</v>
      </c>
      <c r="R7">
        <v>66</v>
      </c>
    </row>
    <row r="8" spans="1:21" x14ac:dyDescent="0.25">
      <c r="B8" s="70"/>
      <c r="C8" s="4"/>
      <c r="D8" s="3"/>
      <c r="E8" s="3"/>
      <c r="F8" s="3"/>
      <c r="G8" s="70"/>
      <c r="H8" s="159"/>
      <c r="I8" s="3"/>
      <c r="J8" s="3"/>
      <c r="K8" s="3"/>
      <c r="L8" s="4"/>
      <c r="M8" s="4"/>
      <c r="O8" s="11" t="s">
        <v>179</v>
      </c>
      <c r="P8" s="33"/>
      <c r="Q8" s="2">
        <f>K18+M18-F18+Q2*Q4</f>
        <v>-101.67000000000007</v>
      </c>
      <c r="T8" s="1"/>
      <c r="U8" s="736"/>
    </row>
    <row r="9" spans="1:21" x14ac:dyDescent="0.25">
      <c r="B9" s="70"/>
      <c r="C9" s="4"/>
      <c r="D9" s="3"/>
      <c r="E9" s="3"/>
      <c r="F9" s="3"/>
      <c r="G9" s="4"/>
      <c r="H9" s="159"/>
      <c r="I9" s="3"/>
      <c r="J9" s="3"/>
      <c r="K9" s="3"/>
      <c r="L9" s="4"/>
      <c r="M9" s="4"/>
      <c r="O9" s="11" t="s">
        <v>204</v>
      </c>
      <c r="Q9" s="132">
        <f>IF(Q2=0, 0, Q8/Q6)</f>
        <v>-2.5889794577581553E-2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1.7943409247757076E-2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31.878000000000004</v>
      </c>
    </row>
    <row r="20" spans="1:20" x14ac:dyDescent="0.25">
      <c r="O20" s="79">
        <v>1.0900000000000001</v>
      </c>
      <c r="P20" s="79">
        <f t="shared" ref="P20:P39" si="0">O20*$Q$4</f>
        <v>31.588200000000004</v>
      </c>
    </row>
    <row r="21" spans="1:20" x14ac:dyDescent="0.25">
      <c r="O21" s="79">
        <v>1.08</v>
      </c>
      <c r="P21" s="79">
        <f t="shared" si="0"/>
        <v>31.298400000000001</v>
      </c>
      <c r="T21" s="1"/>
    </row>
    <row r="22" spans="1:20" x14ac:dyDescent="0.25">
      <c r="O22" s="79">
        <v>1.07</v>
      </c>
      <c r="P22" s="79">
        <f t="shared" si="0"/>
        <v>31.008600000000001</v>
      </c>
    </row>
    <row r="23" spans="1:20" x14ac:dyDescent="0.25">
      <c r="O23" s="79">
        <v>1.06</v>
      </c>
      <c r="P23" s="79">
        <f t="shared" si="0"/>
        <v>30.718800000000002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30.429000000000002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30.139200000000002</v>
      </c>
    </row>
    <row r="26" spans="1:20" x14ac:dyDescent="0.25">
      <c r="B26" s="162">
        <v>43676</v>
      </c>
      <c r="C26" s="10">
        <v>66</v>
      </c>
      <c r="D26" s="39">
        <v>31.63</v>
      </c>
      <c r="E26" s="39">
        <v>29.13</v>
      </c>
      <c r="F26" s="39">
        <f>(E26-D26)*C26</f>
        <v>-165</v>
      </c>
      <c r="G26" s="39"/>
      <c r="H26" s="177"/>
      <c r="I26" s="39"/>
      <c r="J26" s="39"/>
      <c r="K26" s="39"/>
      <c r="L26" s="39"/>
      <c r="O26" s="79">
        <v>1.03</v>
      </c>
      <c r="P26" s="79">
        <f t="shared" si="0"/>
        <v>29.849400000000003</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29.5596</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29.2698</v>
      </c>
      <c r="T28" s="154"/>
    </row>
    <row r="29" spans="1:20" x14ac:dyDescent="0.25">
      <c r="B29" s="162"/>
      <c r="C29" s="10"/>
      <c r="D29" s="39"/>
      <c r="E29" s="39"/>
      <c r="F29" s="39"/>
      <c r="G29" s="39"/>
      <c r="H29" s="177"/>
      <c r="I29" s="39"/>
      <c r="J29" s="39"/>
      <c r="K29" s="39"/>
      <c r="L29" s="39"/>
      <c r="O29" s="79">
        <v>1</v>
      </c>
      <c r="P29" s="79">
        <f t="shared" si="0"/>
        <v>28.98</v>
      </c>
      <c r="T29" s="154"/>
    </row>
    <row r="30" spans="1:20" x14ac:dyDescent="0.25">
      <c r="B30" s="162"/>
      <c r="C30" s="10"/>
      <c r="D30" s="39"/>
      <c r="E30" s="39"/>
      <c r="F30" s="39"/>
      <c r="G30" s="39"/>
      <c r="H30" s="177"/>
      <c r="I30" s="39"/>
      <c r="J30" s="39"/>
      <c r="K30" s="39"/>
      <c r="L30" s="39"/>
      <c r="O30" s="79">
        <v>0.99</v>
      </c>
      <c r="P30" s="79">
        <f t="shared" si="0"/>
        <v>28.690200000000001</v>
      </c>
      <c r="T30" s="154"/>
    </row>
    <row r="31" spans="1:20" x14ac:dyDescent="0.25">
      <c r="B31" s="162"/>
      <c r="C31" s="10"/>
      <c r="D31" s="39"/>
      <c r="E31" s="39"/>
      <c r="F31" s="39"/>
      <c r="G31" s="39"/>
      <c r="H31" s="177"/>
      <c r="I31" s="39"/>
      <c r="J31" s="39"/>
      <c r="K31" s="39"/>
      <c r="L31" s="39"/>
      <c r="O31" s="79">
        <v>0.98</v>
      </c>
      <c r="P31" s="79">
        <f t="shared" si="0"/>
        <v>28.400400000000001</v>
      </c>
    </row>
    <row r="32" spans="1:20" x14ac:dyDescent="0.25">
      <c r="B32" s="162"/>
      <c r="C32" s="10"/>
      <c r="D32" s="39"/>
      <c r="E32" s="39"/>
      <c r="F32" s="39"/>
      <c r="G32" s="39"/>
      <c r="H32" s="177"/>
      <c r="I32" s="39"/>
      <c r="J32" s="39"/>
      <c r="K32" s="39"/>
      <c r="L32" s="39"/>
      <c r="O32" s="79">
        <v>0.97</v>
      </c>
      <c r="P32" s="79">
        <f t="shared" si="0"/>
        <v>28.110599999999998</v>
      </c>
    </row>
    <row r="33" spans="2:17" x14ac:dyDescent="0.25">
      <c r="B33" s="162"/>
      <c r="C33" s="10"/>
      <c r="D33" s="39"/>
      <c r="E33" s="39"/>
      <c r="F33" s="39"/>
      <c r="G33" s="39"/>
      <c r="H33" s="177"/>
      <c r="I33" s="39"/>
      <c r="J33" s="39"/>
      <c r="K33" s="39"/>
      <c r="L33" s="39"/>
      <c r="O33" s="79">
        <v>0.96</v>
      </c>
      <c r="P33" s="79">
        <f t="shared" si="0"/>
        <v>27.820799999999998</v>
      </c>
    </row>
    <row r="34" spans="2:17" x14ac:dyDescent="0.25">
      <c r="B34" s="162"/>
      <c r="C34" s="10"/>
      <c r="D34" s="39"/>
      <c r="E34" s="39"/>
      <c r="F34" s="39"/>
      <c r="G34" s="39"/>
      <c r="H34" s="177"/>
      <c r="I34" s="39"/>
      <c r="J34" s="39"/>
      <c r="K34" s="39"/>
      <c r="L34" s="39"/>
      <c r="O34" s="79">
        <v>0.95</v>
      </c>
      <c r="P34" s="79">
        <f t="shared" si="0"/>
        <v>27.530999999999999</v>
      </c>
    </row>
    <row r="35" spans="2:17" x14ac:dyDescent="0.25">
      <c r="B35" s="162"/>
      <c r="C35" s="10"/>
      <c r="D35" s="39"/>
      <c r="E35" s="39"/>
      <c r="F35" s="39"/>
      <c r="G35" s="39"/>
      <c r="H35" s="177"/>
      <c r="I35" s="39"/>
      <c r="J35" s="39"/>
      <c r="K35" s="39"/>
      <c r="L35" s="39"/>
      <c r="O35" s="79">
        <v>0.94</v>
      </c>
      <c r="P35" s="79">
        <f t="shared" si="0"/>
        <v>27.241199999999999</v>
      </c>
    </row>
    <row r="36" spans="2:17" x14ac:dyDescent="0.25">
      <c r="B36" s="162"/>
      <c r="C36" s="10"/>
      <c r="D36" s="39"/>
      <c r="E36" s="39"/>
      <c r="F36" s="39"/>
      <c r="G36" s="39"/>
      <c r="H36" s="177"/>
      <c r="I36" s="39"/>
      <c r="J36" s="39"/>
      <c r="K36" s="39"/>
      <c r="L36" s="39"/>
      <c r="O36" s="79">
        <v>0.93</v>
      </c>
      <c r="P36" s="79">
        <f t="shared" si="0"/>
        <v>26.951400000000003</v>
      </c>
    </row>
    <row r="37" spans="2:17" x14ac:dyDescent="0.25">
      <c r="B37" s="162"/>
      <c r="C37" s="10"/>
      <c r="D37" s="39"/>
      <c r="E37" s="39"/>
      <c r="F37" s="39"/>
      <c r="G37" s="39"/>
      <c r="H37" s="177"/>
      <c r="I37" s="39"/>
      <c r="J37" s="39"/>
      <c r="K37" s="39"/>
      <c r="L37" s="39"/>
      <c r="O37" s="79">
        <v>0.92</v>
      </c>
      <c r="P37" s="79">
        <f t="shared" si="0"/>
        <v>26.6616</v>
      </c>
    </row>
    <row r="38" spans="2:17" x14ac:dyDescent="0.25">
      <c r="B38" s="162"/>
      <c r="C38" s="10"/>
      <c r="D38" s="39"/>
      <c r="E38" s="39"/>
      <c r="F38" s="39"/>
      <c r="G38" s="39"/>
      <c r="H38" s="177"/>
      <c r="I38" s="39"/>
      <c r="J38" s="39"/>
      <c r="K38" s="39"/>
      <c r="L38" s="39"/>
      <c r="O38" s="79">
        <v>0.91</v>
      </c>
      <c r="P38" s="79">
        <f t="shared" si="0"/>
        <v>26.3718</v>
      </c>
    </row>
    <row r="39" spans="2:17" x14ac:dyDescent="0.25">
      <c r="B39" s="162"/>
      <c r="C39" s="10"/>
      <c r="D39" s="39"/>
      <c r="E39" s="39"/>
      <c r="F39" s="39"/>
      <c r="G39" s="39"/>
      <c r="H39" s="177"/>
      <c r="I39" s="39"/>
      <c r="J39" s="39"/>
      <c r="K39" s="39"/>
      <c r="L39" s="39"/>
      <c r="O39" s="79">
        <v>0.9</v>
      </c>
      <c r="P39" s="79">
        <f t="shared" si="0"/>
        <v>26.082000000000001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4" priority="33">
      <formula>Q7&gt;0</formula>
    </cfRule>
    <cfRule type="expression" dxfId="3693" priority="34">
      <formula>Q7&lt;0</formula>
    </cfRule>
  </conditionalFormatting>
  <conditionalFormatting sqref="Q8">
    <cfRule type="expression" dxfId="3692" priority="31">
      <formula>Q8&gt;0</formula>
    </cfRule>
    <cfRule type="expression" dxfId="3691" priority="32">
      <formula>Q8&lt;0</formula>
    </cfRule>
  </conditionalFormatting>
  <conditionalFormatting sqref="F34:F54 F58:F63">
    <cfRule type="expression" dxfId="3690" priority="29">
      <formula>F34&gt;0</formula>
    </cfRule>
    <cfRule type="expression" dxfId="3689" priority="30">
      <formula>F34&lt;0</formula>
    </cfRule>
  </conditionalFormatting>
  <conditionalFormatting sqref="H34:H54 H58:H63">
    <cfRule type="expression" dxfId="3688" priority="27">
      <formula>H34&gt;0</formula>
    </cfRule>
    <cfRule type="expression" dxfId="3687" priority="28">
      <formula>H34&lt;0</formula>
    </cfRule>
  </conditionalFormatting>
  <conditionalFormatting sqref="Q10">
    <cfRule type="expression" dxfId="3686" priority="25">
      <formula>Q10&gt;0</formula>
    </cfRule>
    <cfRule type="expression" dxfId="3685" priority="26">
      <formula>Q10&lt;0</formula>
    </cfRule>
  </conditionalFormatting>
  <conditionalFormatting sqref="J25:J38">
    <cfRule type="expression" dxfId="3684" priority="23">
      <formula>J25&gt;0</formula>
    </cfRule>
    <cfRule type="expression" dxfId="3683" priority="24">
      <formula>J25&lt;0</formula>
    </cfRule>
  </conditionalFormatting>
  <conditionalFormatting sqref="K25:K35 K37:K38">
    <cfRule type="expression" dxfId="3682" priority="21">
      <formula>K25&gt;0</formula>
    </cfRule>
    <cfRule type="expression" dxfId="3681" priority="22">
      <formula>K25&lt;0</formula>
    </cfRule>
  </conditionalFormatting>
  <conditionalFormatting sqref="F89:F110">
    <cfRule type="expression" dxfId="3680" priority="19">
      <formula>F89&gt;0</formula>
    </cfRule>
    <cfRule type="expression" dxfId="3679" priority="20">
      <formula>F89&lt;0</formula>
    </cfRule>
  </conditionalFormatting>
  <conditionalFormatting sqref="H89:H110">
    <cfRule type="expression" dxfId="3678" priority="17">
      <formula>H89&gt;0</formula>
    </cfRule>
    <cfRule type="expression" dxfId="3677" priority="18">
      <formula>H89&lt;0</formula>
    </cfRule>
  </conditionalFormatting>
  <conditionalFormatting sqref="J89:J102">
    <cfRule type="expression" dxfId="3676" priority="15">
      <formula>J89&gt;0</formula>
    </cfRule>
    <cfRule type="expression" dxfId="3675" priority="16">
      <formula>J89&lt;0</formula>
    </cfRule>
  </conditionalFormatting>
  <conditionalFormatting sqref="K89:K102">
    <cfRule type="expression" dxfId="3674" priority="13">
      <formula>K89&gt;0</formula>
    </cfRule>
    <cfRule type="expression" dxfId="3673" priority="14">
      <formula>K89&lt;0</formula>
    </cfRule>
  </conditionalFormatting>
  <conditionalFormatting sqref="L89:L102">
    <cfRule type="expression" dxfId="3672" priority="11">
      <formula>L89&gt;0</formula>
    </cfRule>
    <cfRule type="expression" dxfId="3671" priority="12">
      <formula>L89&lt;0</formula>
    </cfRule>
  </conditionalFormatting>
  <conditionalFormatting sqref="F25:F33">
    <cfRule type="expression" dxfId="3670" priority="9">
      <formula>F25&gt;0</formula>
    </cfRule>
    <cfRule type="expression" dxfId="3669" priority="10">
      <formula>F25&lt;0</formula>
    </cfRule>
  </conditionalFormatting>
  <conditionalFormatting sqref="H25:H33">
    <cfRule type="expression" dxfId="3668" priority="7">
      <formula>H25&gt;0</formula>
    </cfRule>
    <cfRule type="expression" dxfId="3667" priority="8">
      <formula>H25&lt;0</formula>
    </cfRule>
  </conditionalFormatting>
  <conditionalFormatting sqref="J54">
    <cfRule type="expression" dxfId="3666" priority="5">
      <formula>J54&gt;0</formula>
    </cfRule>
    <cfRule type="expression" dxfId="3665" priority="6">
      <formula>J54&lt;0</formula>
    </cfRule>
  </conditionalFormatting>
  <conditionalFormatting sqref="F55:F57">
    <cfRule type="expression" dxfId="3664" priority="3">
      <formula>F55&gt;0</formula>
    </cfRule>
    <cfRule type="expression" dxfId="3663" priority="4">
      <formula>F55&lt;0</formula>
    </cfRule>
  </conditionalFormatting>
  <conditionalFormatting sqref="H55:H57">
    <cfRule type="expression" dxfId="3662" priority="1">
      <formula>H55&gt;0</formula>
    </cfRule>
    <cfRule type="expression" dxfId="36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0" priority="11">
      <formula>Q8&gt;0</formula>
    </cfRule>
    <cfRule type="expression" dxfId="3659" priority="12">
      <formula>Q8&lt;0</formula>
    </cfRule>
  </conditionalFormatting>
  <conditionalFormatting sqref="Q7">
    <cfRule type="expression" dxfId="3658" priority="13">
      <formula>Q7&gt;0</formula>
    </cfRule>
    <cfRule type="expression" dxfId="3657" priority="14">
      <formula>Q7&lt;0</formula>
    </cfRule>
  </conditionalFormatting>
  <conditionalFormatting sqref="F22">
    <cfRule type="expression" dxfId="3656" priority="9">
      <formula>F22&gt;0</formula>
    </cfRule>
    <cfRule type="expression" dxfId="3655" priority="10">
      <formula>F22&lt;0</formula>
    </cfRule>
  </conditionalFormatting>
  <conditionalFormatting sqref="H22">
    <cfRule type="expression" dxfId="3654" priority="7">
      <formula>H22&gt;0</formula>
    </cfRule>
    <cfRule type="expression" dxfId="3653" priority="8">
      <formula>H22&lt;0</formula>
    </cfRule>
  </conditionalFormatting>
  <conditionalFormatting sqref="F59">
    <cfRule type="expression" dxfId="3652" priority="5">
      <formula>F59&gt;0</formula>
    </cfRule>
    <cfRule type="expression" dxfId="3651" priority="6">
      <formula>F59&lt;0</formula>
    </cfRule>
  </conditionalFormatting>
  <conditionalFormatting sqref="H59">
    <cfRule type="expression" dxfId="3650" priority="3">
      <formula>H59&gt;0</formula>
    </cfRule>
    <cfRule type="expression" dxfId="3649" priority="4">
      <formula>H59&lt;0</formula>
    </cfRule>
  </conditionalFormatting>
  <conditionalFormatting sqref="M30">
    <cfRule type="expression" dxfId="3648" priority="1">
      <formula>M30&gt;0</formula>
    </cfRule>
    <cfRule type="expression" dxfId="364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6" priority="32">
      <formula>F51&gt;0</formula>
    </cfRule>
    <cfRule type="expression" dxfId="3645" priority="33">
      <formula>F51&lt;0</formula>
    </cfRule>
  </conditionalFormatting>
  <conditionalFormatting sqref="Q7">
    <cfRule type="expression" dxfId="3644" priority="30">
      <formula>Q7&gt;0</formula>
    </cfRule>
    <cfRule type="expression" dxfId="3643" priority="31">
      <formula>Q7&lt;0</formula>
    </cfRule>
  </conditionalFormatting>
  <conditionalFormatting sqref="Q8">
    <cfRule type="expression" dxfId="3642" priority="28">
      <formula>Q8&gt;0</formula>
    </cfRule>
    <cfRule type="expression" dxfId="3641" priority="29">
      <formula>Q8&lt;0</formula>
    </cfRule>
  </conditionalFormatting>
  <conditionalFormatting sqref="F25:F44 F46:F50">
    <cfRule type="expression" dxfId="3640" priority="26">
      <formula>F25&gt;0</formula>
    </cfRule>
    <cfRule type="expression" dxfId="3639" priority="27">
      <formula>F25&lt;0</formula>
    </cfRule>
  </conditionalFormatting>
  <conditionalFormatting sqref="H25:H44 H46:H50">
    <cfRule type="expression" dxfId="3638" priority="24">
      <formula>H25&gt;0</formula>
    </cfRule>
    <cfRule type="expression" dxfId="3637" priority="25">
      <formula>H25&lt;0</formula>
    </cfRule>
  </conditionalFormatting>
  <conditionalFormatting sqref="F89:F110">
    <cfRule type="expression" dxfId="3636" priority="22">
      <formula>F89&gt;0</formula>
    </cfRule>
    <cfRule type="expression" dxfId="3635" priority="23">
      <formula>F89&lt;0</formula>
    </cfRule>
  </conditionalFormatting>
  <conditionalFormatting sqref="H89:H110">
    <cfRule type="expression" dxfId="3634" priority="20">
      <formula>H89&gt;0</formula>
    </cfRule>
    <cfRule type="expression" dxfId="3633" priority="21">
      <formula>H89&lt;0</formula>
    </cfRule>
  </conditionalFormatting>
  <conditionalFormatting sqref="Q10">
    <cfRule type="expression" dxfId="3632" priority="18">
      <formula>Q10&gt;0</formula>
    </cfRule>
    <cfRule type="expression" dxfId="3631" priority="19">
      <formula>Q10&lt;0</formula>
    </cfRule>
  </conditionalFormatting>
  <conditionalFormatting sqref="J25:J39">
    <cfRule type="expression" dxfId="3630" priority="16">
      <formula>J25&gt;0</formula>
    </cfRule>
    <cfRule type="expression" dxfId="3629" priority="17">
      <formula>J25&lt;0</formula>
    </cfRule>
  </conditionalFormatting>
  <conditionalFormatting sqref="K25:K38">
    <cfRule type="expression" dxfId="3628" priority="14">
      <formula>K25&gt;0</formula>
    </cfRule>
    <cfRule type="expression" dxfId="3627" priority="15">
      <formula>K25&lt;0</formula>
    </cfRule>
  </conditionalFormatting>
  <conditionalFormatting sqref="L25:L38">
    <cfRule type="expression" dxfId="3626" priority="12">
      <formula>L25&gt;0</formula>
    </cfRule>
    <cfRule type="expression" dxfId="36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4" priority="9">
      <formula>J40&gt;0</formula>
    </cfRule>
    <cfRule type="expression" dxfId="36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2" priority="7">
      <formula>F45&gt;0</formula>
    </cfRule>
    <cfRule type="expression" dxfId="3621" priority="8">
      <formula>F45&lt;0</formula>
    </cfRule>
  </conditionalFormatting>
  <conditionalFormatting sqref="H45">
    <cfRule type="expression" dxfId="3620" priority="5">
      <formula>H45&gt;0</formula>
    </cfRule>
    <cfRule type="expression" dxfId="3619" priority="6">
      <formula>H45&lt;0</formula>
    </cfRule>
  </conditionalFormatting>
  <conditionalFormatting sqref="J45">
    <cfRule type="expression" dxfId="3618" priority="3">
      <formula>J45&gt;0</formula>
    </cfRule>
    <cfRule type="expression" dxfId="3617" priority="4">
      <formula>J45&lt;0</formula>
    </cfRule>
  </conditionalFormatting>
  <conditionalFormatting sqref="J46">
    <cfRule type="expression" dxfId="3616" priority="1">
      <formula>J46&gt;0</formula>
    </cfRule>
    <cfRule type="expression" dxfId="36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4" priority="66">
      <formula>F22&gt;0</formula>
    </cfRule>
    <cfRule type="expression" dxfId="361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2" priority="53">
      <formula>F41&gt;0</formula>
    </cfRule>
    <cfRule type="expression" dxfId="3611" priority="54">
      <formula>F41&lt;0</formula>
    </cfRule>
  </conditionalFormatting>
  <conditionalFormatting sqref="F41">
    <cfRule type="expression" dxfId="3610" priority="57">
      <formula>F41&gt;0</formula>
    </cfRule>
    <cfRule type="expression" dxfId="3609" priority="58">
      <formula>F41&lt;0</formula>
    </cfRule>
  </conditionalFormatting>
  <conditionalFormatting sqref="H41">
    <cfRule type="expression" dxfId="3608" priority="35">
      <formula>H41&gt;0</formula>
    </cfRule>
    <cfRule type="expression" dxfId="3607" priority="36">
      <formula>H41&lt;0</formula>
    </cfRule>
  </conditionalFormatting>
  <conditionalFormatting sqref="F89:F95">
    <cfRule type="expression" dxfId="3606" priority="29">
      <formula>F89&gt;0</formula>
    </cfRule>
    <cfRule type="expression" dxfId="3605" priority="30">
      <formula>F89&lt;0</formula>
    </cfRule>
  </conditionalFormatting>
  <conditionalFormatting sqref="F96:F110">
    <cfRule type="expression" dxfId="3604" priority="25">
      <formula>F96&gt;0</formula>
    </cfRule>
    <cfRule type="expression" dxfId="3603" priority="26">
      <formula>F96&lt;0</formula>
    </cfRule>
  </conditionalFormatting>
  <conditionalFormatting sqref="F96:F110">
    <cfRule type="expression" dxfId="3602" priority="27">
      <formula>F96&gt;0</formula>
    </cfRule>
    <cfRule type="expression" dxfId="3601" priority="28">
      <formula>F96&lt;0</formula>
    </cfRule>
  </conditionalFormatting>
  <conditionalFormatting sqref="H89:H100">
    <cfRule type="expression" dxfId="3600" priority="23">
      <formula>H89&gt;0</formula>
    </cfRule>
    <cfRule type="expression" dxfId="3599" priority="24">
      <formula>H89&lt;0</formula>
    </cfRule>
  </conditionalFormatting>
  <conditionalFormatting sqref="H101">
    <cfRule type="expression" dxfId="3598" priority="21">
      <formula>H101&gt;0</formula>
    </cfRule>
    <cfRule type="expression" dxfId="3597" priority="22">
      <formula>H101&lt;0</formula>
    </cfRule>
  </conditionalFormatting>
  <conditionalFormatting sqref="F111:F116">
    <cfRule type="expression" dxfId="3596" priority="19">
      <formula>F111&gt;0</formula>
    </cfRule>
    <cfRule type="expression" dxfId="3595" priority="20">
      <formula>F111&lt;0</formula>
    </cfRule>
  </conditionalFormatting>
  <conditionalFormatting sqref="H103:H116">
    <cfRule type="expression" dxfId="3594" priority="17">
      <formula>H103&gt;0</formula>
    </cfRule>
    <cfRule type="expression" dxfId="3593" priority="18">
      <formula>H103&lt;0</formula>
    </cfRule>
  </conditionalFormatting>
  <conditionalFormatting sqref="H102">
    <cfRule type="expression" dxfId="3592" priority="15">
      <formula>H102&gt;0</formula>
    </cfRule>
    <cfRule type="expression" dxfId="3591" priority="16">
      <formula>H102&lt;0</formula>
    </cfRule>
  </conditionalFormatting>
  <conditionalFormatting sqref="M42">
    <cfRule type="expression" dxfId="3590" priority="13">
      <formula>M42&gt;0</formula>
    </cfRule>
    <cfRule type="expression" dxfId="3589" priority="14">
      <formula>M42&lt;0</formula>
    </cfRule>
  </conditionalFormatting>
  <conditionalFormatting sqref="Q7">
    <cfRule type="expression" dxfId="3588" priority="9">
      <formula>Q7&gt;0</formula>
    </cfRule>
    <cfRule type="expression" dxfId="3587" priority="10">
      <formula>Q7&lt;0</formula>
    </cfRule>
  </conditionalFormatting>
  <conditionalFormatting sqref="Q8">
    <cfRule type="expression" dxfId="3586" priority="7">
      <formula>Q8&gt;0</formula>
    </cfRule>
    <cfRule type="expression" dxfId="3585" priority="8">
      <formula>Q8&lt;0</formula>
    </cfRule>
  </conditionalFormatting>
  <conditionalFormatting sqref="F117:F130 H117:H130">
    <cfRule type="expression" dxfId="3584" priority="1">
      <formula>F117&gt;0</formula>
    </cfRule>
    <cfRule type="expression" dxfId="358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2" priority="21">
      <formula>F47&gt;0</formula>
    </cfRule>
    <cfRule type="expression" dxfId="3581" priority="22">
      <formula>F47&lt;0</formula>
    </cfRule>
  </conditionalFormatting>
  <conditionalFormatting sqref="Q7">
    <cfRule type="expression" dxfId="3580" priority="19">
      <formula>Q7&gt;0</formula>
    </cfRule>
    <cfRule type="expression" dxfId="3579" priority="20">
      <formula>Q7&lt;0</formula>
    </cfRule>
  </conditionalFormatting>
  <conditionalFormatting sqref="Q8">
    <cfRule type="expression" dxfId="3578" priority="17">
      <formula>Q8&gt;0</formula>
    </cfRule>
    <cfRule type="expression" dxfId="3577" priority="18">
      <formula>Q8&lt;0</formula>
    </cfRule>
  </conditionalFormatting>
  <conditionalFormatting sqref="F25:F46">
    <cfRule type="expression" dxfId="3576" priority="15">
      <formula>F25&gt;0</formula>
    </cfRule>
    <cfRule type="expression" dxfId="3575" priority="16">
      <formula>F25&lt;0</formula>
    </cfRule>
  </conditionalFormatting>
  <conditionalFormatting sqref="H25:H46">
    <cfRule type="expression" dxfId="3574" priority="13">
      <formula>H25&gt;0</formula>
    </cfRule>
    <cfRule type="expression" dxfId="3573" priority="14">
      <formula>H25&lt;0</formula>
    </cfRule>
  </conditionalFormatting>
  <conditionalFormatting sqref="F89:F110">
    <cfRule type="expression" dxfId="3572" priority="11">
      <formula>F89&gt;0</formula>
    </cfRule>
    <cfRule type="expression" dxfId="3571" priority="12">
      <formula>F89&lt;0</formula>
    </cfRule>
  </conditionalFormatting>
  <conditionalFormatting sqref="H89:H110">
    <cfRule type="expression" dxfId="3570" priority="9">
      <formula>H89&gt;0</formula>
    </cfRule>
    <cfRule type="expression" dxfId="3569" priority="10">
      <formula>H89&lt;0</formula>
    </cfRule>
  </conditionalFormatting>
  <conditionalFormatting sqref="Q10">
    <cfRule type="expression" dxfId="3568" priority="7">
      <formula>Q10&gt;0</formula>
    </cfRule>
    <cfRule type="expression" dxfId="3567" priority="8">
      <formula>Q10&lt;0</formula>
    </cfRule>
  </conditionalFormatting>
  <conditionalFormatting sqref="J25:J38">
    <cfRule type="expression" dxfId="3566" priority="5">
      <formula>J25&gt;0</formula>
    </cfRule>
    <cfRule type="expression" dxfId="3565" priority="6">
      <formula>J25&lt;0</formula>
    </cfRule>
  </conditionalFormatting>
  <conditionalFormatting sqref="K25:K38">
    <cfRule type="expression" dxfId="3564" priority="3">
      <formula>K25&gt;0</formula>
    </cfRule>
    <cfRule type="expression" dxfId="3563" priority="4">
      <formula>K25&lt;0</formula>
    </cfRule>
  </conditionalFormatting>
  <conditionalFormatting sqref="L25:L38">
    <cfRule type="expression" dxfId="3562" priority="1">
      <formula>L25&gt;0</formula>
    </cfRule>
    <cfRule type="expression" dxfId="356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0" priority="35">
      <formula>F47&gt;0</formula>
    </cfRule>
    <cfRule type="expression" dxfId="3559" priority="36">
      <formula>F47&lt;0</formula>
    </cfRule>
  </conditionalFormatting>
  <conditionalFormatting sqref="Q7">
    <cfRule type="expression" dxfId="3558" priority="33">
      <formula>Q7&gt;0</formula>
    </cfRule>
    <cfRule type="expression" dxfId="3557" priority="34">
      <formula>Q7&lt;0</formula>
    </cfRule>
  </conditionalFormatting>
  <conditionalFormatting sqref="Q8">
    <cfRule type="expression" dxfId="3556" priority="31">
      <formula>Q8&gt;0</formula>
    </cfRule>
    <cfRule type="expression" dxfId="3555" priority="32">
      <formula>Q8&lt;0</formula>
    </cfRule>
  </conditionalFormatting>
  <conditionalFormatting sqref="F30:F46">
    <cfRule type="expression" dxfId="3554" priority="29">
      <formula>F30&gt;0</formula>
    </cfRule>
    <cfRule type="expression" dxfId="3553" priority="30">
      <formula>F30&lt;0</formula>
    </cfRule>
  </conditionalFormatting>
  <conditionalFormatting sqref="H30:H46">
    <cfRule type="expression" dxfId="3552" priority="27">
      <formula>H30&gt;0</formula>
    </cfRule>
    <cfRule type="expression" dxfId="3551" priority="28">
      <formula>H30&lt;0</formula>
    </cfRule>
  </conditionalFormatting>
  <conditionalFormatting sqref="Q10">
    <cfRule type="expression" dxfId="3550" priority="25">
      <formula>Q10&gt;0</formula>
    </cfRule>
    <cfRule type="expression" dxfId="3549" priority="26">
      <formula>Q10&lt;0</formula>
    </cfRule>
  </conditionalFormatting>
  <conditionalFormatting sqref="J25:J38">
    <cfRule type="expression" dxfId="3548" priority="23">
      <formula>J25&gt;0</formula>
    </cfRule>
    <cfRule type="expression" dxfId="3547" priority="24">
      <formula>J25&lt;0</formula>
    </cfRule>
  </conditionalFormatting>
  <conditionalFormatting sqref="K25:K38">
    <cfRule type="expression" dxfId="3546" priority="21">
      <formula>K25&gt;0</formula>
    </cfRule>
    <cfRule type="expression" dxfId="3545" priority="22">
      <formula>K25&lt;0</formula>
    </cfRule>
  </conditionalFormatting>
  <conditionalFormatting sqref="L25 L38">
    <cfRule type="expression" dxfId="3544" priority="19">
      <formula>L25&gt;0</formula>
    </cfRule>
    <cfRule type="expression" dxfId="3543" priority="20">
      <formula>L25&lt;0</formula>
    </cfRule>
  </conditionalFormatting>
  <conditionalFormatting sqref="F89:F110">
    <cfRule type="expression" dxfId="3542" priority="17">
      <formula>F89&gt;0</formula>
    </cfRule>
    <cfRule type="expression" dxfId="3541" priority="18">
      <formula>F89&lt;0</formula>
    </cfRule>
  </conditionalFormatting>
  <conditionalFormatting sqref="H89:H110">
    <cfRule type="expression" dxfId="3540" priority="15">
      <formula>H89&gt;0</formula>
    </cfRule>
    <cfRule type="expression" dxfId="3539" priority="16">
      <formula>H89&lt;0</formula>
    </cfRule>
  </conditionalFormatting>
  <conditionalFormatting sqref="J89:J102">
    <cfRule type="expression" dxfId="3538" priority="13">
      <formula>J89&gt;0</formula>
    </cfRule>
    <cfRule type="expression" dxfId="3537" priority="14">
      <formula>J89&lt;0</formula>
    </cfRule>
  </conditionalFormatting>
  <conditionalFormatting sqref="K89:K102">
    <cfRule type="expression" dxfId="3536" priority="11">
      <formula>K89&gt;0</formula>
    </cfRule>
    <cfRule type="expression" dxfId="3535" priority="12">
      <formula>K89&lt;0</formula>
    </cfRule>
  </conditionalFormatting>
  <conditionalFormatting sqref="L89:L102">
    <cfRule type="expression" dxfId="3534" priority="9">
      <formula>L89&gt;0</formula>
    </cfRule>
    <cfRule type="expression" dxfId="3533" priority="10">
      <formula>L89&lt;0</formula>
    </cfRule>
  </conditionalFormatting>
  <conditionalFormatting sqref="F29 F25:F26">
    <cfRule type="expression" dxfId="3532" priority="7">
      <formula>F25&gt;0</formula>
    </cfRule>
    <cfRule type="expression" dxfId="3531" priority="8">
      <formula>F25&lt;0</formula>
    </cfRule>
  </conditionalFormatting>
  <conditionalFormatting sqref="H29 H25:H27">
    <cfRule type="expression" dxfId="3530" priority="5">
      <formula>H25&gt;0</formula>
    </cfRule>
    <cfRule type="expression" dxfId="3529" priority="6">
      <formula>H25&lt;0</formula>
    </cfRule>
  </conditionalFormatting>
  <conditionalFormatting sqref="F27:F28">
    <cfRule type="expression" dxfId="3528" priority="3">
      <formula>F27&gt;0</formula>
    </cfRule>
    <cfRule type="expression" dxfId="3527" priority="4">
      <formula>F27&lt;0</formula>
    </cfRule>
  </conditionalFormatting>
  <conditionalFormatting sqref="H28">
    <cfRule type="expression" dxfId="3526" priority="1">
      <formula>H28&gt;0</formula>
    </cfRule>
    <cfRule type="expression" dxfId="352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4" priority="25">
      <formula>F7&gt;0</formula>
    </cfRule>
    <cfRule type="expression" dxfId="3523" priority="26">
      <formula>F7&lt;0</formula>
    </cfRule>
  </conditionalFormatting>
  <conditionalFormatting sqref="Q8">
    <cfRule type="expression" dxfId="3522" priority="23">
      <formula>Q8&gt;0</formula>
    </cfRule>
    <cfRule type="expression" dxfId="3521" priority="24">
      <formula>Q8&lt;0</formula>
    </cfRule>
  </conditionalFormatting>
  <conditionalFormatting sqref="F93:F114">
    <cfRule type="expression" dxfId="3520" priority="17">
      <formula>F93&gt;0</formula>
    </cfRule>
    <cfRule type="expression" dxfId="3519" priority="18">
      <formula>F93&lt;0</formula>
    </cfRule>
  </conditionalFormatting>
  <conditionalFormatting sqref="H93:H114">
    <cfRule type="expression" dxfId="3518" priority="15">
      <formula>H93&gt;0</formula>
    </cfRule>
    <cfRule type="expression" dxfId="3517" priority="16">
      <formula>H93&lt;0</formula>
    </cfRule>
  </conditionalFormatting>
  <conditionalFormatting sqref="Q10">
    <cfRule type="expression" dxfId="3516" priority="13">
      <formula>Q10&gt;0</formula>
    </cfRule>
    <cfRule type="expression" dxfId="3515" priority="14">
      <formula>Q10&lt;0</formula>
    </cfRule>
  </conditionalFormatting>
  <conditionalFormatting sqref="J25:J38">
    <cfRule type="expression" dxfId="3514" priority="11">
      <formula>J25&gt;0</formula>
    </cfRule>
    <cfRule type="expression" dxfId="3513" priority="12">
      <formula>J25&lt;0</formula>
    </cfRule>
  </conditionalFormatting>
  <conditionalFormatting sqref="K25:K38">
    <cfRule type="expression" dxfId="3512" priority="9">
      <formula>K25&gt;0</formula>
    </cfRule>
    <cfRule type="expression" dxfId="3511" priority="10">
      <formula>K25&lt;0</formula>
    </cfRule>
  </conditionalFormatting>
  <conditionalFormatting sqref="L25:L34">
    <cfRule type="expression" dxfId="3510" priority="7">
      <formula>L25&gt;0</formula>
    </cfRule>
    <cfRule type="expression" dxfId="3509" priority="8">
      <formula>L25&lt;0</formula>
    </cfRule>
  </conditionalFormatting>
  <conditionalFormatting sqref="J43">
    <cfRule type="expression" dxfId="3508" priority="5">
      <formula>J43&gt;0</formula>
    </cfRule>
    <cfRule type="expression" dxfId="3507" priority="6">
      <formula>J43&lt;0</formula>
    </cfRule>
  </conditionalFormatting>
  <conditionalFormatting sqref="M25:M34">
    <cfRule type="expression" dxfId="3506" priority="3">
      <formula>M25&gt;0</formula>
    </cfRule>
    <cfRule type="expression" dxfId="3505" priority="4">
      <formula>M25&lt;0</formula>
    </cfRule>
  </conditionalFormatting>
  <conditionalFormatting sqref="H61:H64 F61:F64">
    <cfRule type="expression" dxfId="3504" priority="1">
      <formula>F61&gt;0</formula>
    </cfRule>
    <cfRule type="expression" dxfId="350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2" priority="21">
      <formula>F47&gt;0</formula>
    </cfRule>
    <cfRule type="expression" dxfId="3501" priority="22">
      <formula>F47&lt;0</formula>
    </cfRule>
  </conditionalFormatting>
  <conditionalFormatting sqref="Q7">
    <cfRule type="expression" dxfId="3500" priority="19">
      <formula>Q7&gt;0</formula>
    </cfRule>
    <cfRule type="expression" dxfId="3499" priority="20">
      <formula>Q7&lt;0</formula>
    </cfRule>
  </conditionalFormatting>
  <conditionalFormatting sqref="Q8">
    <cfRule type="expression" dxfId="3498" priority="17">
      <formula>Q8&gt;0</formula>
    </cfRule>
    <cfRule type="expression" dxfId="3497" priority="18">
      <formula>Q8&lt;0</formula>
    </cfRule>
  </conditionalFormatting>
  <conditionalFormatting sqref="F25:F46">
    <cfRule type="expression" dxfId="3496" priority="15">
      <formula>F25&gt;0</formula>
    </cfRule>
    <cfRule type="expression" dxfId="3495" priority="16">
      <formula>F25&lt;0</formula>
    </cfRule>
  </conditionalFormatting>
  <conditionalFormatting sqref="H25:H46">
    <cfRule type="expression" dxfId="3494" priority="13">
      <formula>H25&gt;0</formula>
    </cfRule>
    <cfRule type="expression" dxfId="3493" priority="14">
      <formula>H25&lt;0</formula>
    </cfRule>
  </conditionalFormatting>
  <conditionalFormatting sqref="F89:F110">
    <cfRule type="expression" dxfId="3492" priority="11">
      <formula>F89&gt;0</formula>
    </cfRule>
    <cfRule type="expression" dxfId="3491" priority="12">
      <formula>F89&lt;0</formula>
    </cfRule>
  </conditionalFormatting>
  <conditionalFormatting sqref="H89:H110">
    <cfRule type="expression" dxfId="3490" priority="9">
      <formula>H89&gt;0</formula>
    </cfRule>
    <cfRule type="expression" dxfId="3489" priority="10">
      <formula>H89&lt;0</formula>
    </cfRule>
  </conditionalFormatting>
  <conditionalFormatting sqref="Q10">
    <cfRule type="expression" dxfId="3488" priority="7">
      <formula>Q10&gt;0</formula>
    </cfRule>
    <cfRule type="expression" dxfId="3487" priority="8">
      <formula>Q10&lt;0</formula>
    </cfRule>
  </conditionalFormatting>
  <conditionalFormatting sqref="J25:J38">
    <cfRule type="expression" dxfId="3486" priority="5">
      <formula>J25&gt;0</formula>
    </cfRule>
    <cfRule type="expression" dxfId="3485" priority="6">
      <formula>J25&lt;0</formula>
    </cfRule>
  </conditionalFormatting>
  <conditionalFormatting sqref="K25:K38">
    <cfRule type="expression" dxfId="3484" priority="3">
      <formula>K25&gt;0</formula>
    </cfRule>
    <cfRule type="expression" dxfId="3483" priority="4">
      <formula>K25&lt;0</formula>
    </cfRule>
  </conditionalFormatting>
  <conditionalFormatting sqref="L25:L38">
    <cfRule type="expression" dxfId="3482" priority="1">
      <formula>L25&gt;0</formula>
    </cfRule>
    <cfRule type="expression" dxfId="34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0" priority="29">
      <formula>F29&gt;0</formula>
    </cfRule>
    <cfRule type="expression" dxfId="3479" priority="30">
      <formula>F29&lt;0</formula>
    </cfRule>
  </conditionalFormatting>
  <conditionalFormatting sqref="Q7">
    <cfRule type="expression" dxfId="3478" priority="27">
      <formula>Q7&gt;0</formula>
    </cfRule>
    <cfRule type="expression" dxfId="3477" priority="28">
      <formula>Q7&lt;0</formula>
    </cfRule>
  </conditionalFormatting>
  <conditionalFormatting sqref="Q8">
    <cfRule type="expression" dxfId="3476" priority="25">
      <formula>Q8&gt;0</formula>
    </cfRule>
    <cfRule type="expression" dxfId="3475" priority="26">
      <formula>Q8&lt;0</formula>
    </cfRule>
  </conditionalFormatting>
  <conditionalFormatting sqref="F96:F110">
    <cfRule type="expression" dxfId="3474" priority="19">
      <formula>F96&gt;0</formula>
    </cfRule>
    <cfRule type="expression" dxfId="3473" priority="20">
      <formula>F96&lt;0</formula>
    </cfRule>
  </conditionalFormatting>
  <conditionalFormatting sqref="H96:H110">
    <cfRule type="expression" dxfId="3472" priority="17">
      <formula>H96&gt;0</formula>
    </cfRule>
    <cfRule type="expression" dxfId="3471" priority="18">
      <formula>H96&lt;0</formula>
    </cfRule>
  </conditionalFormatting>
  <conditionalFormatting sqref="Q10">
    <cfRule type="expression" dxfId="3470" priority="15">
      <formula>Q10&gt;0</formula>
    </cfRule>
    <cfRule type="expression" dxfId="3469" priority="16">
      <formula>Q10&lt;0</formula>
    </cfRule>
  </conditionalFormatting>
  <conditionalFormatting sqref="L29:L38">
    <cfRule type="expression" dxfId="3468" priority="9">
      <formula>L29&gt;0</formula>
    </cfRule>
    <cfRule type="expression" dxfId="3467" priority="10">
      <formula>L29&lt;0</formula>
    </cfRule>
  </conditionalFormatting>
  <conditionalFormatting sqref="F27:F29 H27:H29 J25:K29">
    <cfRule type="expression" dxfId="3466" priority="7">
      <formula>F25&gt;0</formula>
    </cfRule>
    <cfRule type="expression" dxfId="3465" priority="8">
      <formula>F25&lt;0</formula>
    </cfRule>
  </conditionalFormatting>
  <conditionalFormatting sqref="L25:L29">
    <cfRule type="expression" dxfId="3464" priority="5">
      <formula>L25&gt;0</formula>
    </cfRule>
    <cfRule type="expression" dxfId="3463" priority="6">
      <formula>L25&lt;0</formula>
    </cfRule>
  </conditionalFormatting>
  <conditionalFormatting sqref="F25:F26">
    <cfRule type="expression" dxfId="3462" priority="3">
      <formula>F25&gt;0</formula>
    </cfRule>
    <cfRule type="expression" dxfId="3461" priority="4">
      <formula>F25&lt;0</formula>
    </cfRule>
  </conditionalFormatting>
  <conditionalFormatting sqref="H25:H26">
    <cfRule type="expression" dxfId="3460" priority="1">
      <formula>H25&gt;0</formula>
    </cfRule>
    <cfRule type="expression" dxfId="345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63.48</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6348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2901.1099999999969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2703.9000000000015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0.74199390796081399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3.1505986137366104E-2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9.3628318584070787</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69.828000000000003</v>
      </c>
      <c r="U21" s="892"/>
    </row>
    <row r="22" spans="1:21" x14ac:dyDescent="0.25">
      <c r="O22" s="79">
        <v>1.0900000000000001</v>
      </c>
      <c r="P22" s="79">
        <f t="shared" ref="P22:P41" si="3">O22*$Q$4</f>
        <v>69.193200000000004</v>
      </c>
      <c r="U22" s="892"/>
    </row>
    <row r="23" spans="1:21" x14ac:dyDescent="0.25">
      <c r="O23" s="79">
        <v>1.08</v>
      </c>
      <c r="P23" s="79">
        <f t="shared" si="3"/>
        <v>68.558400000000006</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67.923600000000008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67.288799999999995</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66.653999999999996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66.019199999999998</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65.384399999999999</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64.749600000000001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64.114800000000002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63.48</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62.845199999999998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62.210399999999993</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61.575599999999994</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60.940799999999996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60.305999999999997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59.671199999999992</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59.0364</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58.401600000000002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57.766799999999996</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57.131999999999998</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8" priority="51">
      <formula>F25&gt;0</formula>
    </cfRule>
    <cfRule type="expression" dxfId="3457" priority="52">
      <formula>F25&lt;0</formula>
    </cfRule>
  </conditionalFormatting>
  <conditionalFormatting sqref="Q7">
    <cfRule type="expression" dxfId="3456" priority="49">
      <formula>Q7&gt;0</formula>
    </cfRule>
    <cfRule type="expression" dxfId="3455" priority="50">
      <formula>Q7&lt;0</formula>
    </cfRule>
  </conditionalFormatting>
  <conditionalFormatting sqref="Q8">
    <cfRule type="expression" dxfId="3454" priority="47">
      <formula>Q8&gt;0</formula>
    </cfRule>
    <cfRule type="expression" dxfId="3453" priority="48">
      <formula>Q8&lt;0</formula>
    </cfRule>
  </conditionalFormatting>
  <conditionalFormatting sqref="M68">
    <cfRule type="expression" dxfId="3452" priority="41">
      <formula>M68&gt;0</formula>
    </cfRule>
    <cfRule type="expression" dxfId="3451" priority="42">
      <formula>M68&lt;0</formula>
    </cfRule>
  </conditionalFormatting>
  <conditionalFormatting sqref="F94:F125">
    <cfRule type="expression" dxfId="3450" priority="39">
      <formula>F94&gt;0</formula>
    </cfRule>
    <cfRule type="expression" dxfId="3449" priority="40">
      <formula>F94&lt;0</formula>
    </cfRule>
  </conditionalFormatting>
  <conditionalFormatting sqref="H94:H125">
    <cfRule type="expression" dxfId="3448" priority="37">
      <formula>H94&gt;0</formula>
    </cfRule>
    <cfRule type="expression" dxfId="3447" priority="38">
      <formula>H94&lt;0</formula>
    </cfRule>
  </conditionalFormatting>
  <conditionalFormatting sqref="J28:J30 K25:K30 J31:K38">
    <cfRule type="expression" dxfId="3446" priority="31">
      <formula>J25&gt;0</formula>
    </cfRule>
    <cfRule type="expression" dxfId="3445" priority="32">
      <formula>J25&lt;0</formula>
    </cfRule>
  </conditionalFormatting>
  <conditionalFormatting sqref="K39:K42">
    <cfRule type="expression" dxfId="3444" priority="29">
      <formula>K39&gt;0</formula>
    </cfRule>
    <cfRule type="expression" dxfId="3443" priority="30">
      <formula>K39&lt;0</formula>
    </cfRule>
  </conditionalFormatting>
  <conditionalFormatting sqref="K43">
    <cfRule type="expression" dxfId="3442" priority="27">
      <formula>K43&gt;0</formula>
    </cfRule>
    <cfRule type="expression" dxfId="3441" priority="28">
      <formula>K43&lt;0</formula>
    </cfRule>
  </conditionalFormatting>
  <conditionalFormatting sqref="K44">
    <cfRule type="expression" dxfId="3440" priority="25">
      <formula>K44&gt;0</formula>
    </cfRule>
    <cfRule type="expression" dxfId="3439" priority="26">
      <formula>K44&lt;0</formula>
    </cfRule>
  </conditionalFormatting>
  <conditionalFormatting sqref="K45">
    <cfRule type="expression" dxfId="3438" priority="23">
      <formula>K45&gt;0</formula>
    </cfRule>
    <cfRule type="expression" dxfId="3437" priority="24">
      <formula>K45&lt;0</formula>
    </cfRule>
  </conditionalFormatting>
  <conditionalFormatting sqref="K46:K51">
    <cfRule type="expression" dxfId="3436" priority="11">
      <formula>K46&gt;0</formula>
    </cfRule>
    <cfRule type="expression" dxfId="3435" priority="12">
      <formula>K46&lt;0</formula>
    </cfRule>
  </conditionalFormatting>
  <conditionalFormatting sqref="K52:K59">
    <cfRule type="expression" dxfId="3434" priority="9">
      <formula>K52&gt;0</formula>
    </cfRule>
    <cfRule type="expression" dxfId="3433" priority="10">
      <formula>K52&lt;0</formula>
    </cfRule>
  </conditionalFormatting>
  <conditionalFormatting sqref="H55:H57 F54:F57">
    <cfRule type="expression" dxfId="3432" priority="7">
      <formula>F54&gt;0</formula>
    </cfRule>
    <cfRule type="expression" dxfId="3431" priority="8">
      <formula>F54&lt;0</formula>
    </cfRule>
  </conditionalFormatting>
  <conditionalFormatting sqref="F63:F64 H63:H64">
    <cfRule type="expression" dxfId="3430" priority="5">
      <formula>F63&gt;0</formula>
    </cfRule>
    <cfRule type="expression" dxfId="3429" priority="6">
      <formula>F63&lt;0</formula>
    </cfRule>
  </conditionalFormatting>
  <conditionalFormatting sqref="F61:F62 H61:H62">
    <cfRule type="expression" dxfId="3428" priority="3">
      <formula>F61&gt;0</formula>
    </cfRule>
    <cfRule type="expression" dxfId="3427" priority="4">
      <formula>F61&lt;0</formula>
    </cfRule>
  </conditionalFormatting>
  <conditionalFormatting sqref="F59:F60 H59:H60">
    <cfRule type="expression" dxfId="3426" priority="1">
      <formula>F59&gt;0</formula>
    </cfRule>
    <cfRule type="expression" dxfId="342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4" priority="35">
      <formula>F47&gt;0</formula>
    </cfRule>
    <cfRule type="expression" dxfId="3423" priority="36">
      <formula>F47&lt;0</formula>
    </cfRule>
  </conditionalFormatting>
  <conditionalFormatting sqref="Q7">
    <cfRule type="expression" dxfId="3422" priority="33">
      <formula>Q7&gt;0</formula>
    </cfRule>
    <cfRule type="expression" dxfId="3421" priority="34">
      <formula>Q7&lt;0</formula>
    </cfRule>
  </conditionalFormatting>
  <conditionalFormatting sqref="Q8">
    <cfRule type="expression" dxfId="3420" priority="31">
      <formula>Q8&gt;0</formula>
    </cfRule>
    <cfRule type="expression" dxfId="3419" priority="32">
      <formula>Q8&lt;0</formula>
    </cfRule>
  </conditionalFormatting>
  <conditionalFormatting sqref="F30:F46">
    <cfRule type="expression" dxfId="3418" priority="29">
      <formula>F30&gt;0</formula>
    </cfRule>
    <cfRule type="expression" dxfId="3417" priority="30">
      <formula>F30&lt;0</formula>
    </cfRule>
  </conditionalFormatting>
  <conditionalFormatting sqref="H30:H46">
    <cfRule type="expression" dxfId="3416" priority="27">
      <formula>H30&gt;0</formula>
    </cfRule>
    <cfRule type="expression" dxfId="3415" priority="28">
      <formula>H30&lt;0</formula>
    </cfRule>
  </conditionalFormatting>
  <conditionalFormatting sqref="Q10">
    <cfRule type="expression" dxfId="3414" priority="25">
      <formula>Q10&gt;0</formula>
    </cfRule>
    <cfRule type="expression" dxfId="3413" priority="26">
      <formula>Q10&lt;0</formula>
    </cfRule>
  </conditionalFormatting>
  <conditionalFormatting sqref="J25:J38">
    <cfRule type="expression" dxfId="3412" priority="23">
      <formula>J25&gt;0</formula>
    </cfRule>
    <cfRule type="expression" dxfId="3411" priority="24">
      <formula>J25&lt;0</formula>
    </cfRule>
  </conditionalFormatting>
  <conditionalFormatting sqref="K25:K38">
    <cfRule type="expression" dxfId="3410" priority="21">
      <formula>K25&gt;0</formula>
    </cfRule>
    <cfRule type="expression" dxfId="3409" priority="22">
      <formula>K25&lt;0</formula>
    </cfRule>
  </conditionalFormatting>
  <conditionalFormatting sqref="L25 L38">
    <cfRule type="expression" dxfId="3408" priority="19">
      <formula>L25&gt;0</formula>
    </cfRule>
    <cfRule type="expression" dxfId="3407" priority="20">
      <formula>L25&lt;0</formula>
    </cfRule>
  </conditionalFormatting>
  <conditionalFormatting sqref="F89:F110">
    <cfRule type="expression" dxfId="3406" priority="17">
      <formula>F89&gt;0</formula>
    </cfRule>
    <cfRule type="expression" dxfId="3405" priority="18">
      <formula>F89&lt;0</formula>
    </cfRule>
  </conditionalFormatting>
  <conditionalFormatting sqref="H89:H110">
    <cfRule type="expression" dxfId="3404" priority="15">
      <formula>H89&gt;0</formula>
    </cfRule>
    <cfRule type="expression" dxfId="3403" priority="16">
      <formula>H89&lt;0</formula>
    </cfRule>
  </conditionalFormatting>
  <conditionalFormatting sqref="J89:J102">
    <cfRule type="expression" dxfId="3402" priority="13">
      <formula>J89&gt;0</formula>
    </cfRule>
    <cfRule type="expression" dxfId="3401" priority="14">
      <formula>J89&lt;0</formula>
    </cfRule>
  </conditionalFormatting>
  <conditionalFormatting sqref="K89:K102">
    <cfRule type="expression" dxfId="3400" priority="11">
      <formula>K89&gt;0</formula>
    </cfRule>
    <cfRule type="expression" dxfId="3399" priority="12">
      <formula>K89&lt;0</formula>
    </cfRule>
  </conditionalFormatting>
  <conditionalFormatting sqref="L89:L102">
    <cfRule type="expression" dxfId="3398" priority="9">
      <formula>L89&gt;0</formula>
    </cfRule>
    <cfRule type="expression" dxfId="3397" priority="10">
      <formula>L89&lt;0</formula>
    </cfRule>
  </conditionalFormatting>
  <conditionalFormatting sqref="F29 F25:F26">
    <cfRule type="expression" dxfId="3396" priority="7">
      <formula>F25&gt;0</formula>
    </cfRule>
    <cfRule type="expression" dxfId="3395" priority="8">
      <formula>F25&lt;0</formula>
    </cfRule>
  </conditionalFormatting>
  <conditionalFormatting sqref="H29 H25:H27">
    <cfRule type="expression" dxfId="3394" priority="5">
      <formula>H25&gt;0</formula>
    </cfRule>
    <cfRule type="expression" dxfId="3393" priority="6">
      <formula>H25&lt;0</formula>
    </cfRule>
  </conditionalFormatting>
  <conditionalFormatting sqref="F27:F28">
    <cfRule type="expression" dxfId="3392" priority="3">
      <formula>F27&gt;0</formula>
    </cfRule>
    <cfRule type="expression" dxfId="3391" priority="4">
      <formula>F27&lt;0</formula>
    </cfRule>
  </conditionalFormatting>
  <conditionalFormatting sqref="H28">
    <cfRule type="expression" dxfId="3390" priority="1">
      <formula>H28&gt;0</formula>
    </cfRule>
    <cfRule type="expression" dxfId="338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8" priority="43">
      <formula>F54&gt;0</formula>
    </cfRule>
    <cfRule type="expression" dxfId="3387" priority="44">
      <formula>F54&lt;0</formula>
    </cfRule>
  </conditionalFormatting>
  <conditionalFormatting sqref="Q7">
    <cfRule type="expression" dxfId="3386" priority="41">
      <formula>Q7&gt;0</formula>
    </cfRule>
    <cfRule type="expression" dxfId="3385" priority="42">
      <formula>Q7&lt;0</formula>
    </cfRule>
  </conditionalFormatting>
  <conditionalFormatting sqref="Q8">
    <cfRule type="expression" dxfId="3384" priority="39">
      <formula>Q8&gt;0</formula>
    </cfRule>
    <cfRule type="expression" dxfId="3383" priority="40">
      <formula>Q8&lt;0</formula>
    </cfRule>
  </conditionalFormatting>
  <conditionalFormatting sqref="F33:F36 F38:F53">
    <cfRule type="expression" dxfId="3382" priority="37">
      <formula>F33&gt;0</formula>
    </cfRule>
    <cfRule type="expression" dxfId="3381" priority="38">
      <formula>F33&lt;0</formula>
    </cfRule>
  </conditionalFormatting>
  <conditionalFormatting sqref="H33:H36 H38:H53">
    <cfRule type="expression" dxfId="3380" priority="35">
      <formula>H33&gt;0</formula>
    </cfRule>
    <cfRule type="expression" dxfId="3379" priority="36">
      <formula>H33&lt;0</formula>
    </cfRule>
  </conditionalFormatting>
  <conditionalFormatting sqref="Q10">
    <cfRule type="expression" dxfId="3378" priority="33">
      <formula>Q10&gt;0</formula>
    </cfRule>
    <cfRule type="expression" dxfId="3377" priority="34">
      <formula>Q10&lt;0</formula>
    </cfRule>
  </conditionalFormatting>
  <conditionalFormatting sqref="J25:J37">
    <cfRule type="expression" dxfId="3376" priority="31">
      <formula>J25&gt;0</formula>
    </cfRule>
    <cfRule type="expression" dxfId="3375" priority="32">
      <formula>J25&lt;0</formula>
    </cfRule>
  </conditionalFormatting>
  <conditionalFormatting sqref="K25:K38">
    <cfRule type="expression" dxfId="3374" priority="29">
      <formula>K25&gt;0</formula>
    </cfRule>
    <cfRule type="expression" dxfId="3373" priority="30">
      <formula>K25&lt;0</formula>
    </cfRule>
  </conditionalFormatting>
  <conditionalFormatting sqref="L25">
    <cfRule type="expression" dxfId="3372" priority="27">
      <formula>L25&gt;0</formula>
    </cfRule>
    <cfRule type="expression" dxfId="3371" priority="28">
      <formula>L25&lt;0</formula>
    </cfRule>
  </conditionalFormatting>
  <conditionalFormatting sqref="F89:F110">
    <cfRule type="expression" dxfId="3370" priority="25">
      <formula>F89&gt;0</formula>
    </cfRule>
    <cfRule type="expression" dxfId="3369" priority="26">
      <formula>F89&lt;0</formula>
    </cfRule>
  </conditionalFormatting>
  <conditionalFormatting sqref="H89:H110">
    <cfRule type="expression" dxfId="3368" priority="23">
      <formula>H89&gt;0</formula>
    </cfRule>
    <cfRule type="expression" dxfId="3367" priority="24">
      <formula>H89&lt;0</formula>
    </cfRule>
  </conditionalFormatting>
  <conditionalFormatting sqref="J89:J102">
    <cfRule type="expression" dxfId="3366" priority="21">
      <formula>J89&gt;0</formula>
    </cfRule>
    <cfRule type="expression" dxfId="3365" priority="22">
      <formula>J89&lt;0</formula>
    </cfRule>
  </conditionalFormatting>
  <conditionalFormatting sqref="K89:K102">
    <cfRule type="expression" dxfId="3364" priority="19">
      <formula>K89&gt;0</formula>
    </cfRule>
    <cfRule type="expression" dxfId="3363" priority="20">
      <formula>K89&lt;0</formula>
    </cfRule>
  </conditionalFormatting>
  <conditionalFormatting sqref="L89:L102">
    <cfRule type="expression" dxfId="3362" priority="17">
      <formula>L89&gt;0</formula>
    </cfRule>
    <cfRule type="expression" dxfId="3361" priority="18">
      <formula>L89&lt;0</formula>
    </cfRule>
  </conditionalFormatting>
  <conditionalFormatting sqref="F29:F32">
    <cfRule type="expression" dxfId="3360" priority="15">
      <formula>F29&gt;0</formula>
    </cfRule>
    <cfRule type="expression" dxfId="3359" priority="16">
      <formula>F29&lt;0</formula>
    </cfRule>
  </conditionalFormatting>
  <conditionalFormatting sqref="H29:H32">
    <cfRule type="expression" dxfId="3358" priority="13">
      <formula>H29&gt;0</formula>
    </cfRule>
    <cfRule type="expression" dxfId="3357" priority="14">
      <formula>H29&lt;0</formula>
    </cfRule>
  </conditionalFormatting>
  <conditionalFormatting sqref="F25:F28">
    <cfRule type="expression" dxfId="3356" priority="11">
      <formula>F25&gt;0</formula>
    </cfRule>
    <cfRule type="expression" dxfId="3355" priority="12">
      <formula>F25&lt;0</formula>
    </cfRule>
  </conditionalFormatting>
  <conditionalFormatting sqref="H25:H28">
    <cfRule type="expression" dxfId="3354" priority="9">
      <formula>H25&gt;0</formula>
    </cfRule>
    <cfRule type="expression" dxfId="3353" priority="10">
      <formula>H25&lt;0</formula>
    </cfRule>
  </conditionalFormatting>
  <conditionalFormatting sqref="F37">
    <cfRule type="expression" dxfId="3352" priority="7">
      <formula>F37&gt;0</formula>
    </cfRule>
    <cfRule type="expression" dxfId="3351" priority="8">
      <formula>F37&lt;0</formula>
    </cfRule>
  </conditionalFormatting>
  <conditionalFormatting sqref="H37">
    <cfRule type="expression" dxfId="3350" priority="5">
      <formula>H37&gt;0</formula>
    </cfRule>
    <cfRule type="expression" dxfId="3349" priority="6">
      <formula>H37&lt;0</formula>
    </cfRule>
  </conditionalFormatting>
  <conditionalFormatting sqref="J49">
    <cfRule type="expression" dxfId="3348" priority="3">
      <formula>J49&gt;0</formula>
    </cfRule>
    <cfRule type="expression" dxfId="3347" priority="4">
      <formula>J49&lt;0</formula>
    </cfRule>
  </conditionalFormatting>
  <conditionalFormatting sqref="J38:J48">
    <cfRule type="expression" dxfId="3346" priority="1">
      <formula>J38&gt;0</formula>
    </cfRule>
    <cfRule type="expression" dxfId="334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71.25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4702.5</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-814.56999999999971</v>
      </c>
      <c r="R7">
        <v>66</v>
      </c>
    </row>
    <row r="8" spans="1:21" x14ac:dyDescent="0.25">
      <c r="B8" s="402"/>
      <c r="C8" s="4"/>
      <c r="D8" s="3"/>
      <c r="E8" s="3"/>
      <c r="F8" s="3"/>
      <c r="G8" s="402"/>
      <c r="H8" s="159"/>
      <c r="I8" s="3"/>
      <c r="J8" s="3"/>
      <c r="K8" s="3"/>
      <c r="L8" s="4"/>
      <c r="M8" s="4"/>
      <c r="O8" s="11" t="s">
        <v>179</v>
      </c>
      <c r="P8" s="33"/>
      <c r="Q8" s="2">
        <f>K18+M18-F18+Q2*Q4</f>
        <v>-814.56999999999971</v>
      </c>
      <c r="T8" s="1"/>
      <c r="U8" s="736"/>
    </row>
    <row r="9" spans="1:21" x14ac:dyDescent="0.25">
      <c r="B9" s="402"/>
      <c r="C9" s="4"/>
      <c r="D9" s="3"/>
      <c r="E9" s="3"/>
      <c r="F9" s="3"/>
      <c r="G9" s="402"/>
      <c r="H9" s="159"/>
      <c r="I9" s="3"/>
      <c r="J9" s="3"/>
      <c r="K9" s="3"/>
      <c r="L9" s="4"/>
      <c r="M9" s="4"/>
      <c r="O9" s="11" t="s">
        <v>204</v>
      </c>
      <c r="Q9" s="132">
        <f>IF(Q2=0, 0, Q8/Q6)</f>
        <v>-0.14764539873519814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78.375</v>
      </c>
    </row>
    <row r="20" spans="1:20" x14ac:dyDescent="0.25">
      <c r="O20" s="79">
        <v>1.0900000000000001</v>
      </c>
      <c r="P20" s="79">
        <f t="shared" ref="P20:P39" si="1">O20*$Q$4</f>
        <v>77.662500000000009</v>
      </c>
    </row>
    <row r="21" spans="1:20" x14ac:dyDescent="0.25">
      <c r="O21" s="79">
        <v>1.08</v>
      </c>
      <c r="P21" s="79">
        <f t="shared" si="1"/>
        <v>76.95</v>
      </c>
      <c r="T21" s="1"/>
    </row>
    <row r="22" spans="1:20" x14ac:dyDescent="0.25">
      <c r="O22" s="79">
        <v>1.07</v>
      </c>
      <c r="P22" s="79">
        <f t="shared" si="1"/>
        <v>76.237500000000011</v>
      </c>
    </row>
    <row r="23" spans="1:20" x14ac:dyDescent="0.25">
      <c r="O23" s="79">
        <v>1.06</v>
      </c>
      <c r="P23" s="79">
        <f t="shared" si="1"/>
        <v>75.525000000000006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74.8125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74.100000000000009</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73.387500000000003</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72.674999999999997</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71.962500000000006</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71.25</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70.537499999999994</v>
      </c>
      <c r="T30" s="154"/>
    </row>
    <row r="31" spans="1:20" x14ac:dyDescent="0.25">
      <c r="B31" s="162"/>
      <c r="C31" s="10"/>
      <c r="D31" s="39"/>
      <c r="E31" s="39"/>
      <c r="F31" s="39"/>
      <c r="G31" s="39"/>
      <c r="H31" s="177"/>
      <c r="I31" s="39"/>
      <c r="J31" s="39"/>
      <c r="K31" s="39"/>
      <c r="L31" s="39"/>
      <c r="O31" s="79">
        <v>0.98</v>
      </c>
      <c r="P31" s="79">
        <f t="shared" si="1"/>
        <v>69.825000000000003</v>
      </c>
    </row>
    <row r="32" spans="1:20" x14ac:dyDescent="0.25">
      <c r="B32" s="162"/>
      <c r="C32" s="10"/>
      <c r="D32" s="39"/>
      <c r="E32" s="39"/>
      <c r="F32" s="39"/>
      <c r="G32" s="39"/>
      <c r="H32" s="177"/>
      <c r="I32" s="39"/>
      <c r="J32" s="39"/>
      <c r="K32" s="39"/>
      <c r="L32" s="39"/>
      <c r="O32" s="79">
        <v>0.97</v>
      </c>
      <c r="P32" s="79">
        <f t="shared" si="1"/>
        <v>69.112499999999997</v>
      </c>
    </row>
    <row r="33" spans="1:17" x14ac:dyDescent="0.25">
      <c r="B33" s="162"/>
      <c r="C33" s="10"/>
      <c r="D33" s="39"/>
      <c r="E33" s="39"/>
      <c r="F33" s="39"/>
      <c r="G33" s="39"/>
      <c r="H33" s="177"/>
      <c r="I33" s="39"/>
      <c r="J33" s="39"/>
      <c r="K33" s="39"/>
      <c r="L33" s="39"/>
      <c r="O33" s="79">
        <v>0.96</v>
      </c>
      <c r="P33" s="79">
        <f t="shared" si="1"/>
        <v>68.399999999999991</v>
      </c>
    </row>
    <row r="34" spans="1:17" x14ac:dyDescent="0.25">
      <c r="B34" s="162"/>
      <c r="C34" s="10"/>
      <c r="D34" s="39"/>
      <c r="E34" s="39"/>
      <c r="F34" s="39"/>
      <c r="G34" s="39"/>
      <c r="H34" s="177"/>
      <c r="I34" s="39"/>
      <c r="J34" s="39"/>
      <c r="K34" s="39"/>
      <c r="L34" s="39"/>
      <c r="O34" s="79">
        <v>0.95</v>
      </c>
      <c r="P34" s="79">
        <f t="shared" si="1"/>
        <v>67.6875</v>
      </c>
    </row>
    <row r="35" spans="1:17" x14ac:dyDescent="0.25">
      <c r="B35" s="162"/>
      <c r="C35" s="10"/>
      <c r="D35" s="39"/>
      <c r="E35" s="39"/>
      <c r="F35" s="39"/>
      <c r="G35" s="39"/>
      <c r="H35" s="177"/>
      <c r="I35" s="39"/>
      <c r="J35" s="39"/>
      <c r="K35" s="39"/>
      <c r="L35" s="39"/>
      <c r="O35" s="79">
        <v>0.94</v>
      </c>
      <c r="P35" s="79">
        <f t="shared" si="1"/>
        <v>66.974999999999994</v>
      </c>
    </row>
    <row r="36" spans="1:17" x14ac:dyDescent="0.25">
      <c r="B36" s="162"/>
      <c r="C36" s="10"/>
      <c r="D36" s="39"/>
      <c r="E36" s="39"/>
      <c r="F36" s="39"/>
      <c r="G36" s="39"/>
      <c r="H36" s="177"/>
      <c r="I36" s="39"/>
      <c r="J36" s="39"/>
      <c r="K36" s="39"/>
      <c r="L36" s="39"/>
      <c r="O36" s="79">
        <v>0.93</v>
      </c>
      <c r="P36" s="79">
        <f t="shared" si="1"/>
        <v>66.262500000000003</v>
      </c>
    </row>
    <row r="37" spans="1:17" x14ac:dyDescent="0.25">
      <c r="B37" s="162"/>
      <c r="C37" s="10"/>
      <c r="D37" s="39"/>
      <c r="E37" s="39"/>
      <c r="F37" s="39"/>
      <c r="G37" s="39"/>
      <c r="H37" s="177"/>
      <c r="I37" s="39"/>
      <c r="J37" s="39"/>
      <c r="K37" s="39"/>
      <c r="L37" s="39"/>
      <c r="O37" s="79">
        <v>0.92</v>
      </c>
      <c r="P37" s="79">
        <f t="shared" si="1"/>
        <v>65.55</v>
      </c>
    </row>
    <row r="38" spans="1:17" x14ac:dyDescent="0.25">
      <c r="B38" s="162"/>
      <c r="C38" s="10"/>
      <c r="D38" s="39"/>
      <c r="E38" s="39"/>
      <c r="F38" s="39"/>
      <c r="G38" s="39"/>
      <c r="H38" s="177"/>
      <c r="I38" s="39"/>
      <c r="J38" s="39"/>
      <c r="K38" s="39"/>
      <c r="L38" s="39"/>
      <c r="O38" s="79">
        <v>0.91</v>
      </c>
      <c r="P38" s="79">
        <f t="shared" si="1"/>
        <v>64.837500000000006</v>
      </c>
    </row>
    <row r="39" spans="1:17" x14ac:dyDescent="0.25">
      <c r="B39" s="162"/>
      <c r="C39" s="10"/>
      <c r="D39" s="39"/>
      <c r="E39" s="39"/>
      <c r="F39" s="39"/>
      <c r="G39" s="39"/>
      <c r="H39" s="177"/>
      <c r="I39" s="39"/>
      <c r="J39" s="39"/>
      <c r="K39" s="39"/>
      <c r="L39" s="39"/>
      <c r="O39" s="79">
        <v>0.9</v>
      </c>
      <c r="P39" s="79">
        <f t="shared" si="1"/>
        <v>64.125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4" priority="37">
      <formula>F7&gt;0</formula>
    </cfRule>
    <cfRule type="expression" dxfId="3343" priority="38">
      <formula>F7&lt;0</formula>
    </cfRule>
  </conditionalFormatting>
  <conditionalFormatting sqref="Q8">
    <cfRule type="expression" dxfId="3342" priority="35">
      <formula>Q8&gt;0</formula>
    </cfRule>
    <cfRule type="expression" dxfId="3341" priority="36">
      <formula>Q8&lt;0</formula>
    </cfRule>
  </conditionalFormatting>
  <conditionalFormatting sqref="F46:F51">
    <cfRule type="expression" dxfId="3340" priority="33">
      <formula>F46&gt;0</formula>
    </cfRule>
    <cfRule type="expression" dxfId="3339" priority="34">
      <formula>F46&lt;0</formula>
    </cfRule>
  </conditionalFormatting>
  <conditionalFormatting sqref="H46:H51">
    <cfRule type="expression" dxfId="3338" priority="31">
      <formula>H46&gt;0</formula>
    </cfRule>
    <cfRule type="expression" dxfId="3337" priority="32">
      <formula>H46&lt;0</formula>
    </cfRule>
  </conditionalFormatting>
  <conditionalFormatting sqref="Q10">
    <cfRule type="expression" dxfId="3336" priority="29">
      <formula>Q10&gt;0</formula>
    </cfRule>
    <cfRule type="expression" dxfId="3335" priority="30">
      <formula>Q10&lt;0</formula>
    </cfRule>
  </conditionalFormatting>
  <conditionalFormatting sqref="K25:K26">
    <cfRule type="expression" dxfId="3334" priority="25">
      <formula>K25&gt;0</formula>
    </cfRule>
    <cfRule type="expression" dxfId="3333" priority="26">
      <formula>K25&lt;0</formula>
    </cfRule>
  </conditionalFormatting>
  <conditionalFormatting sqref="F77:F98">
    <cfRule type="expression" dxfId="3332" priority="21">
      <formula>F77&gt;0</formula>
    </cfRule>
    <cfRule type="expression" dxfId="3331" priority="22">
      <formula>F77&lt;0</formula>
    </cfRule>
  </conditionalFormatting>
  <conditionalFormatting sqref="H77:H98">
    <cfRule type="expression" dxfId="3330" priority="19">
      <formula>H77&gt;0</formula>
    </cfRule>
    <cfRule type="expression" dxfId="3329" priority="20">
      <formula>H77&lt;0</formula>
    </cfRule>
  </conditionalFormatting>
  <conditionalFormatting sqref="J77:J90">
    <cfRule type="expression" dxfId="3328" priority="17">
      <formula>J77&gt;0</formula>
    </cfRule>
    <cfRule type="expression" dxfId="3327" priority="18">
      <formula>J77&lt;0</formula>
    </cfRule>
  </conditionalFormatting>
  <conditionalFormatting sqref="K77:K90">
    <cfRule type="expression" dxfId="3326" priority="15">
      <formula>K77&gt;0</formula>
    </cfRule>
    <cfRule type="expression" dxfId="3325" priority="16">
      <formula>K77&lt;0</formula>
    </cfRule>
  </conditionalFormatting>
  <conditionalFormatting sqref="L77:L90">
    <cfRule type="expression" dxfId="3324" priority="13">
      <formula>L77&gt;0</formula>
    </cfRule>
    <cfRule type="expression" dxfId="3323" priority="14">
      <formula>L77&lt;0</formula>
    </cfRule>
  </conditionalFormatting>
  <conditionalFormatting sqref="J42">
    <cfRule type="expression" dxfId="3322" priority="7">
      <formula>J42&gt;0</formula>
    </cfRule>
    <cfRule type="expression" dxfId="3321" priority="8">
      <formula>J42&lt;0</formula>
    </cfRule>
  </conditionalFormatting>
  <conditionalFormatting sqref="F43:F45">
    <cfRule type="expression" dxfId="3320" priority="5">
      <formula>F43&gt;0</formula>
    </cfRule>
    <cfRule type="expression" dxfId="3319" priority="6">
      <formula>F43&lt;0</formula>
    </cfRule>
  </conditionalFormatting>
  <conditionalFormatting sqref="H43:H45">
    <cfRule type="expression" dxfId="3318" priority="3">
      <formula>H43&gt;0</formula>
    </cfRule>
    <cfRule type="expression" dxfId="3317" priority="4">
      <formula>H43&lt;0</formula>
    </cfRule>
  </conditionalFormatting>
  <conditionalFormatting sqref="F26:F28 H26:H28">
    <cfRule type="expression" dxfId="3316" priority="1">
      <formula>F26&gt;0</formula>
    </cfRule>
    <cfRule type="expression" dxfId="331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4" priority="43">
      <formula>F54&gt;0</formula>
    </cfRule>
    <cfRule type="expression" dxfId="3313" priority="44">
      <formula>F54&lt;0</formula>
    </cfRule>
  </conditionalFormatting>
  <conditionalFormatting sqref="Q7">
    <cfRule type="expression" dxfId="3312" priority="41">
      <formula>Q7&gt;0</formula>
    </cfRule>
    <cfRule type="expression" dxfId="3311" priority="42">
      <formula>Q7&lt;0</formula>
    </cfRule>
  </conditionalFormatting>
  <conditionalFormatting sqref="Q8">
    <cfRule type="expression" dxfId="3310" priority="39">
      <formula>Q8&gt;0</formula>
    </cfRule>
    <cfRule type="expression" dxfId="3309" priority="40">
      <formula>Q8&lt;0</formula>
    </cfRule>
  </conditionalFormatting>
  <conditionalFormatting sqref="F33:F36 F38:F53">
    <cfRule type="expression" dxfId="3308" priority="37">
      <formula>F33&gt;0</formula>
    </cfRule>
    <cfRule type="expression" dxfId="3307" priority="38">
      <formula>F33&lt;0</formula>
    </cfRule>
  </conditionalFormatting>
  <conditionalFormatting sqref="H33:H36 H38:H53">
    <cfRule type="expression" dxfId="3306" priority="35">
      <formula>H33&gt;0</formula>
    </cfRule>
    <cfRule type="expression" dxfId="3305" priority="36">
      <formula>H33&lt;0</formula>
    </cfRule>
  </conditionalFormatting>
  <conditionalFormatting sqref="Q10">
    <cfRule type="expression" dxfId="3304" priority="33">
      <formula>Q10&gt;0</formula>
    </cfRule>
    <cfRule type="expression" dxfId="3303" priority="34">
      <formula>Q10&lt;0</formula>
    </cfRule>
  </conditionalFormatting>
  <conditionalFormatting sqref="J25:J37">
    <cfRule type="expression" dxfId="3302" priority="31">
      <formula>J25&gt;0</formula>
    </cfRule>
    <cfRule type="expression" dxfId="3301" priority="32">
      <formula>J25&lt;0</formula>
    </cfRule>
  </conditionalFormatting>
  <conditionalFormatting sqref="K25:K38">
    <cfRule type="expression" dxfId="3300" priority="29">
      <formula>K25&gt;0</formula>
    </cfRule>
    <cfRule type="expression" dxfId="3299" priority="30">
      <formula>K25&lt;0</formula>
    </cfRule>
  </conditionalFormatting>
  <conditionalFormatting sqref="L25">
    <cfRule type="expression" dxfId="3298" priority="27">
      <formula>L25&gt;0</formula>
    </cfRule>
    <cfRule type="expression" dxfId="3297" priority="28">
      <formula>L25&lt;0</formula>
    </cfRule>
  </conditionalFormatting>
  <conditionalFormatting sqref="F89:F110">
    <cfRule type="expression" dxfId="3296" priority="25">
      <formula>F89&gt;0</formula>
    </cfRule>
    <cfRule type="expression" dxfId="3295" priority="26">
      <formula>F89&lt;0</formula>
    </cfRule>
  </conditionalFormatting>
  <conditionalFormatting sqref="H89:H110">
    <cfRule type="expression" dxfId="3294" priority="23">
      <formula>H89&gt;0</formula>
    </cfRule>
    <cfRule type="expression" dxfId="3293" priority="24">
      <formula>H89&lt;0</formula>
    </cfRule>
  </conditionalFormatting>
  <conditionalFormatting sqref="J89:J102">
    <cfRule type="expression" dxfId="3292" priority="21">
      <formula>J89&gt;0</formula>
    </cfRule>
    <cfRule type="expression" dxfId="3291" priority="22">
      <formula>J89&lt;0</formula>
    </cfRule>
  </conditionalFormatting>
  <conditionalFormatting sqref="K89:K102">
    <cfRule type="expression" dxfId="3290" priority="19">
      <formula>K89&gt;0</formula>
    </cfRule>
    <cfRule type="expression" dxfId="3289" priority="20">
      <formula>K89&lt;0</formula>
    </cfRule>
  </conditionalFormatting>
  <conditionalFormatting sqref="L89:L102">
    <cfRule type="expression" dxfId="3288" priority="17">
      <formula>L89&gt;0</formula>
    </cfRule>
    <cfRule type="expression" dxfId="3287" priority="18">
      <formula>L89&lt;0</formula>
    </cfRule>
  </conditionalFormatting>
  <conditionalFormatting sqref="F29:F32">
    <cfRule type="expression" dxfId="3286" priority="15">
      <formula>F29&gt;0</formula>
    </cfRule>
    <cfRule type="expression" dxfId="3285" priority="16">
      <formula>F29&lt;0</formula>
    </cfRule>
  </conditionalFormatting>
  <conditionalFormatting sqref="H29:H32">
    <cfRule type="expression" dxfId="3284" priority="13">
      <formula>H29&gt;0</formula>
    </cfRule>
    <cfRule type="expression" dxfId="3283" priority="14">
      <formula>H29&lt;0</formula>
    </cfRule>
  </conditionalFormatting>
  <conditionalFormatting sqref="F25:F28">
    <cfRule type="expression" dxfId="3282" priority="11">
      <formula>F25&gt;0</formula>
    </cfRule>
    <cfRule type="expression" dxfId="3281" priority="12">
      <formula>F25&lt;0</formula>
    </cfRule>
  </conditionalFormatting>
  <conditionalFormatting sqref="H25:H28">
    <cfRule type="expression" dxfId="3280" priority="9">
      <formula>H25&gt;0</formula>
    </cfRule>
    <cfRule type="expression" dxfId="3279" priority="10">
      <formula>H25&lt;0</formula>
    </cfRule>
  </conditionalFormatting>
  <conditionalFormatting sqref="F37">
    <cfRule type="expression" dxfId="3278" priority="7">
      <formula>F37&gt;0</formula>
    </cfRule>
    <cfRule type="expression" dxfId="3277" priority="8">
      <formula>F37&lt;0</formula>
    </cfRule>
  </conditionalFormatting>
  <conditionalFormatting sqref="H37">
    <cfRule type="expression" dxfId="3276" priority="5">
      <formula>H37&gt;0</formula>
    </cfRule>
    <cfRule type="expression" dxfId="3275" priority="6">
      <formula>H37&lt;0</formula>
    </cfRule>
  </conditionalFormatting>
  <conditionalFormatting sqref="J49">
    <cfRule type="expression" dxfId="3274" priority="3">
      <formula>J49&gt;0</formula>
    </cfRule>
    <cfRule type="expression" dxfId="3273" priority="4">
      <formula>J49&lt;0</formula>
    </cfRule>
  </conditionalFormatting>
  <conditionalFormatting sqref="J38:J48">
    <cfRule type="expression" dxfId="3272" priority="1">
      <formula>J38&gt;0</formula>
    </cfRule>
    <cfRule type="expression" dxfId="327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0" priority="11">
      <formula>F33&gt;0</formula>
    </cfRule>
    <cfRule type="expression" dxfId="3269" priority="12">
      <formula>F33&lt;0</formula>
    </cfRule>
  </conditionalFormatting>
  <conditionalFormatting sqref="Q7">
    <cfRule type="expression" dxfId="3268" priority="9">
      <formula>Q7&gt;0</formula>
    </cfRule>
    <cfRule type="expression" dxfId="3267" priority="10">
      <formula>Q7&lt;0</formula>
    </cfRule>
  </conditionalFormatting>
  <conditionalFormatting sqref="Q8">
    <cfRule type="expression" dxfId="3266" priority="7">
      <formula>Q8&gt;0</formula>
    </cfRule>
    <cfRule type="expression" dxfId="3265" priority="8">
      <formula>Q8&lt;0</formula>
    </cfRule>
  </conditionalFormatting>
  <conditionalFormatting sqref="F25:F32">
    <cfRule type="expression" dxfId="3264" priority="5">
      <formula>F25&gt;0</formula>
    </cfRule>
    <cfRule type="expression" dxfId="3263" priority="6">
      <formula>F25&lt;0</formula>
    </cfRule>
  </conditionalFormatting>
  <conditionalFormatting sqref="H25:H32">
    <cfRule type="expression" dxfId="3262" priority="3">
      <formula>H25&gt;0</formula>
    </cfRule>
    <cfRule type="expression" dxfId="3261" priority="4">
      <formula>H25&lt;0</formula>
    </cfRule>
  </conditionalFormatting>
  <conditionalFormatting sqref="Q10">
    <cfRule type="expression" dxfId="3260" priority="1">
      <formula>Q10&gt;0</formula>
    </cfRule>
    <cfRule type="expression" dxfId="325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8" priority="39">
      <formula>F47&gt;0</formula>
    </cfRule>
    <cfRule type="expression" dxfId="3257" priority="40">
      <formula>F47&lt;0</formula>
    </cfRule>
  </conditionalFormatting>
  <conditionalFormatting sqref="Q7">
    <cfRule type="expression" dxfId="3256" priority="37">
      <formula>Q7&gt;0</formula>
    </cfRule>
    <cfRule type="expression" dxfId="3255" priority="38">
      <formula>Q7&lt;0</formula>
    </cfRule>
  </conditionalFormatting>
  <conditionalFormatting sqref="Q8">
    <cfRule type="expression" dxfId="3254" priority="35">
      <formula>Q8&gt;0</formula>
    </cfRule>
    <cfRule type="expression" dxfId="3253" priority="36">
      <formula>Q8&lt;0</formula>
    </cfRule>
  </conditionalFormatting>
  <conditionalFormatting sqref="F30:F46">
    <cfRule type="expression" dxfId="3252" priority="33">
      <formula>F30&gt;0</formula>
    </cfRule>
    <cfRule type="expression" dxfId="3251" priority="34">
      <formula>F30&lt;0</formula>
    </cfRule>
  </conditionalFormatting>
  <conditionalFormatting sqref="H30:H46">
    <cfRule type="expression" dxfId="3250" priority="31">
      <formula>H30&gt;0</formula>
    </cfRule>
    <cfRule type="expression" dxfId="3249" priority="32">
      <formula>H30&lt;0</formula>
    </cfRule>
  </conditionalFormatting>
  <conditionalFormatting sqref="Q10">
    <cfRule type="expression" dxfId="3248" priority="29">
      <formula>Q10&gt;0</formula>
    </cfRule>
    <cfRule type="expression" dxfId="3247" priority="30">
      <formula>Q10&lt;0</formula>
    </cfRule>
  </conditionalFormatting>
  <conditionalFormatting sqref="J25:J38">
    <cfRule type="expression" dxfId="3246" priority="27">
      <formula>J25&gt;0</formula>
    </cfRule>
    <cfRule type="expression" dxfId="3245" priority="28">
      <formula>J25&lt;0</formula>
    </cfRule>
  </conditionalFormatting>
  <conditionalFormatting sqref="K25:K38">
    <cfRule type="expression" dxfId="3244" priority="25">
      <formula>K25&gt;0</formula>
    </cfRule>
    <cfRule type="expression" dxfId="3243" priority="26">
      <formula>K25&lt;0</formula>
    </cfRule>
  </conditionalFormatting>
  <conditionalFormatting sqref="L25 L38">
    <cfRule type="expression" dxfId="3242" priority="23">
      <formula>L25&gt;0</formula>
    </cfRule>
    <cfRule type="expression" dxfId="3241" priority="24">
      <formula>L25&lt;0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
    <cfRule type="expression" dxfId="3230" priority="11">
      <formula>F25&gt;0</formula>
    </cfRule>
    <cfRule type="expression" dxfId="3229" priority="12">
      <formula>F25&lt;0</formula>
    </cfRule>
  </conditionalFormatting>
  <conditionalFormatting sqref="H25:H26">
    <cfRule type="expression" dxfId="3228" priority="9">
      <formula>H25&gt;0</formula>
    </cfRule>
    <cfRule type="expression" dxfId="3227" priority="10">
      <formula>H25&lt;0</formula>
    </cfRule>
  </conditionalFormatting>
  <conditionalFormatting sqref="F26">
    <cfRule type="expression" dxfId="3226" priority="7">
      <formula>F26&gt;0</formula>
    </cfRule>
    <cfRule type="expression" dxfId="3225" priority="8">
      <formula>F26&lt;0</formula>
    </cfRule>
  </conditionalFormatting>
  <conditionalFormatting sqref="F27:F29">
    <cfRule type="expression" dxfId="3224" priority="3">
      <formula>F27&gt;0</formula>
    </cfRule>
    <cfRule type="expression" dxfId="3223" priority="4">
      <formula>F27&lt;0</formula>
    </cfRule>
  </conditionalFormatting>
  <conditionalFormatting sqref="H27:H29">
    <cfRule type="expression" dxfId="3222" priority="1">
      <formula>H27&gt;0</formula>
    </cfRule>
    <cfRule type="expression" dxfId="322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654">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654">
        <v>43697</v>
      </c>
      <c r="C4" s="4">
        <v>18</v>
      </c>
      <c r="D4" s="3">
        <v>43.35</v>
      </c>
      <c r="E4" s="3">
        <v>0</v>
      </c>
      <c r="F4" s="3">
        <f>C4*D4+E4</f>
        <v>780.30000000000007</v>
      </c>
      <c r="G4" s="402"/>
      <c r="H4" s="159"/>
      <c r="I4" s="3"/>
      <c r="J4" s="3"/>
      <c r="K4" s="3"/>
      <c r="L4" s="4"/>
      <c r="M4" s="4"/>
      <c r="O4" s="11" t="s">
        <v>66</v>
      </c>
      <c r="Q4" s="53">
        <v>48</v>
      </c>
      <c r="R4" s="420">
        <v>-3.2000000000000002E-3</v>
      </c>
      <c r="T4" s="1"/>
    </row>
    <row r="5" spans="1:21" x14ac:dyDescent="0.25">
      <c r="B5" s="402"/>
      <c r="C5" s="4"/>
      <c r="D5" s="3"/>
      <c r="E5" s="3"/>
      <c r="F5" s="3"/>
      <c r="G5" s="402"/>
      <c r="H5" s="159"/>
      <c r="I5" s="3"/>
      <c r="J5" s="3"/>
      <c r="K5" s="3"/>
      <c r="L5" s="4"/>
      <c r="M5" s="4"/>
      <c r="O5" s="11" t="s">
        <v>67</v>
      </c>
      <c r="Q5" s="3">
        <f>Q4*Q2</f>
        <v>4032</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-252.24000000000069</v>
      </c>
      <c r="R7" s="29">
        <v>43727</v>
      </c>
    </row>
    <row r="8" spans="1:21" x14ac:dyDescent="0.25">
      <c r="B8" s="402"/>
      <c r="C8" s="4"/>
      <c r="D8" s="3"/>
      <c r="E8" s="3"/>
      <c r="F8" s="3"/>
      <c r="G8" s="402"/>
      <c r="H8" s="159"/>
      <c r="I8" s="3"/>
      <c r="J8" s="3"/>
      <c r="K8" s="3"/>
      <c r="L8" s="4"/>
      <c r="M8" s="4"/>
      <c r="O8" s="11" t="s">
        <v>179</v>
      </c>
      <c r="P8" s="33"/>
      <c r="Q8" s="2">
        <f>K18+M18-F18+Q2*Q4</f>
        <v>-252.24000000000069</v>
      </c>
      <c r="T8" s="1"/>
      <c r="U8" s="736"/>
    </row>
    <row r="9" spans="1:21" x14ac:dyDescent="0.25">
      <c r="B9" s="402"/>
      <c r="C9" s="4"/>
      <c r="D9" s="3"/>
      <c r="E9" s="3"/>
      <c r="F9" s="3"/>
      <c r="G9" s="402"/>
      <c r="H9" s="159"/>
      <c r="I9" s="3"/>
      <c r="J9" s="3"/>
      <c r="K9" s="3"/>
      <c r="L9" s="4"/>
      <c r="M9" s="4"/>
      <c r="O9" s="11" t="s">
        <v>204</v>
      </c>
      <c r="Q9" s="177">
        <f>IF(Q2=0, 0, Q8/Q6)</f>
        <v>-5.8876253431180477E-2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52.800000000000004</v>
      </c>
    </row>
    <row r="20" spans="1:20" x14ac:dyDescent="0.25">
      <c r="O20" s="79">
        <v>1.0900000000000001</v>
      </c>
      <c r="P20" s="79">
        <f t="shared" ref="P20:P39" si="0">O20*$Q$4</f>
        <v>52.320000000000007</v>
      </c>
    </row>
    <row r="21" spans="1:20" x14ac:dyDescent="0.25">
      <c r="O21" s="79">
        <v>1.08</v>
      </c>
      <c r="P21" s="79">
        <f t="shared" si="0"/>
        <v>51.84</v>
      </c>
      <c r="T21" s="1"/>
    </row>
    <row r="22" spans="1:20" x14ac:dyDescent="0.25">
      <c r="O22" s="79">
        <v>1.07</v>
      </c>
      <c r="P22" s="79">
        <f t="shared" si="0"/>
        <v>51.36</v>
      </c>
    </row>
    <row r="23" spans="1:20" x14ac:dyDescent="0.25">
      <c r="O23" s="79">
        <v>1.06</v>
      </c>
      <c r="P23" s="79">
        <f t="shared" si="0"/>
        <v>50.88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50.400000000000006</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49.92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49.44</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48.96</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48.480000000000004</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48</v>
      </c>
      <c r="T29" s="154"/>
    </row>
    <row r="30" spans="1:20" x14ac:dyDescent="0.25">
      <c r="B30" s="162"/>
      <c r="C30" s="10"/>
      <c r="D30" s="39"/>
      <c r="E30" s="39"/>
      <c r="F30" s="39"/>
      <c r="G30" s="39"/>
      <c r="H30" s="177"/>
      <c r="I30" s="39"/>
      <c r="J30" s="39"/>
      <c r="K30" s="39"/>
      <c r="L30" s="39"/>
      <c r="O30" s="79">
        <v>0.99</v>
      </c>
      <c r="P30" s="79">
        <f t="shared" si="0"/>
        <v>47.519999999999996</v>
      </c>
      <c r="T30" s="154"/>
    </row>
    <row r="31" spans="1:20" x14ac:dyDescent="0.25">
      <c r="B31" s="162"/>
      <c r="C31" s="10"/>
      <c r="D31" s="39"/>
      <c r="E31" s="39"/>
      <c r="F31" s="39"/>
      <c r="G31" s="39"/>
      <c r="H31" s="177"/>
      <c r="I31" s="39"/>
      <c r="J31" s="39"/>
      <c r="K31" s="39"/>
      <c r="L31" s="39"/>
      <c r="O31" s="79">
        <v>0.98</v>
      </c>
      <c r="P31" s="79">
        <f t="shared" si="0"/>
        <v>47.04</v>
      </c>
    </row>
    <row r="32" spans="1:20" x14ac:dyDescent="0.25">
      <c r="B32" s="162"/>
      <c r="C32" s="10"/>
      <c r="D32" s="39"/>
      <c r="E32" s="39"/>
      <c r="F32" s="39"/>
      <c r="G32" s="39"/>
      <c r="H32" s="177"/>
      <c r="I32" s="39"/>
      <c r="J32" s="39"/>
      <c r="K32" s="39"/>
      <c r="L32" s="39"/>
      <c r="O32" s="79">
        <v>0.97</v>
      </c>
      <c r="P32" s="79">
        <f t="shared" si="0"/>
        <v>46.56</v>
      </c>
    </row>
    <row r="33" spans="2:17" x14ac:dyDescent="0.25">
      <c r="B33" s="162"/>
      <c r="C33" s="10"/>
      <c r="D33" s="39"/>
      <c r="E33" s="39"/>
      <c r="F33" s="39"/>
      <c r="G33" s="39"/>
      <c r="H33" s="177"/>
      <c r="I33" s="39"/>
      <c r="J33" s="39"/>
      <c r="K33" s="39"/>
      <c r="L33" s="39"/>
      <c r="O33" s="79">
        <v>0.96</v>
      </c>
      <c r="P33" s="79">
        <f t="shared" si="0"/>
        <v>46.08</v>
      </c>
    </row>
    <row r="34" spans="2:17" x14ac:dyDescent="0.25">
      <c r="B34" s="162"/>
      <c r="C34" s="10"/>
      <c r="D34" s="39"/>
      <c r="E34" s="39"/>
      <c r="F34" s="39"/>
      <c r="G34" s="39"/>
      <c r="H34" s="177"/>
      <c r="I34" s="39"/>
      <c r="J34" s="39"/>
      <c r="K34" s="39"/>
      <c r="L34" s="39"/>
      <c r="O34" s="79">
        <v>0.95</v>
      </c>
      <c r="P34" s="79">
        <f t="shared" si="0"/>
        <v>45.599999999999994</v>
      </c>
    </row>
    <row r="35" spans="2:17" x14ac:dyDescent="0.25">
      <c r="B35" s="162"/>
      <c r="C35" s="10"/>
      <c r="D35" s="39"/>
      <c r="E35" s="39"/>
      <c r="F35" s="39"/>
      <c r="G35" s="39"/>
      <c r="H35" s="177"/>
      <c r="I35" s="39"/>
      <c r="J35" s="39"/>
      <c r="K35" s="39"/>
      <c r="L35" s="39"/>
      <c r="O35" s="79">
        <v>0.94</v>
      </c>
      <c r="P35" s="79">
        <f t="shared" si="0"/>
        <v>45.12</v>
      </c>
    </row>
    <row r="36" spans="2:17" x14ac:dyDescent="0.25">
      <c r="B36" s="162"/>
      <c r="C36" s="10"/>
      <c r="D36" s="39"/>
      <c r="E36" s="39"/>
      <c r="F36" s="39"/>
      <c r="G36" s="39"/>
      <c r="H36" s="177"/>
      <c r="I36" s="39"/>
      <c r="J36" s="39"/>
      <c r="K36" s="39"/>
      <c r="L36" s="39"/>
      <c r="O36" s="79">
        <v>0.93</v>
      </c>
      <c r="P36" s="79">
        <f t="shared" si="0"/>
        <v>44.64</v>
      </c>
    </row>
    <row r="37" spans="2:17" x14ac:dyDescent="0.25">
      <c r="B37" s="162"/>
      <c r="C37" s="10"/>
      <c r="D37" s="39"/>
      <c r="E37" s="39"/>
      <c r="F37" s="39"/>
      <c r="G37" s="39"/>
      <c r="H37" s="177"/>
      <c r="I37" s="39"/>
      <c r="J37" s="39"/>
      <c r="K37" s="39"/>
      <c r="L37" s="39"/>
      <c r="O37" s="79">
        <v>0.92</v>
      </c>
      <c r="P37" s="79">
        <f t="shared" si="0"/>
        <v>44.160000000000004</v>
      </c>
    </row>
    <row r="38" spans="2:17" x14ac:dyDescent="0.25">
      <c r="B38" s="162"/>
      <c r="C38" s="10"/>
      <c r="D38" s="39"/>
      <c r="E38" s="39"/>
      <c r="F38" s="39"/>
      <c r="G38" s="39"/>
      <c r="H38" s="177"/>
      <c r="I38" s="39"/>
      <c r="J38" s="39"/>
      <c r="K38" s="39"/>
      <c r="L38" s="39"/>
      <c r="O38" s="79">
        <v>0.91</v>
      </c>
      <c r="P38" s="79">
        <f t="shared" si="0"/>
        <v>43.68</v>
      </c>
    </row>
    <row r="39" spans="2:17" x14ac:dyDescent="0.25">
      <c r="B39" s="162"/>
      <c r="C39" s="10"/>
      <c r="D39" s="39"/>
      <c r="E39" s="39"/>
      <c r="F39" s="39"/>
      <c r="G39" s="39"/>
      <c r="H39" s="177"/>
      <c r="I39" s="39"/>
      <c r="J39" s="39"/>
      <c r="K39" s="39"/>
      <c r="L39" s="39"/>
      <c r="O39" s="79">
        <v>0.9</v>
      </c>
      <c r="P39" s="79">
        <f t="shared" si="0"/>
        <v>43.2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6" priority="35">
      <formula>Q7&gt;0</formula>
    </cfRule>
    <cfRule type="expression" dxfId="3175" priority="36">
      <formula>Q7&lt;0</formula>
    </cfRule>
  </conditionalFormatting>
  <conditionalFormatting sqref="Q8">
    <cfRule type="expression" dxfId="3174" priority="33">
      <formula>Q8&gt;0</formula>
    </cfRule>
    <cfRule type="expression" dxfId="3173" priority="34">
      <formula>Q8&lt;0</formula>
    </cfRule>
  </conditionalFormatting>
  <conditionalFormatting sqref="F34:F54 F58:F63">
    <cfRule type="expression" dxfId="3172" priority="31">
      <formula>F34&gt;0</formula>
    </cfRule>
    <cfRule type="expression" dxfId="3171" priority="32">
      <formula>F34&lt;0</formula>
    </cfRule>
  </conditionalFormatting>
  <conditionalFormatting sqref="H34:H54 H58:H63">
    <cfRule type="expression" dxfId="3170" priority="29">
      <formula>H34&gt;0</formula>
    </cfRule>
    <cfRule type="expression" dxfId="3169" priority="30">
      <formula>H34&lt;0</formula>
    </cfRule>
  </conditionalFormatting>
  <conditionalFormatting sqref="Q10">
    <cfRule type="expression" dxfId="3168" priority="27">
      <formula>Q10&gt;0</formula>
    </cfRule>
    <cfRule type="expression" dxfId="3167" priority="28">
      <formula>Q10&lt;0</formula>
    </cfRule>
  </conditionalFormatting>
  <conditionalFormatting sqref="J25:J38">
    <cfRule type="expression" dxfId="3166" priority="25">
      <formula>J25&gt;0</formula>
    </cfRule>
    <cfRule type="expression" dxfId="3165" priority="26">
      <formula>J25&lt;0</formula>
    </cfRule>
  </conditionalFormatting>
  <conditionalFormatting sqref="K25:K35 K37:K38">
    <cfRule type="expression" dxfId="3164" priority="23">
      <formula>K25&gt;0</formula>
    </cfRule>
    <cfRule type="expression" dxfId="3163" priority="24">
      <formula>K25&lt;0</formula>
    </cfRule>
  </conditionalFormatting>
  <conditionalFormatting sqref="F89:F110">
    <cfRule type="expression" dxfId="3162" priority="21">
      <formula>F89&gt;0</formula>
    </cfRule>
    <cfRule type="expression" dxfId="3161" priority="22">
      <formula>F89&lt;0</formula>
    </cfRule>
  </conditionalFormatting>
  <conditionalFormatting sqref="H89:H110">
    <cfRule type="expression" dxfId="3160" priority="19">
      <formula>H89&gt;0</formula>
    </cfRule>
    <cfRule type="expression" dxfId="3159" priority="20">
      <formula>H89&lt;0</formula>
    </cfRule>
  </conditionalFormatting>
  <conditionalFormatting sqref="J89:J102">
    <cfRule type="expression" dxfId="3158" priority="17">
      <formula>J89&gt;0</formula>
    </cfRule>
    <cfRule type="expression" dxfId="3157" priority="18">
      <formula>J89&lt;0</formula>
    </cfRule>
  </conditionalFormatting>
  <conditionalFormatting sqref="K89:K102">
    <cfRule type="expression" dxfId="3156" priority="15">
      <formula>K89&gt;0</formula>
    </cfRule>
    <cfRule type="expression" dxfId="3155" priority="16">
      <formula>K89&lt;0</formula>
    </cfRule>
  </conditionalFormatting>
  <conditionalFormatting sqref="L89:L102">
    <cfRule type="expression" dxfId="3154" priority="13">
      <formula>L89&gt;0</formula>
    </cfRule>
    <cfRule type="expression" dxfId="3153" priority="14">
      <formula>L89&lt;0</formula>
    </cfRule>
  </conditionalFormatting>
  <conditionalFormatting sqref="F25:F33">
    <cfRule type="expression" dxfId="3152" priority="11">
      <formula>F25&gt;0</formula>
    </cfRule>
    <cfRule type="expression" dxfId="3151" priority="12">
      <formula>F25&lt;0</formula>
    </cfRule>
  </conditionalFormatting>
  <conditionalFormatting sqref="H25:H33">
    <cfRule type="expression" dxfId="3150" priority="9">
      <formula>H25&gt;0</formula>
    </cfRule>
    <cfRule type="expression" dxfId="3149" priority="10">
      <formula>H25&lt;0</formula>
    </cfRule>
  </conditionalFormatting>
  <conditionalFormatting sqref="J54">
    <cfRule type="expression" dxfId="3148" priority="7">
      <formula>J54&gt;0</formula>
    </cfRule>
    <cfRule type="expression" dxfId="3147" priority="8">
      <formula>J54&lt;0</formula>
    </cfRule>
  </conditionalFormatting>
  <conditionalFormatting sqref="F55:F57">
    <cfRule type="expression" dxfId="3146" priority="5">
      <formula>F55&gt;0</formula>
    </cfRule>
    <cfRule type="expression" dxfId="3145" priority="6">
      <formula>F55&lt;0</formula>
    </cfRule>
  </conditionalFormatting>
  <conditionalFormatting sqref="H55:H57">
    <cfRule type="expression" dxfId="3144" priority="3">
      <formula>H55&gt;0</formula>
    </cfRule>
    <cfRule type="expression" dxfId="3143" priority="4">
      <formula>H55&lt;0</formula>
    </cfRule>
  </conditionalFormatting>
  <conditionalFormatting sqref="Q9">
    <cfRule type="expression" dxfId="3142" priority="1">
      <formula>Q9&gt;0</formula>
    </cfRule>
    <cfRule type="expression" dxfId="314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0" priority="53">
      <formula>F54&gt;0</formula>
    </cfRule>
    <cfRule type="expression" dxfId="3139" priority="54">
      <formula>F54&lt;0</formula>
    </cfRule>
  </conditionalFormatting>
  <conditionalFormatting sqref="Q7">
    <cfRule type="expression" dxfId="3138" priority="51">
      <formula>Q7&gt;0</formula>
    </cfRule>
    <cfRule type="expression" dxfId="3137" priority="52">
      <formula>Q7&lt;0</formula>
    </cfRule>
  </conditionalFormatting>
  <conditionalFormatting sqref="Q8">
    <cfRule type="expression" dxfId="3136" priority="49">
      <formula>Q8&gt;0</formula>
    </cfRule>
    <cfRule type="expression" dxfId="3135" priority="50">
      <formula>Q8&lt;0</formula>
    </cfRule>
  </conditionalFormatting>
  <conditionalFormatting sqref="F33:F36 F38:F53">
    <cfRule type="expression" dxfId="3134" priority="47">
      <formula>F33&gt;0</formula>
    </cfRule>
    <cfRule type="expression" dxfId="3133" priority="48">
      <formula>F33&lt;0</formula>
    </cfRule>
  </conditionalFormatting>
  <conditionalFormatting sqref="H38:H53 H33:H36">
    <cfRule type="expression" dxfId="3132" priority="45">
      <formula>H33&gt;0</formula>
    </cfRule>
    <cfRule type="expression" dxfId="3131" priority="46">
      <formula>H33&lt;0</formula>
    </cfRule>
  </conditionalFormatting>
  <conditionalFormatting sqref="Q10">
    <cfRule type="expression" dxfId="3130" priority="43">
      <formula>Q10&gt;0</formula>
    </cfRule>
    <cfRule type="expression" dxfId="3129" priority="44">
      <formula>Q10&lt;0</formula>
    </cfRule>
  </conditionalFormatting>
  <conditionalFormatting sqref="J25:J27 J34:J37">
    <cfRule type="expression" dxfId="3128" priority="41">
      <formula>J25&gt;0</formula>
    </cfRule>
    <cfRule type="expression" dxfId="3127" priority="42">
      <formula>J25&lt;0</formula>
    </cfRule>
  </conditionalFormatting>
  <conditionalFormatting sqref="K25:K38">
    <cfRule type="expression" dxfId="3126" priority="39">
      <formula>K25&gt;0</formula>
    </cfRule>
    <cfRule type="expression" dxfId="3125" priority="40">
      <formula>K25&lt;0</formula>
    </cfRule>
  </conditionalFormatting>
  <conditionalFormatting sqref="L25">
    <cfRule type="expression" dxfId="3124" priority="37">
      <formula>L25&gt;0</formula>
    </cfRule>
    <cfRule type="expression" dxfId="3123" priority="38">
      <formula>L25&lt;0</formula>
    </cfRule>
  </conditionalFormatting>
  <conditionalFormatting sqref="F89:F110">
    <cfRule type="expression" dxfId="3122" priority="35">
      <formula>F89&gt;0</formula>
    </cfRule>
    <cfRule type="expression" dxfId="3121" priority="36">
      <formula>F89&lt;0</formula>
    </cfRule>
  </conditionalFormatting>
  <conditionalFormatting sqref="H89:H110">
    <cfRule type="expression" dxfId="3120" priority="33">
      <formula>H89&gt;0</formula>
    </cfRule>
    <cfRule type="expression" dxfId="3119" priority="34">
      <formula>H89&lt;0</formula>
    </cfRule>
  </conditionalFormatting>
  <conditionalFormatting sqref="J89:J102">
    <cfRule type="expression" dxfId="3118" priority="31">
      <formula>J89&gt;0</formula>
    </cfRule>
    <cfRule type="expression" dxfId="3117" priority="32">
      <formula>J89&lt;0</formula>
    </cfRule>
  </conditionalFormatting>
  <conditionalFormatting sqref="K89:K102">
    <cfRule type="expression" dxfId="3116" priority="29">
      <formula>K89&gt;0</formula>
    </cfRule>
    <cfRule type="expression" dxfId="3115" priority="30">
      <formula>K89&lt;0</formula>
    </cfRule>
  </conditionalFormatting>
  <conditionalFormatting sqref="L89:L102">
    <cfRule type="expression" dxfId="3114" priority="27">
      <formula>L89&gt;0</formula>
    </cfRule>
    <cfRule type="expression" dxfId="3113" priority="28">
      <formula>L89&lt;0</formula>
    </cfRule>
  </conditionalFormatting>
  <conditionalFormatting sqref="F31:F32">
    <cfRule type="expression" dxfId="3112" priority="25">
      <formula>F31&gt;0</formula>
    </cfRule>
    <cfRule type="expression" dxfId="3111" priority="26">
      <formula>F31&lt;0</formula>
    </cfRule>
  </conditionalFormatting>
  <conditionalFormatting sqref="H31:H32">
    <cfRule type="expression" dxfId="3110" priority="23">
      <formula>H31&gt;0</formula>
    </cfRule>
    <cfRule type="expression" dxfId="3109" priority="24">
      <formula>H31&lt;0</formula>
    </cfRule>
  </conditionalFormatting>
  <conditionalFormatting sqref="F25:F26">
    <cfRule type="expression" dxfId="3108" priority="21">
      <formula>F25&gt;0</formula>
    </cfRule>
    <cfRule type="expression" dxfId="3107" priority="22">
      <formula>F25&lt;0</formula>
    </cfRule>
  </conditionalFormatting>
  <conditionalFormatting sqref="H25:H26">
    <cfRule type="expression" dxfId="3106" priority="19">
      <formula>H25&gt;0</formula>
    </cfRule>
    <cfRule type="expression" dxfId="3105" priority="20">
      <formula>H25&lt;0</formula>
    </cfRule>
  </conditionalFormatting>
  <conditionalFormatting sqref="F37">
    <cfRule type="expression" dxfId="3104" priority="17">
      <formula>F37&gt;0</formula>
    </cfRule>
    <cfRule type="expression" dxfId="3103" priority="18">
      <formula>F37&lt;0</formula>
    </cfRule>
  </conditionalFormatting>
  <conditionalFormatting sqref="H37">
    <cfRule type="expression" dxfId="3102" priority="15">
      <formula>H37&gt;0</formula>
    </cfRule>
    <cfRule type="expression" dxfId="3101" priority="16">
      <formula>H37&lt;0</formula>
    </cfRule>
  </conditionalFormatting>
  <conditionalFormatting sqref="J49">
    <cfRule type="expression" dxfId="3100" priority="13">
      <formula>J49&gt;0</formula>
    </cfRule>
    <cfRule type="expression" dxfId="3099" priority="14">
      <formula>J49&lt;0</formula>
    </cfRule>
  </conditionalFormatting>
  <conditionalFormatting sqref="J38:J48">
    <cfRule type="expression" dxfId="3098" priority="11">
      <formula>J38&gt;0</formula>
    </cfRule>
    <cfRule type="expression" dxfId="3097" priority="12">
      <formula>J38&lt;0</formula>
    </cfRule>
  </conditionalFormatting>
  <conditionalFormatting sqref="F27:F30">
    <cfRule type="expression" dxfId="3096" priority="9">
      <formula>F27&gt;0</formula>
    </cfRule>
    <cfRule type="expression" dxfId="3095" priority="10">
      <formula>F27&lt;0</formula>
    </cfRule>
  </conditionalFormatting>
  <conditionalFormatting sqref="H27:H30">
    <cfRule type="expression" dxfId="3094" priority="7">
      <formula>H27&gt;0</formula>
    </cfRule>
    <cfRule type="expression" dxfId="3093" priority="8">
      <formula>H27&lt;0</formula>
    </cfRule>
  </conditionalFormatting>
  <conditionalFormatting sqref="J33">
    <cfRule type="expression" dxfId="3092" priority="5">
      <formula>J33&gt;0</formula>
    </cfRule>
    <cfRule type="expression" dxfId="3091" priority="6">
      <formula>J33&lt;0</formula>
    </cfRule>
  </conditionalFormatting>
  <conditionalFormatting sqref="J31:J32">
    <cfRule type="expression" dxfId="3090" priority="3">
      <formula>J31&gt;0</formula>
    </cfRule>
    <cfRule type="expression" dxfId="3089" priority="4">
      <formula>J31&lt;0</formula>
    </cfRule>
  </conditionalFormatting>
  <conditionalFormatting sqref="J28:J30">
    <cfRule type="expression" dxfId="3088" priority="1">
      <formula>J28&gt;0</formula>
    </cfRule>
    <cfRule type="expression" dxfId="308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6" priority="35">
      <formula>F47&gt;0</formula>
    </cfRule>
    <cfRule type="expression" dxfId="3085" priority="36">
      <formula>F47&lt;0</formula>
    </cfRule>
  </conditionalFormatting>
  <conditionalFormatting sqref="Q7">
    <cfRule type="expression" dxfId="3084" priority="33">
      <formula>Q7&gt;0</formula>
    </cfRule>
    <cfRule type="expression" dxfId="3083" priority="34">
      <formula>Q7&lt;0</formula>
    </cfRule>
  </conditionalFormatting>
  <conditionalFormatting sqref="Q8">
    <cfRule type="expression" dxfId="3082" priority="31">
      <formula>Q8&gt;0</formula>
    </cfRule>
    <cfRule type="expression" dxfId="3081" priority="32">
      <formula>Q8&lt;0</formula>
    </cfRule>
  </conditionalFormatting>
  <conditionalFormatting sqref="F30:F46">
    <cfRule type="expression" dxfId="3080" priority="29">
      <formula>F30&gt;0</formula>
    </cfRule>
    <cfRule type="expression" dxfId="3079" priority="30">
      <formula>F30&lt;0</formula>
    </cfRule>
  </conditionalFormatting>
  <conditionalFormatting sqref="H30:H46">
    <cfRule type="expression" dxfId="3078" priority="27">
      <formula>H30&gt;0</formula>
    </cfRule>
    <cfRule type="expression" dxfId="3077" priority="28">
      <formula>H30&lt;0</formula>
    </cfRule>
  </conditionalFormatting>
  <conditionalFormatting sqref="Q10">
    <cfRule type="expression" dxfId="3076" priority="25">
      <formula>Q10&gt;0</formula>
    </cfRule>
    <cfRule type="expression" dxfId="3075" priority="26">
      <formula>Q10&lt;0</formula>
    </cfRule>
  </conditionalFormatting>
  <conditionalFormatting sqref="J25:J38">
    <cfRule type="expression" dxfId="3074" priority="23">
      <formula>J25&gt;0</formula>
    </cfRule>
    <cfRule type="expression" dxfId="3073" priority="24">
      <formula>J25&lt;0</formula>
    </cfRule>
  </conditionalFormatting>
  <conditionalFormatting sqref="K25:K38">
    <cfRule type="expression" dxfId="3072" priority="21">
      <formula>K25&gt;0</formula>
    </cfRule>
    <cfRule type="expression" dxfId="3071" priority="22">
      <formula>K25&lt;0</formula>
    </cfRule>
  </conditionalFormatting>
  <conditionalFormatting sqref="L25 L38">
    <cfRule type="expression" dxfId="3070" priority="19">
      <formula>L25&gt;0</formula>
    </cfRule>
    <cfRule type="expression" dxfId="3069" priority="20">
      <formula>L25&lt;0</formula>
    </cfRule>
  </conditionalFormatting>
  <conditionalFormatting sqref="F89:F110">
    <cfRule type="expression" dxfId="3068" priority="17">
      <formula>F89&gt;0</formula>
    </cfRule>
    <cfRule type="expression" dxfId="3067" priority="18">
      <formula>F89&lt;0</formula>
    </cfRule>
  </conditionalFormatting>
  <conditionalFormatting sqref="H89:H110">
    <cfRule type="expression" dxfId="3066" priority="15">
      <formula>H89&gt;0</formula>
    </cfRule>
    <cfRule type="expression" dxfId="3065" priority="16">
      <formula>H89&lt;0</formula>
    </cfRule>
  </conditionalFormatting>
  <conditionalFormatting sqref="J89:J102">
    <cfRule type="expression" dxfId="3064" priority="13">
      <formula>J89&gt;0</formula>
    </cfRule>
    <cfRule type="expression" dxfId="3063" priority="14">
      <formula>J89&lt;0</formula>
    </cfRule>
  </conditionalFormatting>
  <conditionalFormatting sqref="K89:K102">
    <cfRule type="expression" dxfId="3062" priority="11">
      <formula>K89&gt;0</formula>
    </cfRule>
    <cfRule type="expression" dxfId="3061" priority="12">
      <formula>K89&lt;0</formula>
    </cfRule>
  </conditionalFormatting>
  <conditionalFormatting sqref="L89:L102">
    <cfRule type="expression" dxfId="3060" priority="9">
      <formula>L89&gt;0</formula>
    </cfRule>
    <cfRule type="expression" dxfId="3059" priority="10">
      <formula>L89&lt;0</formula>
    </cfRule>
  </conditionalFormatting>
  <conditionalFormatting sqref="F29 F25:F26">
    <cfRule type="expression" dxfId="3058" priority="7">
      <formula>F25&gt;0</formula>
    </cfRule>
    <cfRule type="expression" dxfId="3057" priority="8">
      <formula>F25&lt;0</formula>
    </cfRule>
  </conditionalFormatting>
  <conditionalFormatting sqref="H29 H25:H27">
    <cfRule type="expression" dxfId="3056" priority="5">
      <formula>H25&gt;0</formula>
    </cfRule>
    <cfRule type="expression" dxfId="3055" priority="6">
      <formula>H25&lt;0</formula>
    </cfRule>
  </conditionalFormatting>
  <conditionalFormatting sqref="F27:F28">
    <cfRule type="expression" dxfId="3054" priority="3">
      <formula>F27&gt;0</formula>
    </cfRule>
    <cfRule type="expression" dxfId="3053" priority="4">
      <formula>F27&lt;0</formula>
    </cfRule>
  </conditionalFormatting>
  <conditionalFormatting sqref="H28">
    <cfRule type="expression" dxfId="3052" priority="1">
      <formula>H28&gt;0</formula>
    </cfRule>
    <cfRule type="expression" dxfId="305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0" priority="39">
      <formula>F51&gt;0</formula>
    </cfRule>
    <cfRule type="expression" dxfId="3049" priority="40">
      <formula>F51&lt;0</formula>
    </cfRule>
  </conditionalFormatting>
  <conditionalFormatting sqref="Q7">
    <cfRule type="expression" dxfId="3048" priority="37">
      <formula>Q7&gt;0</formula>
    </cfRule>
    <cfRule type="expression" dxfId="3047" priority="38">
      <formula>Q7&lt;0</formula>
    </cfRule>
  </conditionalFormatting>
  <conditionalFormatting sqref="Q8">
    <cfRule type="expression" dxfId="3046" priority="35">
      <formula>Q8&gt;0</formula>
    </cfRule>
    <cfRule type="expression" dxfId="3045" priority="36">
      <formula>Q8&lt;0</formula>
    </cfRule>
  </conditionalFormatting>
  <conditionalFormatting sqref="F31:F49">
    <cfRule type="expression" dxfId="3044" priority="33">
      <formula>F31&gt;0</formula>
    </cfRule>
    <cfRule type="expression" dxfId="3043" priority="34">
      <formula>F31&lt;0</formula>
    </cfRule>
  </conditionalFormatting>
  <conditionalFormatting sqref="H31:H49">
    <cfRule type="expression" dxfId="3042" priority="31">
      <formula>H31&gt;0</formula>
    </cfRule>
    <cfRule type="expression" dxfId="3041" priority="32">
      <formula>H31&lt;0</formula>
    </cfRule>
  </conditionalFormatting>
  <conditionalFormatting sqref="Q10">
    <cfRule type="expression" dxfId="3040" priority="29">
      <formula>Q10&gt;0</formula>
    </cfRule>
    <cfRule type="expression" dxfId="3039" priority="30">
      <formula>Q10&lt;0</formula>
    </cfRule>
  </conditionalFormatting>
  <conditionalFormatting sqref="J25:J38">
    <cfRule type="expression" dxfId="3038" priority="27">
      <formula>J25&gt;0</formula>
    </cfRule>
    <cfRule type="expression" dxfId="3037" priority="28">
      <formula>J25&lt;0</formula>
    </cfRule>
  </conditionalFormatting>
  <conditionalFormatting sqref="K38">
    <cfRule type="expression" dxfId="3036" priority="25">
      <formula>K38&gt;0</formula>
    </cfRule>
    <cfRule type="expression" dxfId="3035" priority="26">
      <formula>K38&lt;0</formula>
    </cfRule>
  </conditionalFormatting>
  <conditionalFormatting sqref="L25:L38">
    <cfRule type="expression" dxfId="3034" priority="23">
      <formula>L25&gt;0</formula>
    </cfRule>
    <cfRule type="expression" dxfId="3033" priority="24">
      <formula>L25&lt;0</formula>
    </cfRule>
  </conditionalFormatting>
  <conditionalFormatting sqref="F95:F116">
    <cfRule type="expression" dxfId="3032" priority="21">
      <formula>F95&gt;0</formula>
    </cfRule>
    <cfRule type="expression" dxfId="3031" priority="22">
      <formula>F95&lt;0</formula>
    </cfRule>
  </conditionalFormatting>
  <conditionalFormatting sqref="H95:H116">
    <cfRule type="expression" dxfId="3030" priority="19">
      <formula>H95&gt;0</formula>
    </cfRule>
    <cfRule type="expression" dxfId="3029" priority="20">
      <formula>H95&lt;0</formula>
    </cfRule>
  </conditionalFormatting>
  <conditionalFormatting sqref="J95:J108">
    <cfRule type="expression" dxfId="3028" priority="17">
      <formula>J95&gt;0</formula>
    </cfRule>
    <cfRule type="expression" dxfId="3027" priority="18">
      <formula>J95&lt;0</formula>
    </cfRule>
  </conditionalFormatting>
  <conditionalFormatting sqref="K95:K108">
    <cfRule type="expression" dxfId="3026" priority="15">
      <formula>K95&gt;0</formula>
    </cfRule>
    <cfRule type="expression" dxfId="3025" priority="16">
      <formula>K95&lt;0</formula>
    </cfRule>
  </conditionalFormatting>
  <conditionalFormatting sqref="L95:L108">
    <cfRule type="expression" dxfId="3024" priority="13">
      <formula>L95&gt;0</formula>
    </cfRule>
    <cfRule type="expression" dxfId="3023" priority="14">
      <formula>L95&lt;0</formula>
    </cfRule>
  </conditionalFormatting>
  <conditionalFormatting sqref="F25:F30">
    <cfRule type="expression" dxfId="3022" priority="11">
      <formula>F25&gt;0</formula>
    </cfRule>
    <cfRule type="expression" dxfId="3021" priority="12">
      <formula>F25&lt;0</formula>
    </cfRule>
  </conditionalFormatting>
  <conditionalFormatting sqref="H25:H30">
    <cfRule type="expression" dxfId="3020" priority="9">
      <formula>H25&gt;0</formula>
    </cfRule>
    <cfRule type="expression" dxfId="3019" priority="10">
      <formula>H25&lt;0</formula>
    </cfRule>
  </conditionalFormatting>
  <conditionalFormatting sqref="F50">
    <cfRule type="expression" dxfId="3018" priority="7">
      <formula>F50&gt;0</formula>
    </cfRule>
    <cfRule type="expression" dxfId="3017" priority="8">
      <formula>F50&lt;0</formula>
    </cfRule>
  </conditionalFormatting>
  <conditionalFormatting sqref="H50">
    <cfRule type="expression" dxfId="3016" priority="5">
      <formula>H50&gt;0</formula>
    </cfRule>
    <cfRule type="expression" dxfId="3015" priority="6">
      <formula>H50&lt;0</formula>
    </cfRule>
  </conditionalFormatting>
  <conditionalFormatting sqref="H62:H63 F62:F63">
    <cfRule type="expression" dxfId="3014" priority="3">
      <formula>F62&gt;0</formula>
    </cfRule>
    <cfRule type="expression" dxfId="3013" priority="4">
      <formula>F62&lt;0</formula>
    </cfRule>
  </conditionalFormatting>
  <conditionalFormatting sqref="J60">
    <cfRule type="expression" dxfId="3012" priority="1">
      <formula>J60&gt;0</formula>
    </cfRule>
    <cfRule type="expression" dxfId="301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0" priority="35">
      <formula>F47&gt;0</formula>
    </cfRule>
    <cfRule type="expression" dxfId="3009" priority="36">
      <formula>F47&lt;0</formula>
    </cfRule>
  </conditionalFormatting>
  <conditionalFormatting sqref="Q7">
    <cfRule type="expression" dxfId="3008" priority="33">
      <formula>Q7&gt;0</formula>
    </cfRule>
    <cfRule type="expression" dxfId="3007" priority="34">
      <formula>Q7&lt;0</formula>
    </cfRule>
  </conditionalFormatting>
  <conditionalFormatting sqref="Q8">
    <cfRule type="expression" dxfId="3006" priority="31">
      <formula>Q8&gt;0</formula>
    </cfRule>
    <cfRule type="expression" dxfId="3005" priority="32">
      <formula>Q8&lt;0</formula>
    </cfRule>
  </conditionalFormatting>
  <conditionalFormatting sqref="F30:F46">
    <cfRule type="expression" dxfId="3004" priority="29">
      <formula>F30&gt;0</formula>
    </cfRule>
    <cfRule type="expression" dxfId="3003" priority="30">
      <formula>F30&lt;0</formula>
    </cfRule>
  </conditionalFormatting>
  <conditionalFormatting sqref="H30:H46">
    <cfRule type="expression" dxfId="3002" priority="27">
      <formula>H30&gt;0</formula>
    </cfRule>
    <cfRule type="expression" dxfId="3001" priority="28">
      <formula>H30&lt;0</formula>
    </cfRule>
  </conditionalFormatting>
  <conditionalFormatting sqref="Q10">
    <cfRule type="expression" dxfId="3000" priority="25">
      <formula>Q10&gt;0</formula>
    </cfRule>
    <cfRule type="expression" dxfId="2999" priority="26">
      <formula>Q10&lt;0</formula>
    </cfRule>
  </conditionalFormatting>
  <conditionalFormatting sqref="J25:J38">
    <cfRule type="expression" dxfId="2998" priority="23">
      <formula>J25&gt;0</formula>
    </cfRule>
    <cfRule type="expression" dxfId="2997" priority="24">
      <formula>J25&lt;0</formula>
    </cfRule>
  </conditionalFormatting>
  <conditionalFormatting sqref="K25:K38">
    <cfRule type="expression" dxfId="2996" priority="21">
      <formula>K25&gt;0</formula>
    </cfRule>
    <cfRule type="expression" dxfId="2995" priority="22">
      <formula>K25&lt;0</formula>
    </cfRule>
  </conditionalFormatting>
  <conditionalFormatting sqref="L25 L38">
    <cfRule type="expression" dxfId="2994" priority="19">
      <formula>L25&gt;0</formula>
    </cfRule>
    <cfRule type="expression" dxfId="2993" priority="20">
      <formula>L25&lt;0</formula>
    </cfRule>
  </conditionalFormatting>
  <conditionalFormatting sqref="F89:F110">
    <cfRule type="expression" dxfId="2992" priority="17">
      <formula>F89&gt;0</formula>
    </cfRule>
    <cfRule type="expression" dxfId="2991" priority="18">
      <formula>F89&lt;0</formula>
    </cfRule>
  </conditionalFormatting>
  <conditionalFormatting sqref="H89:H110">
    <cfRule type="expression" dxfId="2990" priority="15">
      <formula>H89&gt;0</formula>
    </cfRule>
    <cfRule type="expression" dxfId="2989" priority="16">
      <formula>H89&lt;0</formula>
    </cfRule>
  </conditionalFormatting>
  <conditionalFormatting sqref="J89:J102">
    <cfRule type="expression" dxfId="2988" priority="13">
      <formula>J89&gt;0</formula>
    </cfRule>
    <cfRule type="expression" dxfId="2987" priority="14">
      <formula>J89&lt;0</formula>
    </cfRule>
  </conditionalFormatting>
  <conditionalFormatting sqref="K89:K102">
    <cfRule type="expression" dxfId="2986" priority="11">
      <formula>K89&gt;0</formula>
    </cfRule>
    <cfRule type="expression" dxfId="2985" priority="12">
      <formula>K89&lt;0</formula>
    </cfRule>
  </conditionalFormatting>
  <conditionalFormatting sqref="L89:L102">
    <cfRule type="expression" dxfId="2984" priority="9">
      <formula>L89&gt;0</formula>
    </cfRule>
    <cfRule type="expression" dxfId="2983" priority="10">
      <formula>L89&lt;0</formula>
    </cfRule>
  </conditionalFormatting>
  <conditionalFormatting sqref="F25:F29">
    <cfRule type="expression" dxfId="2982" priority="7">
      <formula>F25&gt;0</formula>
    </cfRule>
    <cfRule type="expression" dxfId="2981" priority="8">
      <formula>F25&lt;0</formula>
    </cfRule>
  </conditionalFormatting>
  <conditionalFormatting sqref="H25:H29">
    <cfRule type="expression" dxfId="2980" priority="5">
      <formula>H25&gt;0</formula>
    </cfRule>
    <cfRule type="expression" dxfId="297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8" priority="35">
      <formula>F47&gt;0</formula>
    </cfRule>
    <cfRule type="expression" dxfId="2977" priority="36">
      <formula>F47&lt;0</formula>
    </cfRule>
  </conditionalFormatting>
  <conditionalFormatting sqref="Q7">
    <cfRule type="expression" dxfId="2976" priority="33">
      <formula>Q7&gt;0</formula>
    </cfRule>
    <cfRule type="expression" dxfId="2975" priority="34">
      <formula>Q7&lt;0</formula>
    </cfRule>
  </conditionalFormatting>
  <conditionalFormatting sqref="Q8">
    <cfRule type="expression" dxfId="2974" priority="31">
      <formula>Q8&gt;0</formula>
    </cfRule>
    <cfRule type="expression" dxfId="2973" priority="32">
      <formula>Q8&lt;0</formula>
    </cfRule>
  </conditionalFormatting>
  <conditionalFormatting sqref="F30:F46">
    <cfRule type="expression" dxfId="2972" priority="29">
      <formula>F30&gt;0</formula>
    </cfRule>
    <cfRule type="expression" dxfId="2971" priority="30">
      <formula>F30&lt;0</formula>
    </cfRule>
  </conditionalFormatting>
  <conditionalFormatting sqref="H30:H46">
    <cfRule type="expression" dxfId="2970" priority="27">
      <formula>H30&gt;0</formula>
    </cfRule>
    <cfRule type="expression" dxfId="2969" priority="28">
      <formula>H30&lt;0</formula>
    </cfRule>
  </conditionalFormatting>
  <conditionalFormatting sqref="Q10">
    <cfRule type="expression" dxfId="2968" priority="25">
      <formula>Q10&gt;0</formula>
    </cfRule>
    <cfRule type="expression" dxfId="2967" priority="26">
      <formula>Q10&lt;0</formula>
    </cfRule>
  </conditionalFormatting>
  <conditionalFormatting sqref="J25:J38">
    <cfRule type="expression" dxfId="2966" priority="23">
      <formula>J25&gt;0</formula>
    </cfRule>
    <cfRule type="expression" dxfId="2965" priority="24">
      <formula>J25&lt;0</formula>
    </cfRule>
  </conditionalFormatting>
  <conditionalFormatting sqref="K25:K38">
    <cfRule type="expression" dxfId="2964" priority="21">
      <formula>K25&gt;0</formula>
    </cfRule>
    <cfRule type="expression" dxfId="2963" priority="22">
      <formula>K25&lt;0</formula>
    </cfRule>
  </conditionalFormatting>
  <conditionalFormatting sqref="L25 L38">
    <cfRule type="expression" dxfId="2962" priority="19">
      <formula>L25&gt;0</formula>
    </cfRule>
    <cfRule type="expression" dxfId="2961" priority="20">
      <formula>L25&lt;0</formula>
    </cfRule>
  </conditionalFormatting>
  <conditionalFormatting sqref="F89:F110">
    <cfRule type="expression" dxfId="2960" priority="17">
      <formula>F89&gt;0</formula>
    </cfRule>
    <cfRule type="expression" dxfId="2959" priority="18">
      <formula>F89&lt;0</formula>
    </cfRule>
  </conditionalFormatting>
  <conditionalFormatting sqref="H89:H110">
    <cfRule type="expression" dxfId="2958" priority="15">
      <formula>H89&gt;0</formula>
    </cfRule>
    <cfRule type="expression" dxfId="2957" priority="16">
      <formula>H89&lt;0</formula>
    </cfRule>
  </conditionalFormatting>
  <conditionalFormatting sqref="J89:J102">
    <cfRule type="expression" dxfId="2956" priority="13">
      <formula>J89&gt;0</formula>
    </cfRule>
    <cfRule type="expression" dxfId="2955" priority="14">
      <formula>J89&lt;0</formula>
    </cfRule>
  </conditionalFormatting>
  <conditionalFormatting sqref="K89:K102">
    <cfRule type="expression" dxfId="2954" priority="11">
      <formula>K89&gt;0</formula>
    </cfRule>
    <cfRule type="expression" dxfId="2953" priority="12">
      <formula>K89&lt;0</formula>
    </cfRule>
  </conditionalFormatting>
  <conditionalFormatting sqref="L89:L102">
    <cfRule type="expression" dxfId="2952" priority="9">
      <formula>L89&gt;0</formula>
    </cfRule>
    <cfRule type="expression" dxfId="2951" priority="10">
      <formula>L89&lt;0</formula>
    </cfRule>
  </conditionalFormatting>
  <conditionalFormatting sqref="F29 F25:F27">
    <cfRule type="expression" dxfId="2950" priority="7">
      <formula>F25&gt;0</formula>
    </cfRule>
    <cfRule type="expression" dxfId="2949" priority="8">
      <formula>F25&lt;0</formula>
    </cfRule>
  </conditionalFormatting>
  <conditionalFormatting sqref="H25:H29">
    <cfRule type="expression" dxfId="2948" priority="5">
      <formula>H25&gt;0</formula>
    </cfRule>
    <cfRule type="expression" dxfId="2947" priority="6">
      <formula>H25&lt;0</formula>
    </cfRule>
  </conditionalFormatting>
  <conditionalFormatting sqref="F28">
    <cfRule type="expression" dxfId="2946" priority="3">
      <formula>F28&gt;0</formula>
    </cfRule>
    <cfRule type="expression" dxfId="294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4" priority="43">
      <formula>F54&gt;0</formula>
    </cfRule>
    <cfRule type="expression" dxfId="2943" priority="44">
      <formula>F54&lt;0</formula>
    </cfRule>
  </conditionalFormatting>
  <conditionalFormatting sqref="Q7">
    <cfRule type="expression" dxfId="2942" priority="41">
      <formula>Q7&gt;0</formula>
    </cfRule>
    <cfRule type="expression" dxfId="2941" priority="42">
      <formula>Q7&lt;0</formula>
    </cfRule>
  </conditionalFormatting>
  <conditionalFormatting sqref="Q8">
    <cfRule type="expression" dxfId="2940" priority="39">
      <formula>Q8&gt;0</formula>
    </cfRule>
    <cfRule type="expression" dxfId="2939" priority="40">
      <formula>Q8&lt;0</formula>
    </cfRule>
  </conditionalFormatting>
  <conditionalFormatting sqref="F33:F36 F38:F53">
    <cfRule type="expression" dxfId="2938" priority="37">
      <formula>F33&gt;0</formula>
    </cfRule>
    <cfRule type="expression" dxfId="2937" priority="38">
      <formula>F33&lt;0</formula>
    </cfRule>
  </conditionalFormatting>
  <conditionalFormatting sqref="H33:H36 H38:H53">
    <cfRule type="expression" dxfId="2936" priority="35">
      <formula>H33&gt;0</formula>
    </cfRule>
    <cfRule type="expression" dxfId="2935" priority="36">
      <formula>H33&lt;0</formula>
    </cfRule>
  </conditionalFormatting>
  <conditionalFormatting sqref="Q10">
    <cfRule type="expression" dxfId="2934" priority="33">
      <formula>Q10&gt;0</formula>
    </cfRule>
    <cfRule type="expression" dxfId="2933" priority="34">
      <formula>Q10&lt;0</formula>
    </cfRule>
  </conditionalFormatting>
  <conditionalFormatting sqref="J25:J37">
    <cfRule type="expression" dxfId="2932" priority="31">
      <formula>J25&gt;0</formula>
    </cfRule>
    <cfRule type="expression" dxfId="2931" priority="32">
      <formula>J25&lt;0</formula>
    </cfRule>
  </conditionalFormatting>
  <conditionalFormatting sqref="K25:K38">
    <cfRule type="expression" dxfId="2930" priority="29">
      <formula>K25&gt;0</formula>
    </cfRule>
    <cfRule type="expression" dxfId="2929" priority="30">
      <formula>K25&lt;0</formula>
    </cfRule>
  </conditionalFormatting>
  <conditionalFormatting sqref="L25">
    <cfRule type="expression" dxfId="2928" priority="27">
      <formula>L25&gt;0</formula>
    </cfRule>
    <cfRule type="expression" dxfId="2927" priority="28">
      <formula>L25&lt;0</formula>
    </cfRule>
  </conditionalFormatting>
  <conditionalFormatting sqref="F89:F110">
    <cfRule type="expression" dxfId="2926" priority="25">
      <formula>F89&gt;0</formula>
    </cfRule>
    <cfRule type="expression" dxfId="2925" priority="26">
      <formula>F89&lt;0</formula>
    </cfRule>
  </conditionalFormatting>
  <conditionalFormatting sqref="H89:H110">
    <cfRule type="expression" dxfId="2924" priority="23">
      <formula>H89&gt;0</formula>
    </cfRule>
    <cfRule type="expression" dxfId="2923" priority="24">
      <formula>H89&lt;0</formula>
    </cfRule>
  </conditionalFormatting>
  <conditionalFormatting sqref="J89:J102">
    <cfRule type="expression" dxfId="2922" priority="21">
      <formula>J89&gt;0</formula>
    </cfRule>
    <cfRule type="expression" dxfId="2921" priority="22">
      <formula>J89&lt;0</formula>
    </cfRule>
  </conditionalFormatting>
  <conditionalFormatting sqref="K89:K102">
    <cfRule type="expression" dxfId="2920" priority="19">
      <formula>K89&gt;0</formula>
    </cfRule>
    <cfRule type="expression" dxfId="2919" priority="20">
      <formula>K89&lt;0</formula>
    </cfRule>
  </conditionalFormatting>
  <conditionalFormatting sqref="L89:L102">
    <cfRule type="expression" dxfId="2918" priority="17">
      <formula>L89&gt;0</formula>
    </cfRule>
    <cfRule type="expression" dxfId="2917" priority="18">
      <formula>L89&lt;0</formula>
    </cfRule>
  </conditionalFormatting>
  <conditionalFormatting sqref="F29:F32">
    <cfRule type="expression" dxfId="2916" priority="15">
      <formula>F29&gt;0</formula>
    </cfRule>
    <cfRule type="expression" dxfId="2915" priority="16">
      <formula>F29&lt;0</formula>
    </cfRule>
  </conditionalFormatting>
  <conditionalFormatting sqref="H29:H32">
    <cfRule type="expression" dxfId="2914" priority="13">
      <formula>H29&gt;0</formula>
    </cfRule>
    <cfRule type="expression" dxfId="2913" priority="14">
      <formula>H29&lt;0</formula>
    </cfRule>
  </conditionalFormatting>
  <conditionalFormatting sqref="F25:F28">
    <cfRule type="expression" dxfId="2912" priority="11">
      <formula>F25&gt;0</formula>
    </cfRule>
    <cfRule type="expression" dxfId="2911" priority="12">
      <formula>F25&lt;0</formula>
    </cfRule>
  </conditionalFormatting>
  <conditionalFormatting sqref="H25:H28">
    <cfRule type="expression" dxfId="2910" priority="9">
      <formula>H25&gt;0</formula>
    </cfRule>
    <cfRule type="expression" dxfId="2909" priority="10">
      <formula>H25&lt;0</formula>
    </cfRule>
  </conditionalFormatting>
  <conditionalFormatting sqref="F37">
    <cfRule type="expression" dxfId="2908" priority="7">
      <formula>F37&gt;0</formula>
    </cfRule>
    <cfRule type="expression" dxfId="2907" priority="8">
      <formula>F37&lt;0</formula>
    </cfRule>
  </conditionalFormatting>
  <conditionalFormatting sqref="H37">
    <cfRule type="expression" dxfId="2906" priority="5">
      <formula>H37&gt;0</formula>
    </cfRule>
    <cfRule type="expression" dxfId="2905" priority="6">
      <formula>H37&lt;0</formula>
    </cfRule>
  </conditionalFormatting>
  <conditionalFormatting sqref="J49">
    <cfRule type="expression" dxfId="2904" priority="3">
      <formula>J49&gt;0</formula>
    </cfRule>
    <cfRule type="expression" dxfId="2903" priority="4">
      <formula>J49&lt;0</formula>
    </cfRule>
  </conditionalFormatting>
  <conditionalFormatting sqref="J38:J48">
    <cfRule type="expression" dxfId="2902" priority="1">
      <formula>J38&gt;0</formula>
    </cfRule>
    <cfRule type="expression" dxfId="290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0" priority="47">
      <formula>F54&gt;0</formula>
    </cfRule>
    <cfRule type="expression" dxfId="2899" priority="48">
      <formula>F54&lt;0</formula>
    </cfRule>
  </conditionalFormatting>
  <conditionalFormatting sqref="Q7">
    <cfRule type="expression" dxfId="2898" priority="45">
      <formula>Q7&gt;0</formula>
    </cfRule>
    <cfRule type="expression" dxfId="2897" priority="46">
      <formula>Q7&lt;0</formula>
    </cfRule>
  </conditionalFormatting>
  <conditionalFormatting sqref="Q8">
    <cfRule type="expression" dxfId="2896" priority="43">
      <formula>Q8&gt;0</formula>
    </cfRule>
    <cfRule type="expression" dxfId="2895" priority="44">
      <formula>Q8&lt;0</formula>
    </cfRule>
  </conditionalFormatting>
  <conditionalFormatting sqref="F33:F36 F38:F53">
    <cfRule type="expression" dxfId="2894" priority="41">
      <formula>F33&gt;0</formula>
    </cfRule>
    <cfRule type="expression" dxfId="2893" priority="42">
      <formula>F33&lt;0</formula>
    </cfRule>
  </conditionalFormatting>
  <conditionalFormatting sqref="H33:H36 H38:H53">
    <cfRule type="expression" dxfId="2892" priority="39">
      <formula>H33&gt;0</formula>
    </cfRule>
    <cfRule type="expression" dxfId="2891" priority="40">
      <formula>H33&lt;0</formula>
    </cfRule>
  </conditionalFormatting>
  <conditionalFormatting sqref="Q10">
    <cfRule type="expression" dxfId="2890" priority="37">
      <formula>Q10&gt;0</formula>
    </cfRule>
    <cfRule type="expression" dxfId="2889" priority="38">
      <formula>Q10&lt;0</formula>
    </cfRule>
  </conditionalFormatting>
  <conditionalFormatting sqref="J25:J37">
    <cfRule type="expression" dxfId="2888" priority="35">
      <formula>J25&gt;0</formula>
    </cfRule>
    <cfRule type="expression" dxfId="2887" priority="36">
      <formula>J25&lt;0</formula>
    </cfRule>
  </conditionalFormatting>
  <conditionalFormatting sqref="K25:K38">
    <cfRule type="expression" dxfId="2886" priority="33">
      <formula>K25&gt;0</formula>
    </cfRule>
    <cfRule type="expression" dxfId="2885" priority="34">
      <formula>K25&lt;0</formula>
    </cfRule>
  </conditionalFormatting>
  <conditionalFormatting sqref="L25">
    <cfRule type="expression" dxfId="2884" priority="31">
      <formula>L25&gt;0</formula>
    </cfRule>
    <cfRule type="expression" dxfId="2883" priority="32">
      <formula>L25&lt;0</formula>
    </cfRule>
  </conditionalFormatting>
  <conditionalFormatting sqref="F89:F110">
    <cfRule type="expression" dxfId="2882" priority="29">
      <formula>F89&gt;0</formula>
    </cfRule>
    <cfRule type="expression" dxfId="2881" priority="30">
      <formula>F89&lt;0</formula>
    </cfRule>
  </conditionalFormatting>
  <conditionalFormatting sqref="H89:H110">
    <cfRule type="expression" dxfId="2880" priority="27">
      <formula>H89&gt;0</formula>
    </cfRule>
    <cfRule type="expression" dxfId="2879" priority="28">
      <formula>H89&lt;0</formula>
    </cfRule>
  </conditionalFormatting>
  <conditionalFormatting sqref="J89:J102">
    <cfRule type="expression" dxfId="2878" priority="25">
      <formula>J89&gt;0</formula>
    </cfRule>
    <cfRule type="expression" dxfId="2877" priority="26">
      <formula>J89&lt;0</formula>
    </cfRule>
  </conditionalFormatting>
  <conditionalFormatting sqref="K89:K102">
    <cfRule type="expression" dxfId="2876" priority="23">
      <formula>K89&gt;0</formula>
    </cfRule>
    <cfRule type="expression" dxfId="2875" priority="24">
      <formula>K89&lt;0</formula>
    </cfRule>
  </conditionalFormatting>
  <conditionalFormatting sqref="L89:L102">
    <cfRule type="expression" dxfId="2874" priority="21">
      <formula>L89&gt;0</formula>
    </cfRule>
    <cfRule type="expression" dxfId="2873" priority="22">
      <formula>L89&lt;0</formula>
    </cfRule>
  </conditionalFormatting>
  <conditionalFormatting sqref="F30:F32">
    <cfRule type="expression" dxfId="2872" priority="19">
      <formula>F30&gt;0</formula>
    </cfRule>
    <cfRule type="expression" dxfId="2871" priority="20">
      <formula>F30&lt;0</formula>
    </cfRule>
  </conditionalFormatting>
  <conditionalFormatting sqref="H30:H32">
    <cfRule type="expression" dxfId="2870" priority="17">
      <formula>H30&gt;0</formula>
    </cfRule>
    <cfRule type="expression" dxfId="2869" priority="18">
      <formula>H30&lt;0</formula>
    </cfRule>
  </conditionalFormatting>
  <conditionalFormatting sqref="F25:F27">
    <cfRule type="expression" dxfId="2868" priority="15">
      <formula>F25&gt;0</formula>
    </cfRule>
    <cfRule type="expression" dxfId="2867" priority="16">
      <formula>F25&lt;0</formula>
    </cfRule>
  </conditionalFormatting>
  <conditionalFormatting sqref="H25:H27">
    <cfRule type="expression" dxfId="2866" priority="13">
      <formula>H25&gt;0</formula>
    </cfRule>
    <cfRule type="expression" dxfId="2865" priority="14">
      <formula>H25&lt;0</formula>
    </cfRule>
  </conditionalFormatting>
  <conditionalFormatting sqref="F37">
    <cfRule type="expression" dxfId="2864" priority="11">
      <formula>F37&gt;0</formula>
    </cfRule>
    <cfRule type="expression" dxfId="2863" priority="12">
      <formula>F37&lt;0</formula>
    </cfRule>
  </conditionalFormatting>
  <conditionalFormatting sqref="H37">
    <cfRule type="expression" dxfId="2862" priority="9">
      <formula>H37&gt;0</formula>
    </cfRule>
    <cfRule type="expression" dxfId="2861" priority="10">
      <formula>H37&lt;0</formula>
    </cfRule>
  </conditionalFormatting>
  <conditionalFormatting sqref="J49">
    <cfRule type="expression" dxfId="2860" priority="7">
      <formula>J49&gt;0</formula>
    </cfRule>
    <cfRule type="expression" dxfId="2859" priority="8">
      <formula>J49&lt;0</formula>
    </cfRule>
  </conditionalFormatting>
  <conditionalFormatting sqref="J38:J48">
    <cfRule type="expression" dxfId="2858" priority="5">
      <formula>J38&gt;0</formula>
    </cfRule>
    <cfRule type="expression" dxfId="2857" priority="6">
      <formula>J38&lt;0</formula>
    </cfRule>
  </conditionalFormatting>
  <conditionalFormatting sqref="F28:F29">
    <cfRule type="expression" dxfId="2856" priority="3">
      <formula>F28&gt;0</formula>
    </cfRule>
    <cfRule type="expression" dxfId="2855" priority="4">
      <formula>F28&lt;0</formula>
    </cfRule>
  </conditionalFormatting>
  <conditionalFormatting sqref="H28:H29">
    <cfRule type="expression" dxfId="2854" priority="1">
      <formula>H28&gt;0</formula>
    </cfRule>
    <cfRule type="expression" dxfId="285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 F29">
    <cfRule type="expression" dxfId="2824" priority="7">
      <formula>F25&gt;0</formula>
    </cfRule>
    <cfRule type="expression" dxfId="2823" priority="8">
      <formula>F25&lt;0</formula>
    </cfRule>
  </conditionalFormatting>
  <conditionalFormatting sqref="H29 H25:H27">
    <cfRule type="expression" dxfId="2822" priority="5">
      <formula>H25&gt;0</formula>
    </cfRule>
    <cfRule type="expression" dxfId="2821" priority="6">
      <formula>H25&lt;0</formula>
    </cfRule>
  </conditionalFormatting>
  <conditionalFormatting sqref="F26:F28">
    <cfRule type="expression" dxfId="2820" priority="3">
      <formula>F26&gt;0</formula>
    </cfRule>
    <cfRule type="expression" dxfId="2819" priority="4">
      <formula>F26&lt;0</formula>
    </cfRule>
  </conditionalFormatting>
  <conditionalFormatting sqref="H28">
    <cfRule type="expression" dxfId="2818" priority="1">
      <formula>H28&gt;0</formula>
    </cfRule>
    <cfRule type="expression" dxfId="281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6" priority="31">
      <formula>Q7&gt;0</formula>
    </cfRule>
    <cfRule type="expression" dxfId="2815" priority="32">
      <formula>Q7&lt;0</formula>
    </cfRule>
  </conditionalFormatting>
  <conditionalFormatting sqref="Q8">
    <cfRule type="expression" dxfId="2814" priority="29">
      <formula>Q8&gt;0</formula>
    </cfRule>
    <cfRule type="expression" dxfId="2813" priority="30">
      <formula>Q8&lt;0</formula>
    </cfRule>
  </conditionalFormatting>
  <conditionalFormatting sqref="F62:F65">
    <cfRule type="expression" dxfId="2812" priority="21">
      <formula>F62&gt;0</formula>
    </cfRule>
    <cfRule type="expression" dxfId="2811" priority="22">
      <formula>F62&lt;0</formula>
    </cfRule>
  </conditionalFormatting>
  <conditionalFormatting sqref="F66:F74 F78:F98 F102:F106">
    <cfRule type="expression" dxfId="2810" priority="17">
      <formula>F66&gt;0</formula>
    </cfRule>
    <cfRule type="expression" dxfId="2809" priority="18">
      <formula>F66&lt;0</formula>
    </cfRule>
  </conditionalFormatting>
  <conditionalFormatting sqref="F66:F74 F78:F98 F102:F106">
    <cfRule type="expression" dxfId="2808" priority="19">
      <formula>F66&gt;0</formula>
    </cfRule>
    <cfRule type="expression" dxfId="2807" priority="20">
      <formula>F66&lt;0</formula>
    </cfRule>
  </conditionalFormatting>
  <conditionalFormatting sqref="H62:H74 H78:H98 H102:H106">
    <cfRule type="expression" dxfId="2806" priority="15">
      <formula>H62&gt;0</formula>
    </cfRule>
    <cfRule type="expression" dxfId="2805" priority="16">
      <formula>H62&lt;0</formula>
    </cfRule>
  </conditionalFormatting>
  <conditionalFormatting sqref="F57:F61">
    <cfRule type="expression" dxfId="2804" priority="13">
      <formula>F57&gt;0</formula>
    </cfRule>
    <cfRule type="expression" dxfId="2803" priority="14">
      <formula>F57&lt;0</formula>
    </cfRule>
  </conditionalFormatting>
  <conditionalFormatting sqref="H57:H61">
    <cfRule type="expression" dxfId="2802" priority="11">
      <formula>H57&gt;0</formula>
    </cfRule>
    <cfRule type="expression" dxfId="2801" priority="12">
      <formula>H57&lt;0</formula>
    </cfRule>
  </conditionalFormatting>
  <conditionalFormatting sqref="F75:F77">
    <cfRule type="expression" dxfId="2800" priority="7">
      <formula>F75&gt;0</formula>
    </cfRule>
    <cfRule type="expression" dxfId="2799" priority="8">
      <formula>F75&lt;0</formula>
    </cfRule>
  </conditionalFormatting>
  <conditionalFormatting sqref="F75:F77">
    <cfRule type="expression" dxfId="2798" priority="9">
      <formula>F75&gt;0</formula>
    </cfRule>
    <cfRule type="expression" dxfId="2797" priority="10">
      <formula>F75&lt;0</formula>
    </cfRule>
  </conditionalFormatting>
  <conditionalFormatting sqref="H75:H77">
    <cfRule type="expression" dxfId="2796" priority="5">
      <formula>H75&gt;0</formula>
    </cfRule>
    <cfRule type="expression" dxfId="2795" priority="6">
      <formula>H75&lt;0</formula>
    </cfRule>
  </conditionalFormatting>
  <conditionalFormatting sqref="F22:F30">
    <cfRule type="expression" dxfId="2794" priority="3">
      <formula>F22&gt;0</formula>
    </cfRule>
    <cfRule type="expression" dxfId="2793" priority="4">
      <formula>F22&lt;0</formula>
    </cfRule>
  </conditionalFormatting>
  <conditionalFormatting sqref="F99:F101">
    <cfRule type="expression" dxfId="2792" priority="1">
      <formula>F99&gt;0</formula>
    </cfRule>
    <cfRule type="expression" dxfId="27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0" priority="25">
      <formula>F30&gt;0</formula>
    </cfRule>
    <cfRule type="expression" dxfId="2789" priority="26">
      <formula>F30&lt;0</formula>
    </cfRule>
  </conditionalFormatting>
  <conditionalFormatting sqref="Q7">
    <cfRule type="expression" dxfId="2788" priority="23">
      <formula>Q7&gt;0</formula>
    </cfRule>
    <cfRule type="expression" dxfId="2787" priority="24">
      <formula>Q7&lt;0</formula>
    </cfRule>
  </conditionalFormatting>
  <conditionalFormatting sqref="Q8">
    <cfRule type="expression" dxfId="2786" priority="21">
      <formula>Q8&gt;0</formula>
    </cfRule>
    <cfRule type="expression" dxfId="2785" priority="22">
      <formula>Q8&lt;0</formula>
    </cfRule>
  </conditionalFormatting>
  <conditionalFormatting sqref="M74">
    <cfRule type="expression" dxfId="2784" priority="15">
      <formula>M74&gt;0</formula>
    </cfRule>
    <cfRule type="expression" dxfId="2783" priority="16">
      <formula>M74&lt;0</formula>
    </cfRule>
  </conditionalFormatting>
  <conditionalFormatting sqref="F113:F149 H113:H149">
    <cfRule type="expression" dxfId="2782" priority="13">
      <formula>F113&gt;0</formula>
    </cfRule>
    <cfRule type="expression" dxfId="2781" priority="14">
      <formula>F113&lt;0</formula>
    </cfRule>
  </conditionalFormatting>
  <conditionalFormatting sqref="F105:F112">
    <cfRule type="expression" dxfId="2780" priority="11">
      <formula>F105&gt;0</formula>
    </cfRule>
    <cfRule type="expression" dxfId="2779" priority="12">
      <formula>F105&lt;0</formula>
    </cfRule>
  </conditionalFormatting>
  <conditionalFormatting sqref="H105:H112">
    <cfRule type="expression" dxfId="2778" priority="9">
      <formula>H105&gt;0</formula>
    </cfRule>
    <cfRule type="expression" dxfId="2777" priority="10">
      <formula>H105&lt;0</formula>
    </cfRule>
  </conditionalFormatting>
  <conditionalFormatting sqref="Q10">
    <cfRule type="expression" dxfId="2776" priority="7">
      <formula>Q10&gt;0</formula>
    </cfRule>
    <cfRule type="expression" dxfId="2775" priority="8">
      <formula>Q10&lt;0</formula>
    </cfRule>
  </conditionalFormatting>
  <conditionalFormatting sqref="F25:F29">
    <cfRule type="expression" dxfId="2774" priority="5">
      <formula>F25&gt;0</formula>
    </cfRule>
    <cfRule type="expression" dxfId="2773" priority="6">
      <formula>F25&lt;0</formula>
    </cfRule>
  </conditionalFormatting>
  <conditionalFormatting sqref="H25:H29">
    <cfRule type="expression" dxfId="2772" priority="3">
      <formula>H25&gt;0</formula>
    </cfRule>
    <cfRule type="expression" dxfId="2771" priority="4">
      <formula>H25&lt;0</formula>
    </cfRule>
  </conditionalFormatting>
  <conditionalFormatting sqref="J26:J35">
    <cfRule type="expression" dxfId="2770" priority="1">
      <formula>J26&gt;0</formula>
    </cfRule>
    <cfRule type="expression" dxfId="27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95.51</v>
      </c>
      <c r="R4" s="420">
        <v>2.1000000000000001E-2</v>
      </c>
      <c r="T4" s="1"/>
      <c r="U4" t="s">
        <v>880</v>
      </c>
      <c r="W4" s="132"/>
    </row>
    <row r="5" spans="1:23" x14ac:dyDescent="0.25">
      <c r="B5" s="402"/>
      <c r="C5" s="4"/>
      <c r="D5" s="3"/>
      <c r="E5" s="3"/>
      <c r="F5" s="3"/>
      <c r="G5" s="402"/>
      <c r="H5" s="159"/>
      <c r="I5" s="3"/>
      <c r="J5" s="3"/>
      <c r="K5" s="3"/>
      <c r="L5" s="70"/>
      <c r="M5" s="3"/>
      <c r="O5" s="11" t="s">
        <v>67</v>
      </c>
      <c r="Q5" s="3">
        <f>Q4*Q2</f>
        <v>4775.5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1248.6699999999983</v>
      </c>
      <c r="R7" s="29">
        <v>43727</v>
      </c>
      <c r="W7" s="132"/>
    </row>
    <row r="8" spans="1:23" x14ac:dyDescent="0.25">
      <c r="B8" s="402"/>
      <c r="C8" s="4"/>
      <c r="D8" s="3"/>
      <c r="E8" s="3"/>
      <c r="F8" s="3"/>
      <c r="G8" s="402"/>
      <c r="H8" s="159"/>
      <c r="I8" s="3"/>
      <c r="J8" s="3"/>
      <c r="K8" s="3"/>
      <c r="L8" s="4"/>
      <c r="M8" s="4"/>
      <c r="O8" s="11" t="s">
        <v>179</v>
      </c>
      <c r="P8" s="33"/>
      <c r="Q8" s="2">
        <f>K18+M18-F18+Q2*Q4</f>
        <v>271.5</v>
      </c>
      <c r="W8" s="132"/>
    </row>
    <row r="9" spans="1:23" x14ac:dyDescent="0.25">
      <c r="B9" s="402"/>
      <c r="C9" s="4"/>
      <c r="D9" s="3"/>
      <c r="E9" s="3"/>
      <c r="F9" s="3"/>
      <c r="G9" s="402"/>
      <c r="H9" s="159"/>
      <c r="I9" s="3"/>
      <c r="J9" s="3"/>
      <c r="K9" s="3"/>
      <c r="L9" s="4"/>
      <c r="M9" s="4"/>
      <c r="O9" s="11" t="s">
        <v>204</v>
      </c>
      <c r="Q9" s="132">
        <f>IF(Q2=0, 0, Q8/Q6)</f>
        <v>6.0279751332149203E-2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7.1196733326353264E-3</v>
      </c>
      <c r="R11">
        <v>0.17</v>
      </c>
      <c r="W11" s="132"/>
    </row>
    <row r="12" spans="1:23" x14ac:dyDescent="0.25">
      <c r="B12" s="29"/>
      <c r="G12" s="29"/>
      <c r="H12" s="68"/>
      <c r="O12" s="11" t="s">
        <v>969</v>
      </c>
      <c r="Q12" s="1" t="s">
        <v>1352</v>
      </c>
      <c r="W12" s="132"/>
    </row>
    <row r="13" spans="1:23" x14ac:dyDescent="0.25">
      <c r="B13" s="29"/>
      <c r="G13" s="29"/>
      <c r="H13" s="68"/>
      <c r="O13" s="11" t="s">
        <v>947</v>
      </c>
      <c r="Q13" s="2">
        <f>Q4/4.75</f>
        <v>20.107368421052634</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105.06100000000001</v>
      </c>
      <c r="W19" s="132"/>
    </row>
    <row r="20" spans="1:23" x14ac:dyDescent="0.25">
      <c r="O20" s="79">
        <v>1.0900000000000001</v>
      </c>
      <c r="P20" s="79">
        <f t="shared" ref="P20:P39" si="0">O20*$Q$4</f>
        <v>104.10590000000002</v>
      </c>
      <c r="W20" s="132"/>
    </row>
    <row r="21" spans="1:23" x14ac:dyDescent="0.25">
      <c r="O21" s="79">
        <v>1.08</v>
      </c>
      <c r="P21" s="79">
        <f t="shared" si="0"/>
        <v>103.15080000000002</v>
      </c>
      <c r="W21" s="132"/>
    </row>
    <row r="22" spans="1:23" x14ac:dyDescent="0.25">
      <c r="O22" s="79">
        <v>1.07</v>
      </c>
      <c r="P22" s="79">
        <f t="shared" si="0"/>
        <v>102.19570000000002</v>
      </c>
      <c r="W22" s="132"/>
    </row>
    <row r="23" spans="1:23" x14ac:dyDescent="0.25">
      <c r="O23" s="79">
        <v>1.06</v>
      </c>
      <c r="P23" s="79">
        <f t="shared" si="0"/>
        <v>101.24060000000001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100.28550000000001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99.330400000000012</v>
      </c>
      <c r="W25" s="132"/>
    </row>
    <row r="26" spans="1:23" x14ac:dyDescent="0.25">
      <c r="B26" s="162"/>
      <c r="C26" s="10"/>
      <c r="D26" s="39"/>
      <c r="E26" s="39"/>
      <c r="F26" s="39"/>
      <c r="G26" s="39"/>
      <c r="H26" s="177"/>
      <c r="I26" s="39"/>
      <c r="J26" s="39"/>
      <c r="K26" s="39"/>
      <c r="L26" s="39"/>
      <c r="O26" s="79">
        <v>1.03</v>
      </c>
      <c r="P26" s="79">
        <f t="shared" si="0"/>
        <v>98.37530000000001</v>
      </c>
      <c r="W26" s="132"/>
    </row>
    <row r="27" spans="1:23" x14ac:dyDescent="0.25">
      <c r="B27" s="162"/>
      <c r="C27" s="10"/>
      <c r="D27" s="39"/>
      <c r="E27" s="39"/>
      <c r="F27" s="39"/>
      <c r="G27" s="39"/>
      <c r="H27" s="177"/>
      <c r="I27" s="39"/>
      <c r="J27" s="39"/>
      <c r="K27" s="39"/>
      <c r="L27" s="39"/>
      <c r="O27" s="79">
        <v>1.02</v>
      </c>
      <c r="P27" s="79">
        <f t="shared" si="0"/>
        <v>97.420200000000008</v>
      </c>
      <c r="W27" s="132"/>
    </row>
    <row r="28" spans="1:23" x14ac:dyDescent="0.25">
      <c r="B28" s="162"/>
      <c r="C28" s="10"/>
      <c r="D28" s="39"/>
      <c r="E28" s="39"/>
      <c r="F28" s="39"/>
      <c r="G28" s="39"/>
      <c r="H28" s="177"/>
      <c r="I28" s="39"/>
      <c r="J28" s="39"/>
      <c r="K28" s="39"/>
      <c r="L28" s="39"/>
      <c r="O28" s="79">
        <v>1.01</v>
      </c>
      <c r="P28" s="79">
        <f t="shared" si="0"/>
        <v>96.465100000000007</v>
      </c>
      <c r="W28" s="132"/>
    </row>
    <row r="29" spans="1:23" x14ac:dyDescent="0.25">
      <c r="B29" s="162"/>
      <c r="C29" s="10"/>
      <c r="D29" s="39"/>
      <c r="E29" s="39"/>
      <c r="F29" s="39"/>
      <c r="G29" s="39"/>
      <c r="H29" s="177"/>
      <c r="I29" s="39"/>
      <c r="J29" s="39"/>
      <c r="K29" s="39"/>
      <c r="L29" s="39"/>
      <c r="O29" s="79">
        <v>1</v>
      </c>
      <c r="P29" s="79">
        <f t="shared" si="0"/>
        <v>95.51</v>
      </c>
      <c r="W29" s="132"/>
    </row>
    <row r="30" spans="1:23" x14ac:dyDescent="0.25">
      <c r="B30" s="162"/>
      <c r="C30" s="10"/>
      <c r="D30" s="39"/>
      <c r="E30" s="39"/>
      <c r="F30" s="39"/>
      <c r="G30" s="39"/>
      <c r="H30" s="177"/>
      <c r="I30" s="39"/>
      <c r="J30" s="39"/>
      <c r="K30" s="39"/>
      <c r="L30" s="39"/>
      <c r="O30" s="79">
        <v>0.99</v>
      </c>
      <c r="P30" s="79">
        <f t="shared" si="0"/>
        <v>94.554900000000004</v>
      </c>
      <c r="W30" s="132"/>
    </row>
    <row r="31" spans="1:23" x14ac:dyDescent="0.25">
      <c r="B31" s="162"/>
      <c r="C31" s="10"/>
      <c r="D31" s="39"/>
      <c r="E31" s="39"/>
      <c r="F31" s="39"/>
      <c r="G31" s="39"/>
      <c r="H31" s="177"/>
      <c r="I31" s="39"/>
      <c r="J31" s="39"/>
      <c r="K31" s="39"/>
      <c r="L31" s="39"/>
      <c r="O31" s="79">
        <v>0.98</v>
      </c>
      <c r="P31" s="79">
        <f t="shared" si="0"/>
        <v>93.599800000000002</v>
      </c>
      <c r="W31" s="132"/>
    </row>
    <row r="32" spans="1:23" x14ac:dyDescent="0.25">
      <c r="B32" s="162"/>
      <c r="C32" s="10"/>
      <c r="D32" s="39"/>
      <c r="E32" s="39"/>
      <c r="F32" s="39"/>
      <c r="G32" s="39"/>
      <c r="H32" s="177"/>
      <c r="I32" s="39"/>
      <c r="J32" s="39"/>
      <c r="K32" s="39"/>
      <c r="L32" s="39"/>
      <c r="O32" s="79">
        <v>0.97</v>
      </c>
      <c r="P32" s="79">
        <f t="shared" si="0"/>
        <v>92.6447</v>
      </c>
      <c r="W32" s="132"/>
    </row>
    <row r="33" spans="1:23" x14ac:dyDescent="0.25">
      <c r="A33" s="29"/>
      <c r="B33" s="162"/>
      <c r="C33" s="10"/>
      <c r="D33" s="39"/>
      <c r="E33" s="39"/>
      <c r="F33" s="39"/>
      <c r="G33" s="39"/>
      <c r="H33" s="177"/>
      <c r="I33" s="39"/>
      <c r="J33" s="39"/>
      <c r="K33" s="39"/>
      <c r="L33" s="39"/>
      <c r="O33" s="79">
        <v>0.96</v>
      </c>
      <c r="P33" s="79">
        <f t="shared" si="0"/>
        <v>91.689599999999999</v>
      </c>
      <c r="W33" s="132"/>
    </row>
    <row r="34" spans="1:23" x14ac:dyDescent="0.25">
      <c r="B34" s="162"/>
      <c r="C34" s="10"/>
      <c r="D34" s="39"/>
      <c r="E34" s="39"/>
      <c r="F34" s="39"/>
      <c r="G34" s="39"/>
      <c r="H34" s="177"/>
      <c r="I34" s="39"/>
      <c r="J34" s="39"/>
      <c r="K34" s="39"/>
      <c r="L34" s="39"/>
      <c r="O34" s="79">
        <v>0.95</v>
      </c>
      <c r="P34" s="79">
        <f t="shared" si="0"/>
        <v>90.734499999999997</v>
      </c>
      <c r="W34" s="132"/>
    </row>
    <row r="35" spans="1:23" x14ac:dyDescent="0.25">
      <c r="B35" s="162"/>
      <c r="C35" s="10"/>
      <c r="D35" s="39"/>
      <c r="E35" s="39"/>
      <c r="F35" s="39"/>
      <c r="G35" s="39"/>
      <c r="H35" s="177"/>
      <c r="I35" s="39"/>
      <c r="J35" s="39"/>
      <c r="K35" s="39"/>
      <c r="L35" s="39"/>
      <c r="O35" s="79">
        <v>0.94</v>
      </c>
      <c r="P35" s="79">
        <f t="shared" si="0"/>
        <v>89.779399999999995</v>
      </c>
      <c r="W35" s="132"/>
    </row>
    <row r="36" spans="1:23" x14ac:dyDescent="0.25">
      <c r="B36" s="162"/>
      <c r="C36" s="10"/>
      <c r="D36" s="39"/>
      <c r="E36" s="39"/>
      <c r="F36" s="39"/>
      <c r="G36" s="39"/>
      <c r="H36" s="177"/>
      <c r="I36" s="39"/>
      <c r="J36" s="39"/>
      <c r="K36" s="39"/>
      <c r="L36" s="39"/>
      <c r="O36" s="79">
        <v>0.93</v>
      </c>
      <c r="P36" s="79">
        <f t="shared" si="0"/>
        <v>88.824300000000008</v>
      </c>
      <c r="W36" s="132"/>
    </row>
    <row r="37" spans="1:23" x14ac:dyDescent="0.25">
      <c r="B37" s="162"/>
      <c r="C37" s="10"/>
      <c r="D37" s="39"/>
      <c r="E37" s="39"/>
      <c r="F37" s="39"/>
      <c r="G37" s="39"/>
      <c r="H37" s="177"/>
      <c r="I37" s="39"/>
      <c r="J37" s="39"/>
      <c r="K37" s="39"/>
      <c r="L37" s="39"/>
      <c r="O37" s="79">
        <v>0.92</v>
      </c>
      <c r="P37" s="79">
        <f t="shared" si="0"/>
        <v>87.869200000000006</v>
      </c>
      <c r="W37" s="132"/>
    </row>
    <row r="38" spans="1:23" x14ac:dyDescent="0.25">
      <c r="B38" s="162"/>
      <c r="C38" s="10"/>
      <c r="D38" s="39"/>
      <c r="E38" s="39"/>
      <c r="F38" s="39"/>
      <c r="G38" s="39"/>
      <c r="H38" s="177"/>
      <c r="I38" s="39"/>
      <c r="J38" s="39"/>
      <c r="K38" s="39"/>
      <c r="L38" s="39"/>
      <c r="O38" s="79">
        <v>0.91</v>
      </c>
      <c r="P38" s="79">
        <f t="shared" si="0"/>
        <v>86.914100000000005</v>
      </c>
      <c r="W38" s="132"/>
    </row>
    <row r="39" spans="1:23" x14ac:dyDescent="0.25">
      <c r="B39" s="162"/>
      <c r="C39" s="10"/>
      <c r="D39" s="39"/>
      <c r="E39" s="39"/>
      <c r="F39" s="768"/>
      <c r="G39" s="39"/>
      <c r="H39" s="177"/>
      <c r="I39" s="39"/>
      <c r="J39" s="39"/>
      <c r="K39" s="39"/>
      <c r="L39" s="39"/>
      <c r="O39" s="79">
        <v>0.9</v>
      </c>
      <c r="P39" s="79">
        <f t="shared" si="0"/>
        <v>85.959000000000003</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8" priority="37">
      <formula>F52&gt;0</formula>
    </cfRule>
    <cfRule type="expression" dxfId="2767" priority="38">
      <formula>F52&lt;0</formula>
    </cfRule>
  </conditionalFormatting>
  <conditionalFormatting sqref="Q7">
    <cfRule type="expression" dxfId="2766" priority="35">
      <formula>Q7&gt;0</formula>
    </cfRule>
    <cfRule type="expression" dxfId="2765" priority="36">
      <formula>Q7&lt;0</formula>
    </cfRule>
  </conditionalFormatting>
  <conditionalFormatting sqref="Q8">
    <cfRule type="expression" dxfId="2764" priority="33">
      <formula>Q8&gt;0</formula>
    </cfRule>
    <cfRule type="expression" dxfId="2763" priority="34">
      <formula>Q8&lt;0</formula>
    </cfRule>
  </conditionalFormatting>
  <conditionalFormatting sqref="F25:F37 F43:F51">
    <cfRule type="expression" dxfId="2762" priority="31">
      <formula>F25&gt;0</formula>
    </cfRule>
    <cfRule type="expression" dxfId="2761" priority="32">
      <formula>F25&lt;0</formula>
    </cfRule>
  </conditionalFormatting>
  <conditionalFormatting sqref="H25:H37 H41:H51">
    <cfRule type="expression" dxfId="2760" priority="29">
      <formula>H25&gt;0</formula>
    </cfRule>
    <cfRule type="expression" dxfId="2759" priority="30">
      <formula>H25&lt;0</formula>
    </cfRule>
  </conditionalFormatting>
  <conditionalFormatting sqref="F38:F42">
    <cfRule type="expression" dxfId="2758" priority="15">
      <formula>F38&gt;0</formula>
    </cfRule>
    <cfRule type="expression" dxfId="2757" priority="16">
      <formula>F38&lt;0</formula>
    </cfRule>
  </conditionalFormatting>
  <conditionalFormatting sqref="H38:H40">
    <cfRule type="expression" dxfId="2756" priority="13">
      <formula>H38&gt;0</formula>
    </cfRule>
    <cfRule type="expression" dxfId="2755" priority="14">
      <formula>H38&lt;0</formula>
    </cfRule>
  </conditionalFormatting>
  <conditionalFormatting sqref="Q10">
    <cfRule type="expression" dxfId="2754" priority="23">
      <formula>Q10&gt;0</formula>
    </cfRule>
    <cfRule type="expression" dxfId="2753" priority="24">
      <formula>Q10&lt;0</formula>
    </cfRule>
  </conditionalFormatting>
  <conditionalFormatting sqref="J25:J38">
    <cfRule type="expression" dxfId="2752" priority="21">
      <formula>J25&gt;0</formula>
    </cfRule>
    <cfRule type="expression" dxfId="2751" priority="22">
      <formula>J25&lt;0</formula>
    </cfRule>
  </conditionalFormatting>
  <conditionalFormatting sqref="K25:K38">
    <cfRule type="expression" dxfId="2750" priority="19">
      <formula>K25&gt;0</formula>
    </cfRule>
    <cfRule type="expression" dxfId="2749" priority="20">
      <formula>K25&lt;0</formula>
    </cfRule>
  </conditionalFormatting>
  <conditionalFormatting sqref="F89:F101 F107:F115">
    <cfRule type="expression" dxfId="2748" priority="11">
      <formula>F89&gt;0</formula>
    </cfRule>
    <cfRule type="expression" dxfId="2747" priority="12">
      <formula>F89&lt;0</formula>
    </cfRule>
  </conditionalFormatting>
  <conditionalFormatting sqref="H89:H101 H105:H115">
    <cfRule type="expression" dxfId="2746" priority="9">
      <formula>H89&gt;0</formula>
    </cfRule>
    <cfRule type="expression" dxfId="2745" priority="10">
      <formula>H89&lt;0</formula>
    </cfRule>
  </conditionalFormatting>
  <conditionalFormatting sqref="J89:J102">
    <cfRule type="expression" dxfId="2744" priority="7">
      <formula>J89&gt;0</formula>
    </cfRule>
    <cfRule type="expression" dxfId="2743" priority="8">
      <formula>J89&lt;0</formula>
    </cfRule>
  </conditionalFormatting>
  <conditionalFormatting sqref="K89:K102">
    <cfRule type="expression" dxfId="2742" priority="5">
      <formula>K89&gt;0</formula>
    </cfRule>
    <cfRule type="expression" dxfId="2741" priority="6">
      <formula>K89&lt;0</formula>
    </cfRule>
  </conditionalFormatting>
  <conditionalFormatting sqref="F102:F106">
    <cfRule type="expression" dxfId="2740" priority="3">
      <formula>F102&gt;0</formula>
    </cfRule>
    <cfRule type="expression" dxfId="2739" priority="4">
      <formula>F102&lt;0</formula>
    </cfRule>
  </conditionalFormatting>
  <conditionalFormatting sqref="H102:H104">
    <cfRule type="expression" dxfId="2738" priority="1">
      <formula>H102&gt;0</formula>
    </cfRule>
    <cfRule type="expression" dxfId="273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6" priority="35">
      <formula>F62&gt;0</formula>
    </cfRule>
    <cfRule type="expression" dxfId="2735" priority="36">
      <formula>F62&lt;0</formula>
    </cfRule>
  </conditionalFormatting>
  <conditionalFormatting sqref="Q7">
    <cfRule type="expression" dxfId="2734" priority="33">
      <formula>Q7&gt;0</formula>
    </cfRule>
    <cfRule type="expression" dxfId="2733" priority="34">
      <formula>Q7&lt;0</formula>
    </cfRule>
  </conditionalFormatting>
  <conditionalFormatting sqref="Q8">
    <cfRule type="expression" dxfId="2732" priority="31">
      <formula>Q8&gt;0</formula>
    </cfRule>
    <cfRule type="expression" dxfId="2731" priority="32">
      <formula>Q8&lt;0</formula>
    </cfRule>
  </conditionalFormatting>
  <conditionalFormatting sqref="F30:F61">
    <cfRule type="expression" dxfId="2730" priority="29">
      <formula>F30&gt;0</formula>
    </cfRule>
    <cfRule type="expression" dxfId="2729" priority="30">
      <formula>F30&lt;0</formula>
    </cfRule>
  </conditionalFormatting>
  <conditionalFormatting sqref="H30:H61">
    <cfRule type="expression" dxfId="2728" priority="27">
      <formula>H30&gt;0</formula>
    </cfRule>
    <cfRule type="expression" dxfId="2727" priority="28">
      <formula>H30&lt;0</formula>
    </cfRule>
  </conditionalFormatting>
  <conditionalFormatting sqref="Q10">
    <cfRule type="expression" dxfId="2726" priority="25">
      <formula>Q10&gt;0</formula>
    </cfRule>
    <cfRule type="expression" dxfId="2725" priority="26">
      <formula>Q10&lt;0</formula>
    </cfRule>
  </conditionalFormatting>
  <conditionalFormatting sqref="J25:J38">
    <cfRule type="expression" dxfId="2724" priority="23">
      <formula>J25&gt;0</formula>
    </cfRule>
    <cfRule type="expression" dxfId="2723" priority="24">
      <formula>J25&lt;0</formula>
    </cfRule>
  </conditionalFormatting>
  <conditionalFormatting sqref="K25:K33">
    <cfRule type="expression" dxfId="2722" priority="21">
      <formula>K25&gt;0</formula>
    </cfRule>
    <cfRule type="expression" dxfId="2721" priority="22">
      <formula>K25&lt;0</formula>
    </cfRule>
  </conditionalFormatting>
  <conditionalFormatting sqref="L25:L38">
    <cfRule type="expression" dxfId="2720" priority="19">
      <formula>L25&gt;0</formula>
    </cfRule>
    <cfRule type="expression" dxfId="2719" priority="20">
      <formula>L25&lt;0</formula>
    </cfRule>
  </conditionalFormatting>
  <conditionalFormatting sqref="F89:F110">
    <cfRule type="expression" dxfId="2718" priority="17">
      <formula>F89&gt;0</formula>
    </cfRule>
    <cfRule type="expression" dxfId="2717" priority="18">
      <formula>F89&lt;0</formula>
    </cfRule>
  </conditionalFormatting>
  <conditionalFormatting sqref="H89:H110">
    <cfRule type="expression" dxfId="2716" priority="15">
      <formula>H89&gt;0</formula>
    </cfRule>
    <cfRule type="expression" dxfId="2715" priority="16">
      <formula>H89&lt;0</formula>
    </cfRule>
  </conditionalFormatting>
  <conditionalFormatting sqref="J89:J102">
    <cfRule type="expression" dxfId="2714" priority="13">
      <formula>J89&gt;0</formula>
    </cfRule>
    <cfRule type="expression" dxfId="2713" priority="14">
      <formula>J89&lt;0</formula>
    </cfRule>
  </conditionalFormatting>
  <conditionalFormatting sqref="K89:K102">
    <cfRule type="expression" dxfId="2712" priority="11">
      <formula>K89&gt;0</formula>
    </cfRule>
    <cfRule type="expression" dxfId="2711" priority="12">
      <formula>K89&lt;0</formula>
    </cfRule>
  </conditionalFormatting>
  <conditionalFormatting sqref="L89:L102">
    <cfRule type="expression" dxfId="2710" priority="9">
      <formula>L89&gt;0</formula>
    </cfRule>
    <cfRule type="expression" dxfId="2709" priority="10">
      <formula>L89&lt;0</formula>
    </cfRule>
  </conditionalFormatting>
  <conditionalFormatting sqref="F25:F29">
    <cfRule type="expression" dxfId="2708" priority="7">
      <formula>F25&gt;0</formula>
    </cfRule>
    <cfRule type="expression" dxfId="2707" priority="8">
      <formula>F25&lt;0</formula>
    </cfRule>
  </conditionalFormatting>
  <conditionalFormatting sqref="H25:H29">
    <cfRule type="expression" dxfId="2706" priority="5">
      <formula>H25&gt;0</formula>
    </cfRule>
    <cfRule type="expression" dxfId="2705" priority="6">
      <formula>H25&lt;0</formula>
    </cfRule>
  </conditionalFormatting>
  <conditionalFormatting sqref="F29">
    <cfRule type="expression" dxfId="2704" priority="3">
      <formula>F29&gt;0</formula>
    </cfRule>
    <cfRule type="expression" dxfId="2703" priority="4">
      <formula>F29&lt;0</formula>
    </cfRule>
  </conditionalFormatting>
  <conditionalFormatting sqref="J57">
    <cfRule type="expression" dxfId="2702" priority="1">
      <formula>J57&gt;0</formula>
    </cfRule>
    <cfRule type="expression" dxfId="270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0" priority="31">
      <formula>F47&gt;0</formula>
    </cfRule>
    <cfRule type="expression" dxfId="2699" priority="32">
      <formula>F47&lt;0</formula>
    </cfRule>
  </conditionalFormatting>
  <conditionalFormatting sqref="Q7">
    <cfRule type="expression" dxfId="2698" priority="29">
      <formula>Q7&gt;0</formula>
    </cfRule>
    <cfRule type="expression" dxfId="2697" priority="30">
      <formula>Q7&lt;0</formula>
    </cfRule>
  </conditionalFormatting>
  <conditionalFormatting sqref="Q8">
    <cfRule type="expression" dxfId="2696" priority="27">
      <formula>Q8&gt;0</formula>
    </cfRule>
    <cfRule type="expression" dxfId="2695" priority="28">
      <formula>Q8&lt;0</formula>
    </cfRule>
  </conditionalFormatting>
  <conditionalFormatting sqref="F30:F46">
    <cfRule type="expression" dxfId="2694" priority="25">
      <formula>F30&gt;0</formula>
    </cfRule>
    <cfRule type="expression" dxfId="2693" priority="26">
      <formula>F30&lt;0</formula>
    </cfRule>
  </conditionalFormatting>
  <conditionalFormatting sqref="H30:H46">
    <cfRule type="expression" dxfId="2692" priority="23">
      <formula>H30&gt;0</formula>
    </cfRule>
    <cfRule type="expression" dxfId="2691" priority="24">
      <formula>H30&lt;0</formula>
    </cfRule>
  </conditionalFormatting>
  <conditionalFormatting sqref="Q10">
    <cfRule type="expression" dxfId="2690" priority="21">
      <formula>Q10&gt;0</formula>
    </cfRule>
    <cfRule type="expression" dxfId="2689" priority="22">
      <formula>Q10&lt;0</formula>
    </cfRule>
  </conditionalFormatting>
  <conditionalFormatting sqref="J25:J38">
    <cfRule type="expression" dxfId="2688" priority="19">
      <formula>J25&gt;0</formula>
    </cfRule>
    <cfRule type="expression" dxfId="2687" priority="20">
      <formula>J25&lt;0</formula>
    </cfRule>
  </conditionalFormatting>
  <conditionalFormatting sqref="K25:K38">
    <cfRule type="expression" dxfId="2686" priority="17">
      <formula>K25&gt;0</formula>
    </cfRule>
    <cfRule type="expression" dxfId="2685" priority="18">
      <formula>K25&lt;0</formula>
    </cfRule>
  </conditionalFormatting>
  <conditionalFormatting sqref="L25:L38">
    <cfRule type="expression" dxfId="2684" priority="15">
      <formula>L25&gt;0</formula>
    </cfRule>
    <cfRule type="expression" dxfId="2683" priority="16">
      <formula>L25&lt;0</formula>
    </cfRule>
  </conditionalFormatting>
  <conditionalFormatting sqref="F89:F110">
    <cfRule type="expression" dxfId="2682" priority="13">
      <formula>F89&gt;0</formula>
    </cfRule>
    <cfRule type="expression" dxfId="2681" priority="14">
      <formula>F89&lt;0</formula>
    </cfRule>
  </conditionalFormatting>
  <conditionalFormatting sqref="H89:H110">
    <cfRule type="expression" dxfId="2680" priority="11">
      <formula>H89&gt;0</formula>
    </cfRule>
    <cfRule type="expression" dxfId="2679" priority="12">
      <formula>H89&lt;0</formula>
    </cfRule>
  </conditionalFormatting>
  <conditionalFormatting sqref="J89:J102">
    <cfRule type="expression" dxfId="2678" priority="9">
      <formula>J89&gt;0</formula>
    </cfRule>
    <cfRule type="expression" dxfId="2677" priority="10">
      <formula>J89&lt;0</formula>
    </cfRule>
  </conditionalFormatting>
  <conditionalFormatting sqref="K89:K102">
    <cfRule type="expression" dxfId="2676" priority="7">
      <formula>K89&gt;0</formula>
    </cfRule>
    <cfRule type="expression" dxfId="2675" priority="8">
      <formula>K89&lt;0</formula>
    </cfRule>
  </conditionalFormatting>
  <conditionalFormatting sqref="L89:L102">
    <cfRule type="expression" dxfId="2674" priority="5">
      <formula>L89&gt;0</formula>
    </cfRule>
    <cfRule type="expression" dxfId="2673" priority="6">
      <formula>L89&lt;0</formula>
    </cfRule>
  </conditionalFormatting>
  <conditionalFormatting sqref="F25:F29">
    <cfRule type="expression" dxfId="2672" priority="3">
      <formula>F25&gt;0</formula>
    </cfRule>
    <cfRule type="expression" dxfId="2671" priority="4">
      <formula>F25&lt;0</formula>
    </cfRule>
  </conditionalFormatting>
  <conditionalFormatting sqref="H25:H29">
    <cfRule type="expression" dxfId="2670" priority="1">
      <formula>H25&gt;0</formula>
    </cfRule>
    <cfRule type="expression" dxfId="266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8" priority="74">
      <formula>F12&gt;0</formula>
    </cfRule>
    <cfRule type="expression" dxfId="266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6" priority="67">
      <formula>F124&gt;0</formula>
    </cfRule>
    <cfRule type="expression" dxfId="2665" priority="68">
      <formula>F124&lt;0</formula>
    </cfRule>
  </conditionalFormatting>
  <conditionalFormatting sqref="H124:H130">
    <cfRule type="expression" dxfId="2664" priority="55">
      <formula>H124&gt;0</formula>
    </cfRule>
    <cfRule type="expression" dxfId="2663" priority="56">
      <formula>H124&lt;0</formula>
    </cfRule>
  </conditionalFormatting>
  <conditionalFormatting sqref="H131">
    <cfRule type="expression" dxfId="2662" priority="53">
      <formula>H131&gt;0</formula>
    </cfRule>
    <cfRule type="expression" dxfId="2661" priority="54">
      <formula>H131&lt;0</formula>
    </cfRule>
  </conditionalFormatting>
  <conditionalFormatting sqref="H132">
    <cfRule type="expression" dxfId="2660" priority="51">
      <formula>H132&gt;0</formula>
    </cfRule>
    <cfRule type="expression" dxfId="2659" priority="52">
      <formula>H132&lt;0</formula>
    </cfRule>
  </conditionalFormatting>
  <conditionalFormatting sqref="H133:H135">
    <cfRule type="expression" dxfId="2658" priority="49">
      <formula>H133&gt;0</formula>
    </cfRule>
    <cfRule type="expression" dxfId="2657" priority="50">
      <formula>H133&lt;0</formula>
    </cfRule>
  </conditionalFormatting>
  <conditionalFormatting sqref="H136">
    <cfRule type="expression" dxfId="2656" priority="45">
      <formula>H136&gt;0</formula>
    </cfRule>
    <cfRule type="expression" dxfId="2655" priority="46">
      <formula>H136&lt;0</formula>
    </cfRule>
  </conditionalFormatting>
  <conditionalFormatting sqref="Q7">
    <cfRule type="expression" dxfId="2654" priority="39">
      <formula>Q7&gt;0</formula>
    </cfRule>
    <cfRule type="expression" dxfId="2653" priority="40">
      <formula>Q7&lt;0</formula>
    </cfRule>
  </conditionalFormatting>
  <conditionalFormatting sqref="Q8">
    <cfRule type="expression" dxfId="2652" priority="37">
      <formula>Q8&gt;0</formula>
    </cfRule>
    <cfRule type="expression" dxfId="2651" priority="38">
      <formula>Q8&lt;0</formula>
    </cfRule>
  </conditionalFormatting>
  <conditionalFormatting sqref="F167:F178 H167:H178">
    <cfRule type="expression" dxfId="2650" priority="35">
      <formula>F167&gt;0</formula>
    </cfRule>
    <cfRule type="expression" dxfId="2649" priority="36">
      <formula>F167&lt;0</formula>
    </cfRule>
  </conditionalFormatting>
  <conditionalFormatting sqref="F183:F197 H183:H197">
    <cfRule type="expression" dxfId="2648" priority="33">
      <formula>F183&gt;0</formula>
    </cfRule>
    <cfRule type="expression" dxfId="2647" priority="34">
      <formula>F183&lt;0</formula>
    </cfRule>
  </conditionalFormatting>
  <conditionalFormatting sqref="F198:F206 H198:H206">
    <cfRule type="expression" dxfId="2646" priority="31">
      <formula>F198&gt;0</formula>
    </cfRule>
    <cfRule type="expression" dxfId="2645" priority="32">
      <formula>F198&lt;0</formula>
    </cfRule>
  </conditionalFormatting>
  <conditionalFormatting sqref="F141:F147 H141:H147">
    <cfRule type="expression" dxfId="2644" priority="29">
      <formula>F141&gt;0</formula>
    </cfRule>
    <cfRule type="expression" dxfId="2643" priority="30">
      <formula>F141&lt;0</formula>
    </cfRule>
  </conditionalFormatting>
  <conditionalFormatting sqref="H149:H152 F149:F152">
    <cfRule type="expression" dxfId="2642" priority="27">
      <formula>F149&gt;0</formula>
    </cfRule>
    <cfRule type="expression" dxfId="2641" priority="28">
      <formula>F149&lt;0</formula>
    </cfRule>
  </conditionalFormatting>
  <conditionalFormatting sqref="F226 H215:H218 H257:H260 F257:F260 H226 H231:H233 F231:F233 F235:F244 H235:H244">
    <cfRule type="expression" dxfId="2640" priority="25">
      <formula>F215&gt;0</formula>
    </cfRule>
    <cfRule type="expression" dxfId="2639" priority="26">
      <formula>F215&lt;0</formula>
    </cfRule>
  </conditionalFormatting>
  <conditionalFormatting sqref="F207:F218">
    <cfRule type="expression" dxfId="2638" priority="23">
      <formula>F207&gt;0</formula>
    </cfRule>
    <cfRule type="expression" dxfId="2637" priority="24">
      <formula>F207&lt;0</formula>
    </cfRule>
  </conditionalFormatting>
  <conditionalFormatting sqref="H207:H208">
    <cfRule type="expression" dxfId="2636" priority="21">
      <formula>H207&gt;0</formula>
    </cfRule>
    <cfRule type="expression" dxfId="2635" priority="22">
      <formula>H207&lt;0</formula>
    </cfRule>
  </conditionalFormatting>
  <conditionalFormatting sqref="H209">
    <cfRule type="expression" dxfId="2634" priority="19">
      <formula>H209&gt;0</formula>
    </cfRule>
    <cfRule type="expression" dxfId="2633" priority="20">
      <formula>H209&lt;0</formula>
    </cfRule>
  </conditionalFormatting>
  <conditionalFormatting sqref="H210">
    <cfRule type="expression" dxfId="2632" priority="17">
      <formula>H210&gt;0</formula>
    </cfRule>
    <cfRule type="expression" dxfId="2631" priority="18">
      <formula>H210&lt;0</formula>
    </cfRule>
  </conditionalFormatting>
  <conditionalFormatting sqref="H211:H213">
    <cfRule type="expression" dxfId="2630" priority="15">
      <formula>H211&gt;0</formula>
    </cfRule>
    <cfRule type="expression" dxfId="2629" priority="16">
      <formula>H211&lt;0</formula>
    </cfRule>
  </conditionalFormatting>
  <conditionalFormatting sqref="H214">
    <cfRule type="expression" dxfId="2628" priority="13">
      <formula>H214&gt;0</formula>
    </cfRule>
    <cfRule type="expression" dxfId="2627" priority="14">
      <formula>H214&lt;0</formula>
    </cfRule>
  </conditionalFormatting>
  <conditionalFormatting sqref="F245:F256 H245:H256">
    <cfRule type="expression" dxfId="2626" priority="11">
      <formula>F245&gt;0</formula>
    </cfRule>
    <cfRule type="expression" dxfId="2625" priority="12">
      <formula>F245&lt;0</formula>
    </cfRule>
  </conditionalFormatting>
  <conditionalFormatting sqref="F261:F275 H261:H275">
    <cfRule type="expression" dxfId="2624" priority="9">
      <formula>F261&gt;0</formula>
    </cfRule>
    <cfRule type="expression" dxfId="2623" priority="10">
      <formula>F261&lt;0</formula>
    </cfRule>
  </conditionalFormatting>
  <conditionalFormatting sqref="F276:F283 H276:H283">
    <cfRule type="expression" dxfId="2622" priority="7">
      <formula>F276&gt;0</formula>
    </cfRule>
    <cfRule type="expression" dxfId="2621" priority="8">
      <formula>F276&lt;0</formula>
    </cfRule>
  </conditionalFormatting>
  <conditionalFormatting sqref="F219:F225 H219:H225">
    <cfRule type="expression" dxfId="2620" priority="5">
      <formula>F219&gt;0</formula>
    </cfRule>
    <cfRule type="expression" dxfId="2619" priority="6">
      <formula>F219&lt;0</formula>
    </cfRule>
  </conditionalFormatting>
  <conditionalFormatting sqref="H227:H230 F227:F230">
    <cfRule type="expression" dxfId="2618" priority="3">
      <formula>F227&gt;0</formula>
    </cfRule>
    <cfRule type="expression" dxfId="2617" priority="4">
      <formula>F227&lt;0</formula>
    </cfRule>
  </conditionalFormatting>
  <conditionalFormatting sqref="H234 F234">
    <cfRule type="expression" dxfId="2616" priority="1">
      <formula>F234&gt;0</formula>
    </cfRule>
    <cfRule type="expression" dxfId="261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4" priority="31">
      <formula>F60&gt;0</formula>
    </cfRule>
    <cfRule type="expression" dxfId="2613" priority="32">
      <formula>F60&lt;0</formula>
    </cfRule>
  </conditionalFormatting>
  <conditionalFormatting sqref="Q7">
    <cfRule type="expression" dxfId="2612" priority="29">
      <formula>Q7&gt;0</formula>
    </cfRule>
    <cfRule type="expression" dxfId="2611" priority="30">
      <formula>Q7&lt;0</formula>
    </cfRule>
  </conditionalFormatting>
  <conditionalFormatting sqref="Q8">
    <cfRule type="expression" dxfId="2610" priority="27">
      <formula>Q8&gt;0</formula>
    </cfRule>
    <cfRule type="expression" dxfId="2609" priority="28">
      <formula>Q8&lt;0</formula>
    </cfRule>
  </conditionalFormatting>
  <conditionalFormatting sqref="F32:F59">
    <cfRule type="expression" dxfId="2608" priority="25">
      <formula>F32&gt;0</formula>
    </cfRule>
    <cfRule type="expression" dxfId="2607" priority="26">
      <formula>F32&lt;0</formula>
    </cfRule>
  </conditionalFormatting>
  <conditionalFormatting sqref="H32:H59">
    <cfRule type="expression" dxfId="2606" priority="23">
      <formula>H32&gt;0</formula>
    </cfRule>
    <cfRule type="expression" dxfId="2605" priority="24">
      <formula>H32&lt;0</formula>
    </cfRule>
  </conditionalFormatting>
  <conditionalFormatting sqref="Q10">
    <cfRule type="expression" dxfId="2604" priority="21">
      <formula>Q10&gt;0</formula>
    </cfRule>
    <cfRule type="expression" dxfId="2603" priority="22">
      <formula>Q10&lt;0</formula>
    </cfRule>
  </conditionalFormatting>
  <conditionalFormatting sqref="J25:J38">
    <cfRule type="expression" dxfId="2602" priority="19">
      <formula>J25&gt;0</formula>
    </cfRule>
    <cfRule type="expression" dxfId="2601" priority="20">
      <formula>J25&lt;0</formula>
    </cfRule>
  </conditionalFormatting>
  <conditionalFormatting sqref="K25:K38">
    <cfRule type="expression" dxfId="2600" priority="17">
      <formula>K25&gt;0</formula>
    </cfRule>
    <cfRule type="expression" dxfId="2599" priority="18">
      <formula>K25&lt;0</formula>
    </cfRule>
  </conditionalFormatting>
  <conditionalFormatting sqref="L25:L38">
    <cfRule type="expression" dxfId="2598" priority="15">
      <formula>L25&gt;0</formula>
    </cfRule>
    <cfRule type="expression" dxfId="2597" priority="16">
      <formula>L25&lt;0</formula>
    </cfRule>
  </conditionalFormatting>
  <conditionalFormatting sqref="F89:F110">
    <cfRule type="expression" dxfId="2596" priority="13">
      <formula>F89&gt;0</formula>
    </cfRule>
    <cfRule type="expression" dxfId="2595" priority="14">
      <formula>F89&lt;0</formula>
    </cfRule>
  </conditionalFormatting>
  <conditionalFormatting sqref="H89:H110">
    <cfRule type="expression" dxfId="2594" priority="11">
      <formula>H89&gt;0</formula>
    </cfRule>
    <cfRule type="expression" dxfId="2593" priority="12">
      <formula>H89&lt;0</formula>
    </cfRule>
  </conditionalFormatting>
  <conditionalFormatting sqref="J89:J102">
    <cfRule type="expression" dxfId="2592" priority="9">
      <formula>J89&gt;0</formula>
    </cfRule>
    <cfRule type="expression" dxfId="2591" priority="10">
      <formula>J89&lt;0</formula>
    </cfRule>
  </conditionalFormatting>
  <conditionalFormatting sqref="K89:K102">
    <cfRule type="expression" dxfId="2590" priority="7">
      <formula>K89&gt;0</formula>
    </cfRule>
    <cfRule type="expression" dxfId="2589" priority="8">
      <formula>K89&lt;0</formula>
    </cfRule>
  </conditionalFormatting>
  <conditionalFormatting sqref="L89:L102">
    <cfRule type="expression" dxfId="2588" priority="5">
      <formula>L89&gt;0</formula>
    </cfRule>
    <cfRule type="expression" dxfId="2587" priority="6">
      <formula>L89&lt;0</formula>
    </cfRule>
  </conditionalFormatting>
  <conditionalFormatting sqref="F25:F31">
    <cfRule type="expression" dxfId="2586" priority="3">
      <formula>F25&gt;0</formula>
    </cfRule>
    <cfRule type="expression" dxfId="2585" priority="4">
      <formula>F25&lt;0</formula>
    </cfRule>
  </conditionalFormatting>
  <conditionalFormatting sqref="H25:H31">
    <cfRule type="expression" dxfId="2584" priority="1">
      <formula>H25&gt;0</formula>
    </cfRule>
    <cfRule type="expression" dxfId="258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2" priority="43">
      <formula>F33&gt;0</formula>
    </cfRule>
    <cfRule type="expression" dxfId="2581" priority="44">
      <formula>F33&lt;0</formula>
    </cfRule>
  </conditionalFormatting>
  <conditionalFormatting sqref="Q7">
    <cfRule type="expression" dxfId="2580" priority="41">
      <formula>Q7&gt;0</formula>
    </cfRule>
    <cfRule type="expression" dxfId="2579" priority="42">
      <formula>Q7&lt;0</formula>
    </cfRule>
  </conditionalFormatting>
  <conditionalFormatting sqref="Q8">
    <cfRule type="expression" dxfId="2578" priority="39">
      <formula>Q8&gt;0</formula>
    </cfRule>
    <cfRule type="expression" dxfId="2577" priority="40">
      <formula>Q8&lt;0</formula>
    </cfRule>
  </conditionalFormatting>
  <conditionalFormatting sqref="F29 F32">
    <cfRule type="expression" dxfId="2576" priority="37">
      <formula>F29&gt;0</formula>
    </cfRule>
    <cfRule type="expression" dxfId="2575" priority="38">
      <formula>F29&lt;0</formula>
    </cfRule>
  </conditionalFormatting>
  <conditionalFormatting sqref="H29 H32">
    <cfRule type="expression" dxfId="2574" priority="35">
      <formula>H29&gt;0</formula>
    </cfRule>
    <cfRule type="expression" dxfId="2573" priority="36">
      <formula>H29&lt;0</formula>
    </cfRule>
  </conditionalFormatting>
  <conditionalFormatting sqref="F30:F31">
    <cfRule type="expression" dxfId="2572" priority="33">
      <formula>F30&gt;0</formula>
    </cfRule>
    <cfRule type="expression" dxfId="2571" priority="34">
      <formula>F30&lt;0</formula>
    </cfRule>
  </conditionalFormatting>
  <conditionalFormatting sqref="H30:H31">
    <cfRule type="expression" dxfId="2570" priority="31">
      <formula>H30&gt;0</formula>
    </cfRule>
    <cfRule type="expression" dxfId="2569" priority="32">
      <formula>H30&lt;0</formula>
    </cfRule>
  </conditionalFormatting>
  <conditionalFormatting sqref="F105:F140 H105:H140">
    <cfRule type="expression" dxfId="2568" priority="29">
      <formula>F105&gt;0</formula>
    </cfRule>
    <cfRule type="expression" dxfId="2567" priority="30">
      <formula>F105&lt;0</formula>
    </cfRule>
  </conditionalFormatting>
  <conditionalFormatting sqref="F96:F99">
    <cfRule type="expression" dxfId="2566" priority="27">
      <formula>F96&gt;0</formula>
    </cfRule>
    <cfRule type="expression" dxfId="2565" priority="28">
      <formula>F96&lt;0</formula>
    </cfRule>
  </conditionalFormatting>
  <conditionalFormatting sqref="H96:H99">
    <cfRule type="expression" dxfId="2564" priority="25">
      <formula>H96&gt;0</formula>
    </cfRule>
    <cfRule type="expression" dxfId="2563" priority="26">
      <formula>H96&lt;0</formula>
    </cfRule>
  </conditionalFormatting>
  <conditionalFormatting sqref="F25:F28">
    <cfRule type="expression" dxfId="2562" priority="19">
      <formula>F25&gt;0</formula>
    </cfRule>
    <cfRule type="expression" dxfId="2561" priority="20">
      <formula>F25&lt;0</formula>
    </cfRule>
  </conditionalFormatting>
  <conditionalFormatting sqref="H25:H28">
    <cfRule type="expression" dxfId="2560" priority="17">
      <formula>H25&gt;0</formula>
    </cfRule>
    <cfRule type="expression" dxfId="2559" priority="18">
      <formula>H25&lt;0</formula>
    </cfRule>
  </conditionalFormatting>
  <conditionalFormatting sqref="J27">
    <cfRule type="expression" dxfId="2558" priority="15">
      <formula>J27&gt;0</formula>
    </cfRule>
    <cfRule type="expression" dxfId="2557" priority="16">
      <formula>J27&lt;0</formula>
    </cfRule>
  </conditionalFormatting>
  <conditionalFormatting sqref="F104">
    <cfRule type="expression" dxfId="2556" priority="13">
      <formula>F104&gt;0</formula>
    </cfRule>
    <cfRule type="expression" dxfId="2555" priority="14">
      <formula>F104&lt;0</formula>
    </cfRule>
  </conditionalFormatting>
  <conditionalFormatting sqref="H104">
    <cfRule type="expression" dxfId="2554" priority="11">
      <formula>H104&gt;0</formula>
    </cfRule>
    <cfRule type="expression" dxfId="2553" priority="12">
      <formula>H104&lt;0</formula>
    </cfRule>
  </conditionalFormatting>
  <conditionalFormatting sqref="F100:F103">
    <cfRule type="expression" dxfId="2552" priority="9">
      <formula>F100&gt;0</formula>
    </cfRule>
    <cfRule type="expression" dxfId="2551" priority="10">
      <formula>F100&lt;0</formula>
    </cfRule>
  </conditionalFormatting>
  <conditionalFormatting sqref="H100:H103">
    <cfRule type="expression" dxfId="2550" priority="7">
      <formula>H100&gt;0</formula>
    </cfRule>
    <cfRule type="expression" dxfId="2549" priority="8">
      <formula>H100&lt;0</formula>
    </cfRule>
  </conditionalFormatting>
  <conditionalFormatting sqref="J102">
    <cfRule type="expression" dxfId="2548" priority="5">
      <formula>J102&gt;0</formula>
    </cfRule>
    <cfRule type="expression" dxfId="2547" priority="6">
      <formula>J102&lt;0</formula>
    </cfRule>
  </conditionalFormatting>
  <conditionalFormatting sqref="Q10">
    <cfRule type="expression" dxfId="2546" priority="3">
      <formula>Q10&gt;0</formula>
    </cfRule>
    <cfRule type="expression" dxfId="2545" priority="4">
      <formula>Q10&lt;0</formula>
    </cfRule>
  </conditionalFormatting>
  <conditionalFormatting sqref="M71">
    <cfRule type="expression" dxfId="2544" priority="1">
      <formula>M71&gt;0</formula>
    </cfRule>
    <cfRule type="expression" dxfId="254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2" priority="33">
      <formula>F34&gt;0</formula>
    </cfRule>
    <cfRule type="expression" dxfId="2541" priority="34">
      <formula>F34&lt;0</formula>
    </cfRule>
  </conditionalFormatting>
  <conditionalFormatting sqref="Q7">
    <cfRule type="expression" dxfId="2540" priority="31">
      <formula>Q7&gt;0</formula>
    </cfRule>
    <cfRule type="expression" dxfId="2539" priority="32">
      <formula>Q7&lt;0</formula>
    </cfRule>
  </conditionalFormatting>
  <conditionalFormatting sqref="Q8">
    <cfRule type="expression" dxfId="2538" priority="29">
      <formula>Q8&gt;0</formula>
    </cfRule>
    <cfRule type="expression" dxfId="2537" priority="30">
      <formula>Q8&lt;0</formula>
    </cfRule>
  </conditionalFormatting>
  <conditionalFormatting sqref="F27:F33">
    <cfRule type="expression" dxfId="2536" priority="27">
      <formula>F27&gt;0</formula>
    </cfRule>
    <cfRule type="expression" dxfId="2535" priority="28">
      <formula>F27&lt;0</formula>
    </cfRule>
  </conditionalFormatting>
  <conditionalFormatting sqref="H27:H33">
    <cfRule type="expression" dxfId="2534" priority="25">
      <formula>H27&gt;0</formula>
    </cfRule>
    <cfRule type="expression" dxfId="2533" priority="26">
      <formula>H27&lt;0</formula>
    </cfRule>
  </conditionalFormatting>
  <conditionalFormatting sqref="M46">
    <cfRule type="expression" dxfId="2532" priority="23">
      <formula>M46&gt;0</formula>
    </cfRule>
    <cfRule type="expression" dxfId="2531" priority="24">
      <formula>M46&lt;0</formula>
    </cfRule>
  </conditionalFormatting>
  <conditionalFormatting sqref="F79:F87 H79:H87">
    <cfRule type="expression" dxfId="2530" priority="21">
      <formula>F79&gt;0</formula>
    </cfRule>
    <cfRule type="expression" dxfId="2529" priority="22">
      <formula>F79&lt;0</formula>
    </cfRule>
  </conditionalFormatting>
  <conditionalFormatting sqref="F73 F77:F78">
    <cfRule type="expression" dxfId="2528" priority="19">
      <formula>F73&gt;0</formula>
    </cfRule>
    <cfRule type="expression" dxfId="2527" priority="20">
      <formula>F73&lt;0</formula>
    </cfRule>
  </conditionalFormatting>
  <conditionalFormatting sqref="H73 H77:H78">
    <cfRule type="expression" dxfId="2526" priority="17">
      <formula>H73&gt;0</formula>
    </cfRule>
    <cfRule type="expression" dxfId="2525" priority="18">
      <formula>H73&lt;0</formula>
    </cfRule>
  </conditionalFormatting>
  <conditionalFormatting sqref="F70:F72">
    <cfRule type="expression" dxfId="2524" priority="15">
      <formula>F70&gt;0</formula>
    </cfRule>
    <cfRule type="expression" dxfId="2523" priority="16">
      <formula>F70&lt;0</formula>
    </cfRule>
  </conditionalFormatting>
  <conditionalFormatting sqref="H70:H72">
    <cfRule type="expression" dxfId="2522" priority="13">
      <formula>H70&gt;0</formula>
    </cfRule>
    <cfRule type="expression" dxfId="2521" priority="14">
      <formula>H70&lt;0</formula>
    </cfRule>
  </conditionalFormatting>
  <conditionalFormatting sqref="F25:F26">
    <cfRule type="expression" dxfId="2520" priority="11">
      <formula>F25&gt;0</formula>
    </cfRule>
    <cfRule type="expression" dxfId="2519" priority="12">
      <formula>F25&lt;0</formula>
    </cfRule>
  </conditionalFormatting>
  <conditionalFormatting sqref="H25:H26">
    <cfRule type="expression" dxfId="2518" priority="9">
      <formula>H25&gt;0</formula>
    </cfRule>
    <cfRule type="expression" dxfId="2517" priority="10">
      <formula>H25&lt;0</formula>
    </cfRule>
  </conditionalFormatting>
  <conditionalFormatting sqref="F76">
    <cfRule type="expression" dxfId="2516" priority="7">
      <formula>F76&gt;0</formula>
    </cfRule>
    <cfRule type="expression" dxfId="2515" priority="8">
      <formula>F76&lt;0</formula>
    </cfRule>
  </conditionalFormatting>
  <conditionalFormatting sqref="H76">
    <cfRule type="expression" dxfId="2514" priority="5">
      <formula>H76&gt;0</formula>
    </cfRule>
    <cfRule type="expression" dxfId="2513" priority="6">
      <formula>H76&lt;0</formula>
    </cfRule>
  </conditionalFormatting>
  <conditionalFormatting sqref="F74:F75">
    <cfRule type="expression" dxfId="2512" priority="3">
      <formula>F74&gt;0</formula>
    </cfRule>
    <cfRule type="expression" dxfId="2511" priority="4">
      <formula>F74&lt;0</formula>
    </cfRule>
  </conditionalFormatting>
  <conditionalFormatting sqref="H74:H75">
    <cfRule type="expression" dxfId="2510" priority="1">
      <formula>H74&gt;0</formula>
    </cfRule>
    <cfRule type="expression" dxfId="250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8" priority="43">
      <formula>F54&gt;0</formula>
    </cfRule>
    <cfRule type="expression" dxfId="2507" priority="44">
      <formula>F54&lt;0</formula>
    </cfRule>
  </conditionalFormatting>
  <conditionalFormatting sqref="Q7">
    <cfRule type="expression" dxfId="2506" priority="41">
      <formula>Q7&gt;0</formula>
    </cfRule>
    <cfRule type="expression" dxfId="2505" priority="42">
      <formula>Q7&lt;0</formula>
    </cfRule>
  </conditionalFormatting>
  <conditionalFormatting sqref="Q8">
    <cfRule type="expression" dxfId="2504" priority="39">
      <formula>Q8&gt;0</formula>
    </cfRule>
    <cfRule type="expression" dxfId="2503" priority="40">
      <formula>Q8&lt;0</formula>
    </cfRule>
  </conditionalFormatting>
  <conditionalFormatting sqref="F33:F36 F38:F53">
    <cfRule type="expression" dxfId="2502" priority="37">
      <formula>F33&gt;0</formula>
    </cfRule>
    <cfRule type="expression" dxfId="2501" priority="38">
      <formula>F33&lt;0</formula>
    </cfRule>
  </conditionalFormatting>
  <conditionalFormatting sqref="H33:H36 H38:H53">
    <cfRule type="expression" dxfId="2500" priority="35">
      <formula>H33&gt;0</formula>
    </cfRule>
    <cfRule type="expression" dxfId="2499" priority="36">
      <formula>H33&lt;0</formula>
    </cfRule>
  </conditionalFormatting>
  <conditionalFormatting sqref="Q10">
    <cfRule type="expression" dxfId="2498" priority="33">
      <formula>Q10&gt;0</formula>
    </cfRule>
    <cfRule type="expression" dxfId="2497" priority="34">
      <formula>Q10&lt;0</formula>
    </cfRule>
  </conditionalFormatting>
  <conditionalFormatting sqref="J25:J37">
    <cfRule type="expression" dxfId="2496" priority="31">
      <formula>J25&gt;0</formula>
    </cfRule>
    <cfRule type="expression" dxfId="2495" priority="32">
      <formula>J25&lt;0</formula>
    </cfRule>
  </conditionalFormatting>
  <conditionalFormatting sqref="K25:K38">
    <cfRule type="expression" dxfId="2494" priority="29">
      <formula>K25&gt;0</formula>
    </cfRule>
    <cfRule type="expression" dxfId="2493" priority="30">
      <formula>K25&lt;0</formula>
    </cfRule>
  </conditionalFormatting>
  <conditionalFormatting sqref="L25">
    <cfRule type="expression" dxfId="2492" priority="27">
      <formula>L25&gt;0</formula>
    </cfRule>
    <cfRule type="expression" dxfId="2491" priority="28">
      <formula>L25&lt;0</formula>
    </cfRule>
  </conditionalFormatting>
  <conditionalFormatting sqref="F89:F110">
    <cfRule type="expression" dxfId="2490" priority="25">
      <formula>F89&gt;0</formula>
    </cfRule>
    <cfRule type="expression" dxfId="2489" priority="26">
      <formula>F89&lt;0</formula>
    </cfRule>
  </conditionalFormatting>
  <conditionalFormatting sqref="H89:H110">
    <cfRule type="expression" dxfId="2488" priority="23">
      <formula>H89&gt;0</formula>
    </cfRule>
    <cfRule type="expression" dxfId="2487" priority="24">
      <formula>H89&lt;0</formula>
    </cfRule>
  </conditionalFormatting>
  <conditionalFormatting sqref="J89:J102">
    <cfRule type="expression" dxfId="2486" priority="21">
      <formula>J89&gt;0</formula>
    </cfRule>
    <cfRule type="expression" dxfId="2485" priority="22">
      <formula>J89&lt;0</formula>
    </cfRule>
  </conditionalFormatting>
  <conditionalFormatting sqref="K89:K102">
    <cfRule type="expression" dxfId="2484" priority="19">
      <formula>K89&gt;0</formula>
    </cfRule>
    <cfRule type="expression" dxfId="2483" priority="20">
      <formula>K89&lt;0</formula>
    </cfRule>
  </conditionalFormatting>
  <conditionalFormatting sqref="L89:L102">
    <cfRule type="expression" dxfId="2482" priority="17">
      <formula>L89&gt;0</formula>
    </cfRule>
    <cfRule type="expression" dxfId="2481" priority="18">
      <formula>L89&lt;0</formula>
    </cfRule>
  </conditionalFormatting>
  <conditionalFormatting sqref="F29:F32">
    <cfRule type="expression" dxfId="2480" priority="15">
      <formula>F29&gt;0</formula>
    </cfRule>
    <cfRule type="expression" dxfId="2479" priority="16">
      <formula>F29&lt;0</formula>
    </cfRule>
  </conditionalFormatting>
  <conditionalFormatting sqref="H29:H32">
    <cfRule type="expression" dxfId="2478" priority="13">
      <formula>H29&gt;0</formula>
    </cfRule>
    <cfRule type="expression" dxfId="2477" priority="14">
      <formula>H29&lt;0</formula>
    </cfRule>
  </conditionalFormatting>
  <conditionalFormatting sqref="F25:F28">
    <cfRule type="expression" dxfId="2476" priority="11">
      <formula>F25&gt;0</formula>
    </cfRule>
    <cfRule type="expression" dxfId="2475" priority="12">
      <formula>F25&lt;0</formula>
    </cfRule>
  </conditionalFormatting>
  <conditionalFormatting sqref="H25:H28">
    <cfRule type="expression" dxfId="2474" priority="9">
      <formula>H25&gt;0</formula>
    </cfRule>
    <cfRule type="expression" dxfId="2473" priority="10">
      <formula>H25&lt;0</formula>
    </cfRule>
  </conditionalFormatting>
  <conditionalFormatting sqref="F37">
    <cfRule type="expression" dxfId="2472" priority="7">
      <formula>F37&gt;0</formula>
    </cfRule>
    <cfRule type="expression" dxfId="2471" priority="8">
      <formula>F37&lt;0</formula>
    </cfRule>
  </conditionalFormatting>
  <conditionalFormatting sqref="H37">
    <cfRule type="expression" dxfId="2470" priority="5">
      <formula>H37&gt;0</formula>
    </cfRule>
    <cfRule type="expression" dxfId="2469" priority="6">
      <formula>H37&lt;0</formula>
    </cfRule>
  </conditionalFormatting>
  <conditionalFormatting sqref="J49">
    <cfRule type="expression" dxfId="2468" priority="3">
      <formula>J49&gt;0</formula>
    </cfRule>
    <cfRule type="expression" dxfId="2467" priority="4">
      <formula>J49&lt;0</formula>
    </cfRule>
  </conditionalFormatting>
  <conditionalFormatting sqref="J38:J48">
    <cfRule type="expression" dxfId="2466" priority="1">
      <formula>J38&gt;0</formula>
    </cfRule>
    <cfRule type="expression" dxfId="2465"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4" priority="96">
      <formula>F24&gt;0</formula>
    </cfRule>
    <cfRule type="expression" dxfId="246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2" priority="79">
      <formula>F30&gt;0</formula>
    </cfRule>
    <cfRule type="expression" dxfId="2461" priority="80">
      <formula>F30&lt;0</formula>
    </cfRule>
  </conditionalFormatting>
  <conditionalFormatting sqref="H43 H30:H33">
    <cfRule type="expression" dxfId="2460" priority="77">
      <formula>H30&gt;0</formula>
    </cfRule>
    <cfRule type="expression" dxfId="245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8" priority="59">
      <formula>F115&gt;0</formula>
    </cfRule>
    <cfRule type="expression" dxfId="2457" priority="60">
      <formula>F115&lt;0</formula>
    </cfRule>
  </conditionalFormatting>
  <conditionalFormatting sqref="F112:F114">
    <cfRule type="expression" dxfId="2456" priority="57">
      <formula>F112&gt;0</formula>
    </cfRule>
    <cfRule type="expression" dxfId="2455" priority="58">
      <formula>F112&lt;0</formula>
    </cfRule>
  </conditionalFormatting>
  <conditionalFormatting sqref="H112:I112">
    <cfRule type="expression" dxfId="2454" priority="55">
      <formula>H112&gt;0</formula>
    </cfRule>
    <cfRule type="expression" dxfId="2453" priority="56">
      <formula>H112&lt;0</formula>
    </cfRule>
  </conditionalFormatting>
  <conditionalFormatting sqref="H113:I113">
    <cfRule type="expression" dxfId="2452" priority="53">
      <formula>H113&gt;0</formula>
    </cfRule>
    <cfRule type="expression" dxfId="2451" priority="54">
      <formula>H113&lt;0</formula>
    </cfRule>
  </conditionalFormatting>
  <conditionalFormatting sqref="H114:I114">
    <cfRule type="expression" dxfId="2450" priority="51">
      <formula>H114&gt;0</formula>
    </cfRule>
    <cfRule type="expression" dxfId="2449" priority="52">
      <formula>H114&lt;0</formula>
    </cfRule>
  </conditionalFormatting>
  <conditionalFormatting sqref="F105:F111">
    <cfRule type="expression" dxfId="2448" priority="49">
      <formula>F105&gt;0</formula>
    </cfRule>
    <cfRule type="expression" dxfId="2447" priority="50">
      <formula>F105&lt;0</formula>
    </cfRule>
  </conditionalFormatting>
  <conditionalFormatting sqref="H105:I111">
    <cfRule type="expression" dxfId="2446" priority="47">
      <formula>H105&gt;0</formula>
    </cfRule>
    <cfRule type="expression" dxfId="2445" priority="48">
      <formula>H105&lt;0</formula>
    </cfRule>
  </conditionalFormatting>
  <conditionalFormatting sqref="I117 F117:F119">
    <cfRule type="expression" dxfId="2444" priority="45">
      <formula>F117&gt;0</formula>
    </cfRule>
    <cfRule type="expression" dxfId="2443" priority="46">
      <formula>F117&lt;0</formula>
    </cfRule>
  </conditionalFormatting>
  <conditionalFormatting sqref="F189:F196 H189:H196">
    <cfRule type="expression" dxfId="2442" priority="43">
      <formula>F189&gt;0</formula>
    </cfRule>
    <cfRule type="expression" dxfId="2441" priority="44">
      <formula>F189&lt;0</formula>
    </cfRule>
  </conditionalFormatting>
  <conditionalFormatting sqref="H202 F202">
    <cfRule type="expression" dxfId="2440" priority="41">
      <formula>F202&gt;0</formula>
    </cfRule>
    <cfRule type="expression" dxfId="2439" priority="42">
      <formula>F202&lt;0</formula>
    </cfRule>
  </conditionalFormatting>
  <conditionalFormatting sqref="I204">
    <cfRule type="expression" dxfId="2438" priority="39">
      <formula>I204&gt;0</formula>
    </cfRule>
    <cfRule type="expression" dxfId="2437" priority="40">
      <formula>I204&lt;0</formula>
    </cfRule>
  </conditionalFormatting>
  <conditionalFormatting sqref="H204 F204">
    <cfRule type="expression" dxfId="2436" priority="37">
      <formula>F204&gt;0</formula>
    </cfRule>
    <cfRule type="expression" dxfId="2435" priority="38">
      <formula>F204&lt;0</formula>
    </cfRule>
  </conditionalFormatting>
  <conditionalFormatting sqref="M54">
    <cfRule type="expression" dxfId="2434" priority="35">
      <formula>M54&gt;0</formula>
    </cfRule>
    <cfRule type="expression" dxfId="2433" priority="36">
      <formula>M54&lt;0</formula>
    </cfRule>
  </conditionalFormatting>
  <conditionalFormatting sqref="K39:K49">
    <cfRule type="expression" dxfId="2432" priority="33">
      <formula>K39&gt;0</formula>
    </cfRule>
    <cfRule type="expression" dxfId="2431" priority="34">
      <formula>K39&lt;0</formula>
    </cfRule>
  </conditionalFormatting>
  <conditionalFormatting sqref="Q10">
    <cfRule type="expression" dxfId="2430" priority="31">
      <formula>Q10&gt;0</formula>
    </cfRule>
    <cfRule type="expression" dxfId="2429" priority="32">
      <formula>Q10&lt;0</formula>
    </cfRule>
  </conditionalFormatting>
  <conditionalFormatting sqref="Z10">
    <cfRule type="expression" dxfId="2428" priority="29">
      <formula>Z10&gt;0</formula>
    </cfRule>
    <cfRule type="expression" dxfId="2427" priority="30">
      <formula>Z10&lt;0</formula>
    </cfRule>
  </conditionalFormatting>
  <conditionalFormatting sqref="AA10:AE10">
    <cfRule type="expression" dxfId="2426" priority="27">
      <formula>AA10&gt;0</formula>
    </cfRule>
    <cfRule type="expression" dxfId="2425" priority="28">
      <formula>AA10&lt;0</formula>
    </cfRule>
  </conditionalFormatting>
  <conditionalFormatting sqref="Z24">
    <cfRule type="expression" dxfId="2424" priority="25">
      <formula>Z24&gt;0</formula>
    </cfRule>
    <cfRule type="expression" dxfId="2423" priority="26">
      <formula>Z24&lt;0</formula>
    </cfRule>
  </conditionalFormatting>
  <conditionalFormatting sqref="AF10:AG10">
    <cfRule type="expression" dxfId="2422" priority="17">
      <formula>AF10&gt;0</formula>
    </cfRule>
    <cfRule type="expression" dxfId="2421" priority="18">
      <formula>AF10&lt;0</formula>
    </cfRule>
  </conditionalFormatting>
  <conditionalFormatting sqref="H222:I222 H225:I225 I208:I209 H211 H212:I212 H214:I214 H213 H215:H216 F211:F219 H217:I218 H219 H221 H223:H224 F221:F225">
    <cfRule type="expression" dxfId="2420" priority="15">
      <formula>F208&gt;0</formula>
    </cfRule>
    <cfRule type="expression" dxfId="2419" priority="16">
      <formula>F208&lt;0</formula>
    </cfRule>
  </conditionalFormatting>
  <conditionalFormatting sqref="F220 F207:F210">
    <cfRule type="expression" dxfId="2418" priority="13">
      <formula>F207&gt;0</formula>
    </cfRule>
    <cfRule type="expression" dxfId="2417" priority="14">
      <formula>F207&lt;0</formula>
    </cfRule>
  </conditionalFormatting>
  <conditionalFormatting sqref="H207:I207 H220 H208:H210">
    <cfRule type="expression" dxfId="2416" priority="11">
      <formula>H207&gt;0</formula>
    </cfRule>
    <cfRule type="expression" dxfId="2415" priority="12">
      <formula>H207&lt;0</formula>
    </cfRule>
  </conditionalFormatting>
  <conditionalFormatting sqref="K210:K225">
    <cfRule type="expression" dxfId="2414" priority="9">
      <formula>K210&gt;0</formula>
    </cfRule>
    <cfRule type="expression" dxfId="2413" priority="10">
      <formula>K210&lt;0</formula>
    </cfRule>
  </conditionalFormatting>
  <conditionalFormatting sqref="K31">
    <cfRule type="expression" dxfId="2412" priority="7">
      <formula>K31&gt;0</formula>
    </cfRule>
    <cfRule type="expression" dxfId="2411" priority="8">
      <formula>K31&lt;0</formula>
    </cfRule>
  </conditionalFormatting>
  <conditionalFormatting sqref="K32:K38">
    <cfRule type="expression" dxfId="2410" priority="5">
      <formula>K32&gt;0</formula>
    </cfRule>
    <cfRule type="expression" dxfId="2409" priority="6">
      <formula>K32&lt;0</formula>
    </cfRule>
  </conditionalFormatting>
  <conditionalFormatting sqref="Q7">
    <cfRule type="expression" dxfId="2408" priority="3">
      <formula>Q7&gt;0</formula>
    </cfRule>
    <cfRule type="expression" dxfId="2407" priority="4">
      <formula>Q7&lt;0</formula>
    </cfRule>
  </conditionalFormatting>
  <conditionalFormatting sqref="Q8">
    <cfRule type="expression" dxfId="2406" priority="1">
      <formula>Q8&gt;0</formula>
    </cfRule>
    <cfRule type="expression" dxfId="240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4" priority="41">
      <formula>F60&gt;0</formula>
    </cfRule>
    <cfRule type="expression" dxfId="2403" priority="42">
      <formula>F60&lt;0</formula>
    </cfRule>
  </conditionalFormatting>
  <conditionalFormatting sqref="Q7">
    <cfRule type="expression" dxfId="2402" priority="39">
      <formula>Q7&gt;0</formula>
    </cfRule>
    <cfRule type="expression" dxfId="2401" priority="40">
      <formula>Q7&lt;0</formula>
    </cfRule>
  </conditionalFormatting>
  <conditionalFormatting sqref="Q8">
    <cfRule type="expression" dxfId="2400" priority="37">
      <formula>Q8&gt;0</formula>
    </cfRule>
    <cfRule type="expression" dxfId="2399" priority="38">
      <formula>Q8&lt;0</formula>
    </cfRule>
  </conditionalFormatting>
  <conditionalFormatting sqref="F25:F29 F34:F59">
    <cfRule type="expression" dxfId="2398" priority="35">
      <formula>F25&gt;0</formula>
    </cfRule>
    <cfRule type="expression" dxfId="2397" priority="36">
      <formula>F25&lt;0</formula>
    </cfRule>
  </conditionalFormatting>
  <conditionalFormatting sqref="H25:H29 H34:H59">
    <cfRule type="expression" dxfId="2396" priority="33">
      <formula>H25&gt;0</formula>
    </cfRule>
    <cfRule type="expression" dxfId="2395" priority="34">
      <formula>H25&lt;0</formula>
    </cfRule>
  </conditionalFormatting>
  <conditionalFormatting sqref="F89:F110">
    <cfRule type="expression" dxfId="2394" priority="31">
      <formula>F89&gt;0</formula>
    </cfRule>
    <cfRule type="expression" dxfId="2393" priority="32">
      <formula>F89&lt;0</formula>
    </cfRule>
  </conditionalFormatting>
  <conditionalFormatting sqref="H89:H110">
    <cfRule type="expression" dxfId="2392" priority="29">
      <formula>H89&gt;0</formula>
    </cfRule>
    <cfRule type="expression" dxfId="2391" priority="30">
      <formula>H89&lt;0</formula>
    </cfRule>
  </conditionalFormatting>
  <conditionalFormatting sqref="Q10">
    <cfRule type="expression" dxfId="2390" priority="27">
      <formula>Q10&gt;0</formula>
    </cfRule>
    <cfRule type="expression" dxfId="2389" priority="28">
      <formula>Q10&lt;0</formula>
    </cfRule>
  </conditionalFormatting>
  <conditionalFormatting sqref="J25:J32 J34:J38">
    <cfRule type="expression" dxfId="2388" priority="25">
      <formula>J25&gt;0</formula>
    </cfRule>
    <cfRule type="expression" dxfId="2387" priority="26">
      <formula>J25&lt;0</formula>
    </cfRule>
  </conditionalFormatting>
  <conditionalFormatting sqref="K25:K30">
    <cfRule type="expression" dxfId="2386" priority="23">
      <formula>K25&gt;0</formula>
    </cfRule>
    <cfRule type="expression" dxfId="2385" priority="24">
      <formula>K25&lt;0</formula>
    </cfRule>
  </conditionalFormatting>
  <conditionalFormatting sqref="L25:L38">
    <cfRule type="expression" dxfId="2384" priority="21">
      <formula>L25&gt;0</formula>
    </cfRule>
    <cfRule type="expression" dxfId="2383" priority="22">
      <formula>L25&lt;0</formula>
    </cfRule>
  </conditionalFormatting>
  <conditionalFormatting sqref="F30:F33">
    <cfRule type="expression" dxfId="2382" priority="19">
      <formula>F30&gt;0</formula>
    </cfRule>
    <cfRule type="expression" dxfId="2381" priority="20">
      <formula>F30&lt;0</formula>
    </cfRule>
  </conditionalFormatting>
  <conditionalFormatting sqref="H30:H33">
    <cfRule type="expression" dxfId="2380" priority="17">
      <formula>H30&gt;0</formula>
    </cfRule>
    <cfRule type="expression" dxfId="2379" priority="18">
      <formula>H30&lt;0</formula>
    </cfRule>
  </conditionalFormatting>
  <conditionalFormatting sqref="L39:L44">
    <cfRule type="expression" dxfId="2378" priority="9">
      <formula>L39&gt;0</formula>
    </cfRule>
    <cfRule type="expression" dxfId="2377" priority="10">
      <formula>L39&lt;0</formula>
    </cfRule>
  </conditionalFormatting>
  <conditionalFormatting sqref="L45:L46">
    <cfRule type="expression" dxfId="2376" priority="7">
      <formula>L45&gt;0</formula>
    </cfRule>
    <cfRule type="expression" dxfId="2375" priority="8">
      <formula>L45&lt;0</formula>
    </cfRule>
  </conditionalFormatting>
  <conditionalFormatting sqref="L47">
    <cfRule type="expression" dxfId="2374" priority="5">
      <formula>L47&gt;0</formula>
    </cfRule>
    <cfRule type="expression" dxfId="2373" priority="6">
      <formula>L47&lt;0</formula>
    </cfRule>
  </conditionalFormatting>
  <conditionalFormatting sqref="L51">
    <cfRule type="expression" dxfId="2372" priority="3">
      <formula>L51&gt;0</formula>
    </cfRule>
    <cfRule type="expression" dxfId="2371" priority="4">
      <formula>L51&lt;0</formula>
    </cfRule>
  </conditionalFormatting>
  <conditionalFormatting sqref="L54">
    <cfRule type="expression" dxfId="2370" priority="1">
      <formula>L54&gt;0</formula>
    </cfRule>
    <cfRule type="expression" dxfId="236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630</v>
      </c>
      <c r="AJ2">
        <f>$Q$2*$Q$4</f>
        <v>4680</v>
      </c>
      <c r="AK2">
        <f ca="1">AJ2*EXP(-$X$2 * AI2/365.25)</f>
        <v>4680</v>
      </c>
      <c r="AM2" s="2">
        <f>Q10</f>
        <v>0</v>
      </c>
      <c r="AO2">
        <f ca="1" xml:space="preserve"> (SUM(AB:AB) - SUM(AE:AE) - SUM(AH:AH) - SUM(AK:AK))/SUM(AB:AB)</f>
        <v>1.3465908009667217E-2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9.36</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4680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-7.0286721191304635E-2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1.7094017094017096E-2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9.8526315789473689</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10.295999999999999</v>
      </c>
      <c r="W21" s="132"/>
    </row>
    <row r="22" spans="1:34" x14ac:dyDescent="0.25">
      <c r="O22" s="79">
        <v>1.0900000000000001</v>
      </c>
      <c r="P22" s="79">
        <f t="shared" ref="P22:P41" si="12">O22*$Q$4</f>
        <v>10.202400000000001</v>
      </c>
      <c r="W22" s="132"/>
    </row>
    <row r="23" spans="1:34" x14ac:dyDescent="0.25">
      <c r="O23" s="79">
        <v>1.08</v>
      </c>
      <c r="P23" s="79">
        <f t="shared" si="12"/>
        <v>10.1088</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10.0152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9.9215999999999998</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9.8279999999999994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9.7343999999999991</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9.6408000000000005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9.5472000000000001</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9.4535999999999998</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9.36</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9.2663999999999991</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9.1727999999999987</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9.0791999999999984</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8.9855999999999998</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8.8919999999999995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8.7983999999999991</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8.7048000000000005</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8.6112000000000002</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8.5175999999999998</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8.4239999999999995</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8" priority="33">
      <formula>F7&gt;0</formula>
    </cfRule>
    <cfRule type="expression" dxfId="2367" priority="34">
      <formula>F7&lt;0</formula>
    </cfRule>
  </conditionalFormatting>
  <conditionalFormatting sqref="Q8">
    <cfRule type="expression" dxfId="2366" priority="31">
      <formula>Q8&gt;0</formula>
    </cfRule>
    <cfRule type="expression" dxfId="2365" priority="32">
      <formula>Q8&lt;0</formula>
    </cfRule>
  </conditionalFormatting>
  <conditionalFormatting sqref="F25:F30">
    <cfRule type="expression" dxfId="2364" priority="29">
      <formula>F25&gt;0</formula>
    </cfRule>
    <cfRule type="expression" dxfId="2363" priority="30">
      <formula>F25&lt;0</formula>
    </cfRule>
  </conditionalFormatting>
  <conditionalFormatting sqref="H25:H30">
    <cfRule type="expression" dxfId="2362" priority="27">
      <formula>H25&gt;0</formula>
    </cfRule>
    <cfRule type="expression" dxfId="2361" priority="28">
      <formula>H25&lt;0</formula>
    </cfRule>
  </conditionalFormatting>
  <conditionalFormatting sqref="F93:F114">
    <cfRule type="expression" dxfId="2360" priority="25">
      <formula>F93&gt;0</formula>
    </cfRule>
    <cfRule type="expression" dxfId="2359" priority="26">
      <formula>F93&lt;0</formula>
    </cfRule>
  </conditionalFormatting>
  <conditionalFormatting sqref="H93:H114">
    <cfRule type="expression" dxfId="2358" priority="23">
      <formula>H93&gt;0</formula>
    </cfRule>
    <cfRule type="expression" dxfId="2357" priority="24">
      <formula>H93&lt;0</formula>
    </cfRule>
  </conditionalFormatting>
  <conditionalFormatting sqref="Q10">
    <cfRule type="expression" dxfId="2356" priority="21">
      <formula>Q10&gt;0</formula>
    </cfRule>
    <cfRule type="expression" dxfId="2355" priority="22">
      <formula>Q10&lt;0</formula>
    </cfRule>
  </conditionalFormatting>
  <conditionalFormatting sqref="J25:J38">
    <cfRule type="expression" dxfId="2354" priority="19">
      <formula>J25&gt;0</formula>
    </cfRule>
    <cfRule type="expression" dxfId="2353" priority="20">
      <formula>J25&lt;0</formula>
    </cfRule>
  </conditionalFormatting>
  <conditionalFormatting sqref="K25:K38">
    <cfRule type="expression" dxfId="2352" priority="17">
      <formula>K25&gt;0</formula>
    </cfRule>
    <cfRule type="expression" dxfId="2351" priority="18">
      <formula>K25&lt;0</formula>
    </cfRule>
  </conditionalFormatting>
  <conditionalFormatting sqref="L25:L38">
    <cfRule type="expression" dxfId="2350" priority="15">
      <formula>L25&gt;0</formula>
    </cfRule>
    <cfRule type="expression" dxfId="2349"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8" priority="13">
      <formula>F31&gt;0</formula>
    </cfRule>
    <cfRule type="expression" dxfId="2347" priority="14">
      <formula>F31&lt;0</formula>
    </cfRule>
  </conditionalFormatting>
  <conditionalFormatting sqref="H31:H33">
    <cfRule type="expression" dxfId="2346" priority="11">
      <formula>H31&gt;0</formula>
    </cfRule>
    <cfRule type="expression" dxfId="2345" priority="12">
      <formula>H31&lt;0</formula>
    </cfRule>
  </conditionalFormatting>
  <conditionalFormatting sqref="J61">
    <cfRule type="expression" dxfId="2344" priority="9">
      <formula>J61&gt;0</formula>
    </cfRule>
    <cfRule type="expression" dxfId="2343" priority="10">
      <formula>J61&lt;0</formula>
    </cfRule>
  </conditionalFormatting>
  <conditionalFormatting sqref="J62">
    <cfRule type="expression" dxfId="2342" priority="7">
      <formula>J62&gt;0</formula>
    </cfRule>
    <cfRule type="expression" dxfId="2341" priority="8">
      <formula>J62&lt;0</formula>
    </cfRule>
  </conditionalFormatting>
  <conditionalFormatting sqref="H65:H66 F65:F66">
    <cfRule type="expression" dxfId="2340" priority="5">
      <formula>F65&gt;0</formula>
    </cfRule>
    <cfRule type="expression" dxfId="2339" priority="6">
      <formula>F65&lt;0</formula>
    </cfRule>
  </conditionalFormatting>
  <conditionalFormatting sqref="H64 F64">
    <cfRule type="expression" dxfId="2338" priority="3">
      <formula>F64&gt;0</formula>
    </cfRule>
    <cfRule type="expression" dxfId="2337" priority="4">
      <formula>F64&lt;0</formula>
    </cfRule>
  </conditionalFormatting>
  <conditionalFormatting sqref="F63 H63">
    <cfRule type="expression" dxfId="2336" priority="1">
      <formula>F63&gt;0</formula>
    </cfRule>
    <cfRule type="expression" dxfId="2335"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62.76</v>
      </c>
      <c r="R4" s="420">
        <v>5.4199999999999998E-2</v>
      </c>
      <c r="W4" s="132"/>
    </row>
    <row r="5" spans="1:23" x14ac:dyDescent="0.25">
      <c r="B5" s="70"/>
      <c r="C5" s="4"/>
      <c r="D5" s="3"/>
      <c r="E5" s="3"/>
      <c r="F5" s="3"/>
      <c r="G5" s="70"/>
      <c r="H5" s="159"/>
      <c r="I5" s="3"/>
      <c r="J5" s="3"/>
      <c r="K5" s="3"/>
      <c r="L5" s="4"/>
      <c r="M5" s="4"/>
      <c r="O5" s="11" t="s">
        <v>67</v>
      </c>
      <c r="Q5" s="3">
        <f>Q4*Q2</f>
        <v>6276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2120.4999999999927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1079.7799999999988</v>
      </c>
      <c r="T8" s="1"/>
      <c r="U8" t="s">
        <v>791</v>
      </c>
      <c r="W8" s="132"/>
    </row>
    <row r="9" spans="1:23" x14ac:dyDescent="0.25">
      <c r="G9" s="4"/>
      <c r="H9" s="159"/>
      <c r="I9" s="3"/>
      <c r="J9" s="3"/>
      <c r="K9" s="3"/>
      <c r="L9" s="4"/>
      <c r="M9" s="4"/>
      <c r="O9" s="11" t="s">
        <v>204</v>
      </c>
      <c r="Q9" s="132">
        <f>IF(Q2=0, 0, Q8/Q6)</f>
        <v>0.2078010553825663</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18.350877192982455</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69.036000000000001</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68.4084</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67.780799999999999</v>
      </c>
      <c r="Q19" s="2"/>
      <c r="T19" s="1">
        <v>43228</v>
      </c>
      <c r="U19" t="s">
        <v>82</v>
      </c>
      <c r="W19" s="132"/>
    </row>
    <row r="20" spans="1:23" x14ac:dyDescent="0.25">
      <c r="O20" s="79">
        <v>1.07</v>
      </c>
      <c r="P20" s="79">
        <f t="shared" si="0"/>
        <v>67.153199999999998</v>
      </c>
      <c r="Q20" s="2"/>
      <c r="W20" s="132"/>
    </row>
    <row r="21" spans="1:23" x14ac:dyDescent="0.25">
      <c r="O21" s="79">
        <v>1.06</v>
      </c>
      <c r="P21" s="79">
        <f t="shared" si="0"/>
        <v>66.525599999999997</v>
      </c>
      <c r="Q21" s="2"/>
      <c r="T21" s="1">
        <v>43283</v>
      </c>
      <c r="U21" t="s">
        <v>1118</v>
      </c>
      <c r="W21" s="132"/>
    </row>
    <row r="22" spans="1:23" x14ac:dyDescent="0.25">
      <c r="O22" s="79">
        <v>1.05</v>
      </c>
      <c r="P22" s="79">
        <f t="shared" si="0"/>
        <v>65.897999999999996</v>
      </c>
      <c r="Q22" s="2"/>
      <c r="W22" s="132"/>
    </row>
    <row r="23" spans="1:23" x14ac:dyDescent="0.25">
      <c r="O23" s="79">
        <v>1.04</v>
      </c>
      <c r="P23" s="79">
        <f t="shared" si="0"/>
        <v>65.270399999999995</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64.642799999999994</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64.015199999999993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63.387599999999999</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62.76</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62.132399999999997</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61.504799999999996</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60.877199999999995</v>
      </c>
      <c r="W30" s="132"/>
    </row>
    <row r="31" spans="1:23" x14ac:dyDescent="0.25">
      <c r="A31" s="4"/>
      <c r="B31" s="162"/>
      <c r="C31" s="10"/>
      <c r="D31" s="39"/>
      <c r="E31" s="39"/>
      <c r="F31" s="39"/>
      <c r="G31" s="39"/>
      <c r="H31" s="177"/>
      <c r="I31" s="39"/>
      <c r="J31" s="39"/>
      <c r="K31" s="39"/>
      <c r="L31" s="39"/>
      <c r="M31" s="39"/>
      <c r="O31" s="79">
        <v>0.96</v>
      </c>
      <c r="P31" s="79">
        <f t="shared" si="0"/>
        <v>60.249599999999994</v>
      </c>
      <c r="W31" s="132"/>
    </row>
    <row r="32" spans="1:23" x14ac:dyDescent="0.25">
      <c r="A32" s="4"/>
      <c r="B32" s="162"/>
      <c r="C32" s="10"/>
      <c r="D32" s="39"/>
      <c r="E32" s="39"/>
      <c r="F32" s="39"/>
      <c r="G32" s="39"/>
      <c r="H32" s="177"/>
      <c r="I32" s="39"/>
      <c r="J32" s="39"/>
      <c r="K32" s="39"/>
      <c r="L32" s="39"/>
      <c r="M32" s="39"/>
      <c r="O32" s="79">
        <v>0.95</v>
      </c>
      <c r="P32" s="79">
        <f t="shared" si="0"/>
        <v>59.621999999999993</v>
      </c>
      <c r="W32" s="132"/>
    </row>
    <row r="33" spans="1:23" x14ac:dyDescent="0.25">
      <c r="A33" s="4"/>
      <c r="B33" s="162"/>
      <c r="C33" s="10"/>
      <c r="D33" s="39"/>
      <c r="E33" s="39"/>
      <c r="F33" s="39"/>
      <c r="G33" s="39"/>
      <c r="H33" s="177"/>
      <c r="I33" s="39"/>
      <c r="J33" s="39"/>
      <c r="K33" s="39"/>
      <c r="L33" s="39"/>
      <c r="M33" s="39"/>
      <c r="O33" s="79">
        <v>0.94</v>
      </c>
      <c r="P33" s="79">
        <f t="shared" si="0"/>
        <v>58.994399999999992</v>
      </c>
      <c r="W33" s="132"/>
    </row>
    <row r="34" spans="1:23" x14ac:dyDescent="0.25">
      <c r="A34" s="4"/>
      <c r="B34" s="162"/>
      <c r="C34" s="10"/>
      <c r="D34" s="39"/>
      <c r="E34" s="39"/>
      <c r="F34" s="39"/>
      <c r="G34" s="39"/>
      <c r="H34" s="177"/>
      <c r="I34" s="39"/>
      <c r="J34" s="39"/>
      <c r="K34" s="39"/>
      <c r="L34" s="39"/>
      <c r="M34" s="39"/>
      <c r="O34" s="79">
        <v>0.93</v>
      </c>
      <c r="P34" s="79">
        <f t="shared" si="0"/>
        <v>58.366799999999998</v>
      </c>
      <c r="W34" s="132"/>
    </row>
    <row r="35" spans="1:23" x14ac:dyDescent="0.25">
      <c r="A35" s="4"/>
      <c r="B35" s="162"/>
      <c r="C35" s="10"/>
      <c r="D35" s="39"/>
      <c r="E35" s="39"/>
      <c r="F35" s="39"/>
      <c r="G35" s="39"/>
      <c r="H35" s="177"/>
      <c r="I35" s="39"/>
      <c r="J35" s="39"/>
      <c r="K35" s="39"/>
      <c r="L35" s="39"/>
      <c r="M35" s="39"/>
      <c r="O35" s="79">
        <v>0.92</v>
      </c>
      <c r="P35" s="79">
        <f t="shared" si="0"/>
        <v>57.739200000000004</v>
      </c>
      <c r="W35" s="132"/>
    </row>
    <row r="36" spans="1:23" x14ac:dyDescent="0.25">
      <c r="A36" s="4"/>
      <c r="B36" s="162"/>
      <c r="C36" s="10"/>
      <c r="D36" s="39"/>
      <c r="E36" s="39"/>
      <c r="F36" s="39"/>
      <c r="G36" s="39"/>
      <c r="H36" s="177"/>
      <c r="I36" s="39"/>
      <c r="J36" s="39"/>
      <c r="K36" s="39"/>
      <c r="L36" s="39"/>
      <c r="M36" s="39"/>
      <c r="O36" s="79">
        <v>0.91</v>
      </c>
      <c r="P36" s="79">
        <f t="shared" si="0"/>
        <v>57.111600000000003</v>
      </c>
      <c r="W36" s="132"/>
    </row>
    <row r="37" spans="1:23" x14ac:dyDescent="0.25">
      <c r="A37" s="4"/>
      <c r="B37" s="162"/>
      <c r="C37" s="10"/>
      <c r="D37" s="39"/>
      <c r="E37" s="39"/>
      <c r="F37" s="39"/>
      <c r="G37" s="39"/>
      <c r="H37" s="177"/>
      <c r="I37" s="39"/>
      <c r="J37" s="39"/>
      <c r="K37" s="39"/>
      <c r="L37" s="39"/>
      <c r="M37" s="39"/>
      <c r="O37" s="79">
        <v>0.9</v>
      </c>
      <c r="P37" s="79">
        <f t="shared" si="0"/>
        <v>56.484000000000002</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34" priority="71">
      <formula>Q7&gt;0</formula>
    </cfRule>
    <cfRule type="expression" dxfId="2333" priority="72">
      <formula>Q7&lt;0</formula>
    </cfRule>
  </conditionalFormatting>
  <conditionalFormatting sqref="Q8">
    <cfRule type="expression" dxfId="2332" priority="69">
      <formula>Q8&gt;0</formula>
    </cfRule>
    <cfRule type="expression" dxfId="2331" priority="70">
      <formula>Q8&lt;0</formula>
    </cfRule>
  </conditionalFormatting>
  <conditionalFormatting sqref="F27 F29 F31:F38">
    <cfRule type="expression" dxfId="2330" priority="67">
      <formula>F27&gt;0</formula>
    </cfRule>
    <cfRule type="expression" dxfId="2329" priority="68">
      <formula>F27&lt;0</formula>
    </cfRule>
  </conditionalFormatting>
  <conditionalFormatting sqref="H29:H38">
    <cfRule type="expression" dxfId="2328" priority="65">
      <formula>H29&gt;0</formula>
    </cfRule>
    <cfRule type="expression" dxfId="2327" priority="66">
      <formula>H29&lt;0</formula>
    </cfRule>
  </conditionalFormatting>
  <conditionalFormatting sqref="H25:H27">
    <cfRule type="expression" dxfId="2326" priority="45">
      <formula>H25&gt;0</formula>
    </cfRule>
    <cfRule type="expression" dxfId="2325" priority="46">
      <formula>H25&lt;0</formula>
    </cfRule>
  </conditionalFormatting>
  <conditionalFormatting sqref="Q10">
    <cfRule type="expression" dxfId="2324" priority="59">
      <formula>Q10&gt;0</formula>
    </cfRule>
    <cfRule type="expression" dxfId="2323" priority="60">
      <formula>Q10&lt;0</formula>
    </cfRule>
  </conditionalFormatting>
  <conditionalFormatting sqref="F25:F26">
    <cfRule type="expression" dxfId="2322" priority="47">
      <formula>F25&gt;0</formula>
    </cfRule>
    <cfRule type="expression" dxfId="2321" priority="48">
      <formula>F25&lt;0</formula>
    </cfRule>
  </conditionalFormatting>
  <conditionalFormatting sqref="J65:K72">
    <cfRule type="expression" dxfId="2320" priority="41">
      <formula>J65&gt;0</formula>
    </cfRule>
    <cfRule type="expression" dxfId="2319" priority="42">
      <formula>J65&lt;0</formula>
    </cfRule>
  </conditionalFormatting>
  <conditionalFormatting sqref="F65:F83 F89">
    <cfRule type="expression" dxfId="2318" priority="39">
      <formula>F65&gt;0</formula>
    </cfRule>
    <cfRule type="expression" dxfId="2317" priority="40">
      <formula>F65&lt;0</formula>
    </cfRule>
  </conditionalFormatting>
  <conditionalFormatting sqref="H65:H83 H89">
    <cfRule type="expression" dxfId="2316" priority="37">
      <formula>H65&gt;0</formula>
    </cfRule>
    <cfRule type="expression" dxfId="2315" priority="38">
      <formula>H65&lt;0</formula>
    </cfRule>
  </conditionalFormatting>
  <conditionalFormatting sqref="J76:J78">
    <cfRule type="expression" dxfId="2314" priority="35">
      <formula>J76&gt;0</formula>
    </cfRule>
    <cfRule type="expression" dxfId="2313" priority="36">
      <formula>J76&lt;0</formula>
    </cfRule>
  </conditionalFormatting>
  <conditionalFormatting sqref="K76:K78">
    <cfRule type="expression" dxfId="2312" priority="33">
      <formula>K76&gt;0</formula>
    </cfRule>
    <cfRule type="expression" dxfId="2311" priority="34">
      <formula>K76&lt;0</formula>
    </cfRule>
  </conditionalFormatting>
  <conditionalFormatting sqref="L65:L78">
    <cfRule type="expression" dxfId="2310" priority="31">
      <formula>L65&gt;0</formula>
    </cfRule>
    <cfRule type="expression" dxfId="2309" priority="32">
      <formula>L65&lt;0</formula>
    </cfRule>
  </conditionalFormatting>
  <conditionalFormatting sqref="F84:F88">
    <cfRule type="expression" dxfId="2308" priority="29">
      <formula>F84&gt;0</formula>
    </cfRule>
    <cfRule type="expression" dxfId="2307" priority="30">
      <formula>F84&lt;0</formula>
    </cfRule>
  </conditionalFormatting>
  <conditionalFormatting sqref="H84:H88">
    <cfRule type="expression" dxfId="2306" priority="27">
      <formula>H84&gt;0</formula>
    </cfRule>
    <cfRule type="expression" dxfId="2305" priority="28">
      <formula>H84&lt;0</formula>
    </cfRule>
  </conditionalFormatting>
  <conditionalFormatting sqref="M65:M78">
    <cfRule type="expression" dxfId="2304" priority="25">
      <formula>M65&gt;0</formula>
    </cfRule>
    <cfRule type="expression" dxfId="2303" priority="26">
      <formula>M65&lt;0</formula>
    </cfRule>
  </conditionalFormatting>
  <conditionalFormatting sqref="M26:M31">
    <cfRule type="expression" dxfId="2302" priority="23">
      <formula>M26&gt;0</formula>
    </cfRule>
    <cfRule type="expression" dxfId="2301" priority="24">
      <formula>M26&lt;0</formula>
    </cfRule>
  </conditionalFormatting>
  <conditionalFormatting sqref="F93:F105">
    <cfRule type="expression" dxfId="2300" priority="21">
      <formula>F93&gt;0</formula>
    </cfRule>
    <cfRule type="expression" dxfId="2299" priority="22">
      <formula>F93&lt;0</formula>
    </cfRule>
  </conditionalFormatting>
  <conditionalFormatting sqref="H93:H105">
    <cfRule type="expression" dxfId="2298" priority="19">
      <formula>H93&gt;0</formula>
    </cfRule>
    <cfRule type="expression" dxfId="2297" priority="20">
      <formula>H93&lt;0</formula>
    </cfRule>
  </conditionalFormatting>
  <conditionalFormatting sqref="H92">
    <cfRule type="expression" dxfId="2296" priority="15">
      <formula>H92&gt;0</formula>
    </cfRule>
    <cfRule type="expression" dxfId="2295" priority="16">
      <formula>H92&lt;0</formula>
    </cfRule>
  </conditionalFormatting>
  <conditionalFormatting sqref="F92">
    <cfRule type="expression" dxfId="2294" priority="17">
      <formula>F92&gt;0</formula>
    </cfRule>
    <cfRule type="expression" dxfId="2293" priority="18">
      <formula>F92&lt;0</formula>
    </cfRule>
  </conditionalFormatting>
  <conditionalFormatting sqref="M93:M98">
    <cfRule type="expression" dxfId="2292" priority="13">
      <formula>M93&gt;0</formula>
    </cfRule>
    <cfRule type="expression" dxfId="2291" priority="14">
      <formula>M93&lt;0</formula>
    </cfRule>
  </conditionalFormatting>
  <conditionalFormatting sqref="K25:K27">
    <cfRule type="expression" dxfId="2290" priority="11">
      <formula>K25&gt;0</formula>
    </cfRule>
    <cfRule type="expression" dxfId="2289" priority="12">
      <formula>K25&lt;0</formula>
    </cfRule>
  </conditionalFormatting>
  <conditionalFormatting sqref="K28">
    <cfRule type="expression" dxfId="2288" priority="9">
      <formula>K28&gt;0</formula>
    </cfRule>
    <cfRule type="expression" dxfId="2287" priority="10">
      <formula>K28&lt;0</formula>
    </cfRule>
  </conditionalFormatting>
  <conditionalFormatting sqref="H28">
    <cfRule type="expression" dxfId="2286" priority="5">
      <formula>H28&gt;0</formula>
    </cfRule>
    <cfRule type="expression" dxfId="2285" priority="6">
      <formula>H28&lt;0</formula>
    </cfRule>
  </conditionalFormatting>
  <conditionalFormatting sqref="F28">
    <cfRule type="expression" dxfId="2284" priority="7">
      <formula>F28&gt;0</formula>
    </cfRule>
    <cfRule type="expression" dxfId="2283" priority="8">
      <formula>F28&lt;0</formula>
    </cfRule>
  </conditionalFormatting>
  <conditionalFormatting sqref="K29:K30">
    <cfRule type="expression" dxfId="2282" priority="3">
      <formula>K29&gt;0</formula>
    </cfRule>
    <cfRule type="expression" dxfId="2281" priority="4">
      <formula>K29&lt;0</formula>
    </cfRule>
  </conditionalFormatting>
  <conditionalFormatting sqref="F30">
    <cfRule type="expression" dxfId="2280" priority="1">
      <formula>F30&gt;0</formula>
    </cfRule>
    <cfRule type="expression" dxfId="2279"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50.28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10056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1241.7400000000052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1241.7400000000052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0.14087853092602276</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2.5855210819411296E-2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55.308000000000007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54.805200000000006</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54.302400000000006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53.799600000000005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53.296800000000005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52.794000000000004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52.291200000000003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51.788400000000003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51.285600000000002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50.782800000000002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50.28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49.777200000000001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49.2744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48.771599999999999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48.268799999999999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47.765999999999998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47.263199999999998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46.760400000000004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46.257600000000004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45.754800000000003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45.252000000000002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8" priority="39">
      <formula>F7&gt;0</formula>
    </cfRule>
    <cfRule type="expression" dxfId="2277" priority="40">
      <formula>F7&lt;0</formula>
    </cfRule>
  </conditionalFormatting>
  <conditionalFormatting sqref="Q8">
    <cfRule type="expression" dxfId="2276" priority="37">
      <formula>Q8&gt;0</formula>
    </cfRule>
    <cfRule type="expression" dxfId="2275" priority="38">
      <formula>Q8&lt;0</formula>
    </cfRule>
  </conditionalFormatting>
  <conditionalFormatting sqref="Q10">
    <cfRule type="expression" dxfId="2274" priority="31">
      <formula>Q10&gt;0</formula>
    </cfRule>
    <cfRule type="expression" dxfId="2273" priority="32">
      <formula>Q10&lt;0</formula>
    </cfRule>
  </conditionalFormatting>
  <conditionalFormatting sqref="J27:J35">
    <cfRule type="expression" dxfId="2272" priority="29">
      <formula>J27&gt;0</formula>
    </cfRule>
    <cfRule type="expression" dxfId="2271" priority="30">
      <formula>J27&lt;0</formula>
    </cfRule>
  </conditionalFormatting>
  <conditionalFormatting sqref="K27:K38">
    <cfRule type="expression" dxfId="2270" priority="27">
      <formula>K27&gt;0</formula>
    </cfRule>
    <cfRule type="expression" dxfId="2269" priority="28">
      <formula>K27&lt;0</formula>
    </cfRule>
  </conditionalFormatting>
  <conditionalFormatting sqref="L27:L38">
    <cfRule type="expression" dxfId="2268" priority="25">
      <formula>L27&gt;0</formula>
    </cfRule>
    <cfRule type="expression" dxfId="2267" priority="26">
      <formula>L27&lt;0</formula>
    </cfRule>
  </conditionalFormatting>
  <conditionalFormatting sqref="F95:F116">
    <cfRule type="expression" dxfId="2266" priority="23">
      <formula>F95&gt;0</formula>
    </cfRule>
    <cfRule type="expression" dxfId="2265" priority="24">
      <formula>F95&lt;0</formula>
    </cfRule>
  </conditionalFormatting>
  <conditionalFormatting sqref="H95:H116">
    <cfRule type="expression" dxfId="2264" priority="21">
      <formula>H95&gt;0</formula>
    </cfRule>
    <cfRule type="expression" dxfId="2263" priority="22">
      <formula>H95&lt;0</formula>
    </cfRule>
  </conditionalFormatting>
  <conditionalFormatting sqref="J95:J108">
    <cfRule type="expression" dxfId="2262" priority="19">
      <formula>J95&gt;0</formula>
    </cfRule>
    <cfRule type="expression" dxfId="2261" priority="20">
      <formula>J95&lt;0</formula>
    </cfRule>
  </conditionalFormatting>
  <conditionalFormatting sqref="K95:K108">
    <cfRule type="expression" dxfId="2260" priority="17">
      <formula>K95&gt;0</formula>
    </cfRule>
    <cfRule type="expression" dxfId="2259" priority="18">
      <formula>K95&lt;0</formula>
    </cfRule>
  </conditionalFormatting>
  <conditionalFormatting sqref="L95:L108">
    <cfRule type="expression" dxfId="2258" priority="15">
      <formula>L95&gt;0</formula>
    </cfRule>
    <cfRule type="expression" dxfId="2257" priority="16">
      <formula>L95&lt;0</formula>
    </cfRule>
  </conditionalFormatting>
  <conditionalFormatting sqref="F29">
    <cfRule type="expression" dxfId="2256" priority="13">
      <formula>F29&gt;0</formula>
    </cfRule>
    <cfRule type="expression" dxfId="2255" priority="14">
      <formula>F29&lt;0</formula>
    </cfRule>
  </conditionalFormatting>
  <conditionalFormatting sqref="H29">
    <cfRule type="expression" dxfId="2254" priority="11">
      <formula>H29&gt;0</formula>
    </cfRule>
    <cfRule type="expression" dxfId="2253" priority="12">
      <formula>H29&lt;0</formula>
    </cfRule>
  </conditionalFormatting>
  <conditionalFormatting sqref="F25:F28 H25:H28">
    <cfRule type="expression" dxfId="2252" priority="7">
      <formula>F25&gt;0</formula>
    </cfRule>
    <cfRule type="expression" dxfId="2251" priority="8">
      <formula>F25&lt;0</formula>
    </cfRule>
  </conditionalFormatting>
  <conditionalFormatting sqref="H67:H68 F67:F68">
    <cfRule type="expression" dxfId="2250" priority="5">
      <formula>F67&gt;0</formula>
    </cfRule>
    <cfRule type="expression" dxfId="2249" priority="6">
      <formula>F67&lt;0</formula>
    </cfRule>
  </conditionalFormatting>
  <conditionalFormatting sqref="H65:H66 F65:F66">
    <cfRule type="expression" dxfId="2248" priority="3">
      <formula>F65&gt;0</formula>
    </cfRule>
    <cfRule type="expression" dxfId="2247" priority="4">
      <formula>F65&lt;0</formula>
    </cfRule>
  </conditionalFormatting>
  <conditionalFormatting sqref="H64 F64">
    <cfRule type="expression" dxfId="2246" priority="1">
      <formula>F64&gt;0</formula>
    </cfRule>
    <cfRule type="expression" dxfId="224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141.87</v>
      </c>
      <c r="R4" s="420">
        <v>-2.4299999999999999E-2</v>
      </c>
      <c r="T4" s="688"/>
      <c r="U4" s="30"/>
    </row>
    <row r="5" spans="1:21" x14ac:dyDescent="0.25">
      <c r="B5" s="70"/>
      <c r="C5" s="4"/>
      <c r="D5" s="3"/>
      <c r="E5" s="3"/>
      <c r="F5" s="3"/>
      <c r="G5" s="4"/>
      <c r="H5" s="159"/>
      <c r="I5" s="3"/>
      <c r="J5" s="3"/>
      <c r="K5" s="3"/>
      <c r="L5" s="4"/>
      <c r="M5" s="4"/>
      <c r="O5" s="11" t="s">
        <v>67</v>
      </c>
      <c r="Q5" s="3">
        <f>Q4*Q2</f>
        <v>1418.7</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1808.4199999999994</v>
      </c>
      <c r="R7" s="29">
        <v>43741</v>
      </c>
    </row>
    <row r="8" spans="1:21" x14ac:dyDescent="0.25">
      <c r="B8" s="70"/>
      <c r="C8" s="4"/>
      <c r="D8" s="3"/>
      <c r="E8" s="3"/>
      <c r="F8" s="3"/>
      <c r="G8" s="4"/>
      <c r="H8" s="159"/>
      <c r="I8" s="3"/>
      <c r="J8" s="3"/>
      <c r="K8" s="3"/>
      <c r="L8" s="4"/>
      <c r="M8" s="4"/>
      <c r="O8" s="11" t="s">
        <v>179</v>
      </c>
      <c r="P8" s="33"/>
      <c r="Q8" s="2">
        <f>K18+M18-F18+Q2*Q4</f>
        <v>660.58999999999946</v>
      </c>
      <c r="T8" s="1"/>
    </row>
    <row r="9" spans="1:21" x14ac:dyDescent="0.25">
      <c r="B9" s="4"/>
      <c r="C9" s="4"/>
      <c r="D9" s="3"/>
      <c r="E9" s="3"/>
      <c r="F9" s="3"/>
      <c r="G9" s="4"/>
      <c r="H9" s="159"/>
      <c r="I9" s="3"/>
      <c r="J9" s="3"/>
      <c r="K9" s="3"/>
      <c r="L9" s="4"/>
      <c r="M9" s="4"/>
      <c r="O9" s="11" t="s">
        <v>204</v>
      </c>
      <c r="Q9" s="132">
        <f>IF(Q2=0, 0, Q8/Q6)</f>
        <v>0.87136431388584634</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8.1426658208218795E-3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156.05700000000002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154.63830000000002</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153.21960000000001</v>
      </c>
    </row>
    <row r="20" spans="1:16" x14ac:dyDescent="0.25">
      <c r="O20" s="79">
        <v>1.07</v>
      </c>
      <c r="P20" s="79">
        <f t="shared" si="0"/>
        <v>151.80090000000001</v>
      </c>
    </row>
    <row r="21" spans="1:16" x14ac:dyDescent="0.25">
      <c r="O21" s="79">
        <v>1.06</v>
      </c>
      <c r="P21" s="79">
        <f t="shared" si="0"/>
        <v>150.38220000000001</v>
      </c>
    </row>
    <row r="22" spans="1:16" x14ac:dyDescent="0.25">
      <c r="O22" s="79">
        <v>1.05</v>
      </c>
      <c r="P22" s="79">
        <f t="shared" si="0"/>
        <v>148.96350000000001</v>
      </c>
    </row>
    <row r="23" spans="1:16" x14ac:dyDescent="0.25">
      <c r="O23" s="79">
        <v>1.04</v>
      </c>
      <c r="P23" s="79">
        <f t="shared" si="0"/>
        <v>147.54480000000001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146.12610000000001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144.70740000000001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143.28870000000001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141.87</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140.4513</v>
      </c>
    </row>
    <row r="29" spans="1:16" x14ac:dyDescent="0.25">
      <c r="B29" s="162"/>
      <c r="C29" s="10"/>
      <c r="D29" s="39"/>
      <c r="E29" s="39"/>
      <c r="F29" s="39"/>
      <c r="G29" s="39"/>
      <c r="H29" s="177"/>
      <c r="I29" s="39"/>
      <c r="J29" s="768"/>
      <c r="K29" s="39"/>
      <c r="L29" s="39"/>
      <c r="O29" s="79">
        <v>0.98</v>
      </c>
      <c r="P29" s="79">
        <f t="shared" si="0"/>
        <v>139.0326</v>
      </c>
    </row>
    <row r="30" spans="1:16" x14ac:dyDescent="0.25">
      <c r="B30" s="162"/>
      <c r="C30" s="10"/>
      <c r="D30" s="39"/>
      <c r="E30" s="39"/>
      <c r="F30" s="39"/>
      <c r="G30" s="39"/>
      <c r="H30" s="177"/>
      <c r="I30" s="39"/>
      <c r="J30" s="768"/>
      <c r="K30" s="39"/>
      <c r="L30" s="39"/>
      <c r="O30" s="79">
        <v>0.97</v>
      </c>
      <c r="P30" s="79">
        <f t="shared" si="0"/>
        <v>137.6139</v>
      </c>
    </row>
    <row r="31" spans="1:16" x14ac:dyDescent="0.25">
      <c r="B31" s="162"/>
      <c r="C31" s="10"/>
      <c r="D31" s="39"/>
      <c r="E31" s="39"/>
      <c r="F31" s="39"/>
      <c r="G31" s="39"/>
      <c r="H31" s="177"/>
      <c r="I31" s="39"/>
      <c r="J31" s="39"/>
      <c r="K31" s="39"/>
      <c r="L31" s="39"/>
      <c r="O31" s="79">
        <v>0.96</v>
      </c>
      <c r="P31" s="79">
        <f t="shared" si="0"/>
        <v>136.1952</v>
      </c>
    </row>
    <row r="32" spans="1:16" x14ac:dyDescent="0.25">
      <c r="B32" s="162"/>
      <c r="C32" s="10"/>
      <c r="D32" s="39"/>
      <c r="E32" s="39"/>
      <c r="F32" s="39"/>
      <c r="G32" s="39"/>
      <c r="H32" s="177"/>
      <c r="I32" s="39"/>
      <c r="J32" s="39"/>
      <c r="K32" s="39"/>
      <c r="L32" s="39"/>
      <c r="O32" s="79">
        <v>0.95</v>
      </c>
      <c r="P32" s="79">
        <f t="shared" si="0"/>
        <v>134.7765</v>
      </c>
    </row>
    <row r="33" spans="2:17" x14ac:dyDescent="0.25">
      <c r="B33" s="162"/>
      <c r="C33" s="10"/>
      <c r="D33" s="39"/>
      <c r="E33" s="39"/>
      <c r="F33" s="39"/>
      <c r="G33" s="39"/>
      <c r="H33" s="177"/>
      <c r="I33" s="39"/>
      <c r="J33" s="39"/>
      <c r="K33" s="39"/>
      <c r="L33" s="39"/>
      <c r="O33" s="79">
        <v>0.94</v>
      </c>
      <c r="P33" s="79">
        <f t="shared" si="0"/>
        <v>133.3578</v>
      </c>
    </row>
    <row r="34" spans="2:17" x14ac:dyDescent="0.25">
      <c r="B34" s="162"/>
      <c r="C34" s="10"/>
      <c r="D34" s="39"/>
      <c r="E34" s="39"/>
      <c r="F34" s="39"/>
      <c r="G34" s="39"/>
      <c r="H34" s="177"/>
      <c r="I34" s="39"/>
      <c r="J34" s="39"/>
      <c r="K34" s="39"/>
      <c r="L34" s="39"/>
      <c r="O34" s="79">
        <v>0.93</v>
      </c>
      <c r="P34" s="79">
        <f t="shared" si="0"/>
        <v>131.93910000000002</v>
      </c>
    </row>
    <row r="35" spans="2:17" x14ac:dyDescent="0.25">
      <c r="B35" s="162"/>
      <c r="C35" s="10"/>
      <c r="D35" s="39"/>
      <c r="E35" s="39"/>
      <c r="F35" s="39"/>
      <c r="G35" s="39"/>
      <c r="H35" s="177"/>
      <c r="I35" s="39"/>
      <c r="J35" s="39"/>
      <c r="K35" s="39"/>
      <c r="L35" s="39"/>
      <c r="O35" s="79">
        <v>0.92</v>
      </c>
      <c r="P35" s="79">
        <f t="shared" si="0"/>
        <v>130.52040000000002</v>
      </c>
    </row>
    <row r="36" spans="2:17" x14ac:dyDescent="0.25">
      <c r="B36" s="162"/>
      <c r="C36" s="10"/>
      <c r="D36" s="39"/>
      <c r="E36" s="39"/>
      <c r="F36" s="39"/>
      <c r="G36" s="39"/>
      <c r="H36" s="177"/>
      <c r="I36" s="39"/>
      <c r="J36" s="39"/>
      <c r="K36" s="39"/>
      <c r="L36" s="39"/>
      <c r="O36" s="79">
        <v>0.91</v>
      </c>
      <c r="P36" s="79">
        <f t="shared" si="0"/>
        <v>129.10170000000002</v>
      </c>
    </row>
    <row r="37" spans="2:17" x14ac:dyDescent="0.25">
      <c r="B37" s="162"/>
      <c r="C37" s="10"/>
      <c r="D37" s="39"/>
      <c r="E37" s="39"/>
      <c r="F37" s="39"/>
      <c r="G37" s="39"/>
      <c r="H37" s="177"/>
      <c r="I37" s="39"/>
      <c r="J37" s="39"/>
      <c r="K37" s="39"/>
      <c r="L37" s="39"/>
      <c r="O37" s="79">
        <v>0.9</v>
      </c>
      <c r="P37" s="79">
        <f t="shared" si="0"/>
        <v>127.68300000000001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44" priority="61">
      <formula>F47&gt;0</formula>
    </cfRule>
    <cfRule type="expression" dxfId="2243" priority="62">
      <formula>F47&lt;0</formula>
    </cfRule>
  </conditionalFormatting>
  <conditionalFormatting sqref="Q7">
    <cfRule type="expression" dxfId="2242" priority="59">
      <formula>Q7&gt;0</formula>
    </cfRule>
    <cfRule type="expression" dxfId="2241" priority="60">
      <formula>Q7&lt;0</formula>
    </cfRule>
  </conditionalFormatting>
  <conditionalFormatting sqref="Q8">
    <cfRule type="expression" dxfId="2240" priority="57">
      <formula>Q8&gt;0</formula>
    </cfRule>
    <cfRule type="expression" dxfId="2239" priority="58">
      <formula>Q8&lt;0</formula>
    </cfRule>
  </conditionalFormatting>
  <conditionalFormatting sqref="F30:F31 F33:F46">
    <cfRule type="expression" dxfId="2238" priority="55">
      <formula>F30&gt;0</formula>
    </cfRule>
    <cfRule type="expression" dxfId="2237" priority="56">
      <formula>F30&lt;0</formula>
    </cfRule>
  </conditionalFormatting>
  <conditionalFormatting sqref="H30:H31 H33:H46">
    <cfRule type="expression" dxfId="2236" priority="53">
      <formula>H30&gt;0</formula>
    </cfRule>
    <cfRule type="expression" dxfId="2235" priority="54">
      <formula>H30&lt;0</formula>
    </cfRule>
  </conditionalFormatting>
  <conditionalFormatting sqref="Q10">
    <cfRule type="expression" dxfId="2234" priority="51">
      <formula>Q10&gt;0</formula>
    </cfRule>
    <cfRule type="expression" dxfId="2233" priority="52">
      <formula>Q10&lt;0</formula>
    </cfRule>
  </conditionalFormatting>
  <conditionalFormatting sqref="J29:J38">
    <cfRule type="expression" dxfId="2232" priority="49">
      <formula>J29&gt;0</formula>
    </cfRule>
    <cfRule type="expression" dxfId="2231" priority="50">
      <formula>J29&lt;0</formula>
    </cfRule>
  </conditionalFormatting>
  <conditionalFormatting sqref="K26:K38">
    <cfRule type="expression" dxfId="2230" priority="47">
      <formula>K26&gt;0</formula>
    </cfRule>
    <cfRule type="expression" dxfId="2229" priority="48">
      <formula>K26&lt;0</formula>
    </cfRule>
  </conditionalFormatting>
  <conditionalFormatting sqref="L25 L38">
    <cfRule type="expression" dxfId="2228" priority="45">
      <formula>L25&gt;0</formula>
    </cfRule>
    <cfRule type="expression" dxfId="2227" priority="46">
      <formula>L25&lt;0</formula>
    </cfRule>
  </conditionalFormatting>
  <conditionalFormatting sqref="F95:F110">
    <cfRule type="expression" dxfId="2226" priority="43">
      <formula>F95&gt;0</formula>
    </cfRule>
    <cfRule type="expression" dxfId="2225" priority="44">
      <formula>F95&lt;0</formula>
    </cfRule>
  </conditionalFormatting>
  <conditionalFormatting sqref="H95:H110">
    <cfRule type="expression" dxfId="2224" priority="41">
      <formula>H95&gt;0</formula>
    </cfRule>
    <cfRule type="expression" dxfId="2223" priority="42">
      <formula>H95&lt;0</formula>
    </cfRule>
  </conditionalFormatting>
  <conditionalFormatting sqref="J95:J102">
    <cfRule type="expression" dxfId="2222" priority="39">
      <formula>J95&gt;0</formula>
    </cfRule>
    <cfRule type="expression" dxfId="2221" priority="40">
      <formula>J95&lt;0</formula>
    </cfRule>
  </conditionalFormatting>
  <conditionalFormatting sqref="K95:K102">
    <cfRule type="expression" dxfId="2220" priority="37">
      <formula>K95&gt;0</formula>
    </cfRule>
    <cfRule type="expression" dxfId="2219" priority="38">
      <formula>K95&lt;0</formula>
    </cfRule>
  </conditionalFormatting>
  <conditionalFormatting sqref="L95:L102">
    <cfRule type="expression" dxfId="2218" priority="35">
      <formula>L95&gt;0</formula>
    </cfRule>
    <cfRule type="expression" dxfId="2217" priority="36">
      <formula>L95&lt;0</formula>
    </cfRule>
  </conditionalFormatting>
  <conditionalFormatting sqref="F29">
    <cfRule type="expression" dxfId="2216" priority="33">
      <formula>F29&gt;0</formula>
    </cfRule>
    <cfRule type="expression" dxfId="2215" priority="34">
      <formula>F29&lt;0</formula>
    </cfRule>
  </conditionalFormatting>
  <conditionalFormatting sqref="H29">
    <cfRule type="expression" dxfId="2214" priority="31">
      <formula>H29&gt;0</formula>
    </cfRule>
    <cfRule type="expression" dxfId="2213" priority="32">
      <formula>H29&lt;0</formula>
    </cfRule>
  </conditionalFormatting>
  <conditionalFormatting sqref="F32">
    <cfRule type="expression" dxfId="2212" priority="25">
      <formula>F32&gt;0</formula>
    </cfRule>
    <cfRule type="expression" dxfId="2211" priority="26">
      <formula>F32&lt;0</formula>
    </cfRule>
  </conditionalFormatting>
  <conditionalFormatting sqref="H32">
    <cfRule type="expression" dxfId="2210" priority="23">
      <formula>H32&gt;0</formula>
    </cfRule>
    <cfRule type="expression" dxfId="2209" priority="24">
      <formula>H32&lt;0</formula>
    </cfRule>
  </conditionalFormatting>
  <conditionalFormatting sqref="F94">
    <cfRule type="expression" dxfId="2208" priority="21">
      <formula>F94&gt;0</formula>
    </cfRule>
    <cfRule type="expression" dxfId="2207" priority="22">
      <formula>F94&lt;0</formula>
    </cfRule>
  </conditionalFormatting>
  <conditionalFormatting sqref="H94">
    <cfRule type="expression" dxfId="2206" priority="19">
      <formula>H94&gt;0</formula>
    </cfRule>
    <cfRule type="expression" dxfId="2205" priority="20">
      <formula>H94&lt;0</formula>
    </cfRule>
  </conditionalFormatting>
  <conditionalFormatting sqref="J89:J94">
    <cfRule type="expression" dxfId="2204" priority="17">
      <formula>J89&gt;0</formula>
    </cfRule>
    <cfRule type="expression" dxfId="2203" priority="18">
      <formula>J89&lt;0</formula>
    </cfRule>
  </conditionalFormatting>
  <conditionalFormatting sqref="K89:K94">
    <cfRule type="expression" dxfId="2202" priority="15">
      <formula>K89&gt;0</formula>
    </cfRule>
    <cfRule type="expression" dxfId="2201" priority="16">
      <formula>K89&lt;0</formula>
    </cfRule>
  </conditionalFormatting>
  <conditionalFormatting sqref="L89">
    <cfRule type="expression" dxfId="2200" priority="13">
      <formula>L89&gt;0</formula>
    </cfRule>
    <cfRule type="expression" dxfId="2199" priority="14">
      <formula>L89&lt;0</formula>
    </cfRule>
  </conditionalFormatting>
  <conditionalFormatting sqref="F89:F93">
    <cfRule type="expression" dxfId="2198" priority="11">
      <formula>F89&gt;0</formula>
    </cfRule>
    <cfRule type="expression" dxfId="2197" priority="12">
      <formula>F89&lt;0</formula>
    </cfRule>
  </conditionalFormatting>
  <conditionalFormatting sqref="H89:H93">
    <cfRule type="expression" dxfId="2196" priority="9">
      <formula>H89&gt;0</formula>
    </cfRule>
    <cfRule type="expression" dxfId="2195" priority="10">
      <formula>H89&lt;0</formula>
    </cfRule>
  </conditionalFormatting>
  <conditionalFormatting sqref="J25:J28">
    <cfRule type="expression" dxfId="2194" priority="7">
      <formula>J25&gt;0</formula>
    </cfRule>
    <cfRule type="expression" dxfId="2193" priority="8">
      <formula>J25&lt;0</formula>
    </cfRule>
  </conditionalFormatting>
  <conditionalFormatting sqref="K25">
    <cfRule type="expression" dxfId="2192" priority="5">
      <formula>K25&gt;0</formula>
    </cfRule>
    <cfRule type="expression" dxfId="2191" priority="6">
      <formula>K25&lt;0</formula>
    </cfRule>
  </conditionalFormatting>
  <conditionalFormatting sqref="F25:F28">
    <cfRule type="expression" dxfId="2190" priority="3">
      <formula>F25&gt;0</formula>
    </cfRule>
    <cfRule type="expression" dxfId="2189" priority="4">
      <formula>F25&lt;0</formula>
    </cfRule>
  </conditionalFormatting>
  <conditionalFormatting sqref="H25:H28">
    <cfRule type="expression" dxfId="2188" priority="1">
      <formula>H25&gt;0</formula>
    </cfRule>
    <cfRule type="expression" dxfId="2187"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86" priority="37">
      <formula>F47&gt;0</formula>
    </cfRule>
    <cfRule type="expression" dxfId="2185" priority="38">
      <formula>F47&lt;0</formula>
    </cfRule>
  </conditionalFormatting>
  <conditionalFormatting sqref="Q7">
    <cfRule type="expression" dxfId="2184" priority="35">
      <formula>Q7&gt;0</formula>
    </cfRule>
    <cfRule type="expression" dxfId="2183" priority="36">
      <formula>Q7&lt;0</formula>
    </cfRule>
  </conditionalFormatting>
  <conditionalFormatting sqref="Q8">
    <cfRule type="expression" dxfId="2182" priority="33">
      <formula>Q8&gt;0</formula>
    </cfRule>
    <cfRule type="expression" dxfId="2181" priority="34">
      <formula>Q8&lt;0</formula>
    </cfRule>
  </conditionalFormatting>
  <conditionalFormatting sqref="F30:F46">
    <cfRule type="expression" dxfId="2180" priority="31">
      <formula>F30&gt;0</formula>
    </cfRule>
    <cfRule type="expression" dxfId="2179" priority="32">
      <formula>F30&lt;0</formula>
    </cfRule>
  </conditionalFormatting>
  <conditionalFormatting sqref="H30:H46">
    <cfRule type="expression" dxfId="2178" priority="29">
      <formula>H30&gt;0</formula>
    </cfRule>
    <cfRule type="expression" dxfId="2177" priority="30">
      <formula>H30&lt;0</formula>
    </cfRule>
  </conditionalFormatting>
  <conditionalFormatting sqref="Q10">
    <cfRule type="expression" dxfId="2176" priority="27">
      <formula>Q10&gt;0</formula>
    </cfRule>
    <cfRule type="expression" dxfId="2175" priority="28">
      <formula>Q10&lt;0</formula>
    </cfRule>
  </conditionalFormatting>
  <conditionalFormatting sqref="J25:J38">
    <cfRule type="expression" dxfId="2174" priority="25">
      <formula>J25&gt;0</formula>
    </cfRule>
    <cfRule type="expression" dxfId="2173" priority="26">
      <formula>J25&lt;0</formula>
    </cfRule>
  </conditionalFormatting>
  <conditionalFormatting sqref="K25:K38">
    <cfRule type="expression" dxfId="2172" priority="23">
      <formula>K25&gt;0</formula>
    </cfRule>
    <cfRule type="expression" dxfId="2171" priority="24">
      <formula>K25&lt;0</formula>
    </cfRule>
  </conditionalFormatting>
  <conditionalFormatting sqref="L25 L38">
    <cfRule type="expression" dxfId="2170" priority="21">
      <formula>L25&gt;0</formula>
    </cfRule>
    <cfRule type="expression" dxfId="2169" priority="22">
      <formula>L25&lt;0</formula>
    </cfRule>
  </conditionalFormatting>
  <conditionalFormatting sqref="F89:F110">
    <cfRule type="expression" dxfId="2168" priority="19">
      <formula>F89&gt;0</formula>
    </cfRule>
    <cfRule type="expression" dxfId="2167" priority="20">
      <formula>F89&lt;0</formula>
    </cfRule>
  </conditionalFormatting>
  <conditionalFormatting sqref="H89:H110">
    <cfRule type="expression" dxfId="2166" priority="17">
      <formula>H89&gt;0</formula>
    </cfRule>
    <cfRule type="expression" dxfId="2165" priority="18">
      <formula>H89&lt;0</formula>
    </cfRule>
  </conditionalFormatting>
  <conditionalFormatting sqref="J89:J102">
    <cfRule type="expression" dxfId="2164" priority="15">
      <formula>J89&gt;0</formula>
    </cfRule>
    <cfRule type="expression" dxfId="2163" priority="16">
      <formula>J89&lt;0</formula>
    </cfRule>
  </conditionalFormatting>
  <conditionalFormatting sqref="K89:K102">
    <cfRule type="expression" dxfId="2162" priority="13">
      <formula>K89&gt;0</formula>
    </cfRule>
    <cfRule type="expression" dxfId="2161" priority="14">
      <formula>K89&lt;0</formula>
    </cfRule>
  </conditionalFormatting>
  <conditionalFormatting sqref="L89:L102">
    <cfRule type="expression" dxfId="2160" priority="11">
      <formula>L89&gt;0</formula>
    </cfRule>
    <cfRule type="expression" dxfId="2159" priority="12">
      <formula>L89&lt;0</formula>
    </cfRule>
  </conditionalFormatting>
  <conditionalFormatting sqref="F29">
    <cfRule type="expression" dxfId="2158" priority="9">
      <formula>F29&gt;0</formula>
    </cfRule>
    <cfRule type="expression" dxfId="2157" priority="10">
      <formula>F29&lt;0</formula>
    </cfRule>
  </conditionalFormatting>
  <conditionalFormatting sqref="H29">
    <cfRule type="expression" dxfId="2156" priority="7">
      <formula>H29&gt;0</formula>
    </cfRule>
    <cfRule type="expression" dxfId="2155" priority="8">
      <formula>H29&lt;0</formula>
    </cfRule>
  </conditionalFormatting>
  <conditionalFormatting sqref="F28">
    <cfRule type="expression" dxfId="2154" priority="5">
      <formula>F28&gt;0</formula>
    </cfRule>
    <cfRule type="expression" dxfId="2153" priority="6">
      <formula>F28&lt;0</formula>
    </cfRule>
  </conditionalFormatting>
  <conditionalFormatting sqref="H28">
    <cfRule type="expression" dxfId="2152" priority="3">
      <formula>H28&gt;0</formula>
    </cfRule>
    <cfRule type="expression" dxfId="2151" priority="4">
      <formula>H28&lt;0</formula>
    </cfRule>
  </conditionalFormatting>
  <conditionalFormatting sqref="F25:F27 H25:H27">
    <cfRule type="expression" dxfId="2150" priority="1">
      <formula>F25&gt;0</formula>
    </cfRule>
    <cfRule type="expression" dxfId="2149"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8" priority="73">
      <formula>F25&gt;0</formula>
    </cfRule>
    <cfRule type="expression" dxfId="2147" priority="74">
      <formula>F25&lt;0</formula>
    </cfRule>
  </conditionalFormatting>
  <conditionalFormatting sqref="Q7">
    <cfRule type="expression" dxfId="2146" priority="71">
      <formula>Q7&gt;0</formula>
    </cfRule>
    <cfRule type="expression" dxfId="2145" priority="72">
      <formula>Q7&lt;0</formula>
    </cfRule>
  </conditionalFormatting>
  <conditionalFormatting sqref="Q8">
    <cfRule type="expression" dxfId="2144" priority="69">
      <formula>Q8&gt;0</formula>
    </cfRule>
    <cfRule type="expression" dxfId="2143" priority="70">
      <formula>Q8&lt;0</formula>
    </cfRule>
  </conditionalFormatting>
  <conditionalFormatting sqref="Q10">
    <cfRule type="expression" dxfId="2142" priority="63">
      <formula>Q10&gt;0</formula>
    </cfRule>
    <cfRule type="expression" dxfId="2141" priority="64">
      <formula>Q10&lt;0</formula>
    </cfRule>
  </conditionalFormatting>
  <conditionalFormatting sqref="J26:J46">
    <cfRule type="expression" dxfId="2140" priority="61">
      <formula>J26&gt;0</formula>
    </cfRule>
    <cfRule type="expression" dxfId="2139" priority="62">
      <formula>J26&lt;0</formula>
    </cfRule>
  </conditionalFormatting>
  <conditionalFormatting sqref="K25:K46">
    <cfRule type="expression" dxfId="2138" priority="59">
      <formula>K25&gt;0</formula>
    </cfRule>
    <cfRule type="expression" dxfId="2137" priority="60">
      <formula>K25&lt;0</formula>
    </cfRule>
  </conditionalFormatting>
  <conditionalFormatting sqref="L25:L46">
    <cfRule type="expression" dxfId="2136" priority="57">
      <formula>L25&gt;0</formula>
    </cfRule>
    <cfRule type="expression" dxfId="2135" priority="58">
      <formula>L25&lt;0</formula>
    </cfRule>
  </conditionalFormatting>
  <conditionalFormatting sqref="F107:F110">
    <cfRule type="expression" dxfId="2134" priority="55">
      <formula>F107&gt;0</formula>
    </cfRule>
    <cfRule type="expression" dxfId="2133" priority="56">
      <formula>F107&lt;0</formula>
    </cfRule>
  </conditionalFormatting>
  <conditionalFormatting sqref="H107:H110">
    <cfRule type="expression" dxfId="2132" priority="53">
      <formula>H107&gt;0</formula>
    </cfRule>
    <cfRule type="expression" dxfId="2131" priority="54">
      <formula>H107&lt;0</formula>
    </cfRule>
  </conditionalFormatting>
  <conditionalFormatting sqref="J89:J105">
    <cfRule type="expression" dxfId="2130" priority="23">
      <formula>J89&gt;0</formula>
    </cfRule>
    <cfRule type="expression" dxfId="2129" priority="24">
      <formula>J89&lt;0</formula>
    </cfRule>
  </conditionalFormatting>
  <conditionalFormatting sqref="K89:K102">
    <cfRule type="expression" dxfId="2128" priority="21">
      <formula>K89&gt;0</formula>
    </cfRule>
    <cfRule type="expression" dxfId="2127" priority="22">
      <formula>K89&lt;0</formula>
    </cfRule>
  </conditionalFormatting>
  <conditionalFormatting sqref="L89:L102">
    <cfRule type="expression" dxfId="2126" priority="19">
      <formula>L89&gt;0</formula>
    </cfRule>
    <cfRule type="expression" dxfId="2125" priority="20">
      <formula>L89&lt;0</formula>
    </cfRule>
  </conditionalFormatting>
  <conditionalFormatting sqref="F26:F46">
    <cfRule type="expression" dxfId="2124" priority="45">
      <formula>F26&gt;0</formula>
    </cfRule>
    <cfRule type="expression" dxfId="2123" priority="46">
      <formula>F26&lt;0</formula>
    </cfRule>
  </conditionalFormatting>
  <conditionalFormatting sqref="H26:H46">
    <cfRule type="expression" dxfId="2122" priority="43">
      <formula>H26&gt;0</formula>
    </cfRule>
    <cfRule type="expression" dxfId="2121" priority="44">
      <formula>H26&lt;0</formula>
    </cfRule>
  </conditionalFormatting>
  <conditionalFormatting sqref="F96:F102 F105">
    <cfRule type="expression" dxfId="2120" priority="27">
      <formula>F96&gt;0</formula>
    </cfRule>
    <cfRule type="expression" dxfId="2119" priority="28">
      <formula>F96&lt;0</formula>
    </cfRule>
  </conditionalFormatting>
  <conditionalFormatting sqref="H96:H102 H105">
    <cfRule type="expression" dxfId="2118" priority="25">
      <formula>H96&gt;0</formula>
    </cfRule>
    <cfRule type="expression" dxfId="2117" priority="26">
      <formula>H96&lt;0</formula>
    </cfRule>
  </conditionalFormatting>
  <conditionalFormatting sqref="F89:F92">
    <cfRule type="expression" dxfId="2116" priority="17">
      <formula>F89&gt;0</formula>
    </cfRule>
    <cfRule type="expression" dxfId="2115" priority="18">
      <formula>F89&lt;0</formula>
    </cfRule>
  </conditionalFormatting>
  <conditionalFormatting sqref="H89:H92">
    <cfRule type="expression" dxfId="2114" priority="15">
      <formula>H89&gt;0</formula>
    </cfRule>
    <cfRule type="expression" dxfId="2113" priority="16">
      <formula>H89&lt;0</formula>
    </cfRule>
  </conditionalFormatting>
  <conditionalFormatting sqref="F93:F95">
    <cfRule type="expression" dxfId="2112" priority="13">
      <formula>F93&gt;0</formula>
    </cfRule>
    <cfRule type="expression" dxfId="2111" priority="14">
      <formula>F93&lt;0</formula>
    </cfRule>
  </conditionalFormatting>
  <conditionalFormatting sqref="H93:H95">
    <cfRule type="expression" dxfId="2110" priority="11">
      <formula>H93&gt;0</formula>
    </cfRule>
    <cfRule type="expression" dxfId="2109" priority="12">
      <formula>H93&lt;0</formula>
    </cfRule>
  </conditionalFormatting>
  <conditionalFormatting sqref="F103:F104">
    <cfRule type="expression" dxfId="2108" priority="9">
      <formula>F103&gt;0</formula>
    </cfRule>
    <cfRule type="expression" dxfId="2107" priority="10">
      <formula>F103&lt;0</formula>
    </cfRule>
  </conditionalFormatting>
  <conditionalFormatting sqref="H103:H104">
    <cfRule type="expression" dxfId="2106" priority="7">
      <formula>H103&gt;0</formula>
    </cfRule>
    <cfRule type="expression" dxfId="2105" priority="8">
      <formula>H103&lt;0</formula>
    </cfRule>
  </conditionalFormatting>
  <conditionalFormatting sqref="F106">
    <cfRule type="expression" dxfId="2104" priority="5">
      <formula>F106&gt;0</formula>
    </cfRule>
    <cfRule type="expression" dxfId="2103" priority="6">
      <formula>F106&lt;0</formula>
    </cfRule>
  </conditionalFormatting>
  <conditionalFormatting sqref="H106">
    <cfRule type="expression" dxfId="2102" priority="3">
      <formula>H106&gt;0</formula>
    </cfRule>
    <cfRule type="expression" dxfId="2101" priority="4">
      <formula>H106&lt;0</formula>
    </cfRule>
  </conditionalFormatting>
  <conditionalFormatting sqref="J106">
    <cfRule type="expression" dxfId="2100" priority="1">
      <formula>J106&gt;0</formula>
    </cfRule>
    <cfRule type="expression" dxfId="2099"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57.254199999999997</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28.36</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14180</v>
      </c>
    </row>
    <row r="6" spans="1:21" x14ac:dyDescent="0.25">
      <c r="B6" s="363">
        <v>43313</v>
      </c>
      <c r="C6" s="4">
        <v>100</v>
      </c>
      <c r="D6" s="3">
        <v>59.28</v>
      </c>
      <c r="E6" s="3">
        <v>0</v>
      </c>
      <c r="F6" s="3">
        <f t="shared" si="0"/>
        <v>5928</v>
      </c>
      <c r="G6" s="4"/>
      <c r="H6" s="159"/>
      <c r="I6" s="3"/>
      <c r="J6" s="3"/>
      <c r="K6" s="3"/>
      <c r="L6" s="70">
        <v>43546</v>
      </c>
      <c r="M6" s="43">
        <v>280</v>
      </c>
      <c r="O6" s="11" t="s">
        <v>64</v>
      </c>
      <c r="Q6" s="2">
        <f>Q3*Q2</f>
        <v>28627.1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-14447.099999999999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-14447.099999999999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-0.50466515993586492</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8.8152327221438648E-2</v>
      </c>
      <c r="R11">
        <f>0.625</f>
        <v>0.625</v>
      </c>
    </row>
    <row r="12" spans="1:21" x14ac:dyDescent="0.25">
      <c r="C12" s="4"/>
      <c r="H12" s="68"/>
      <c r="O12" s="11" t="s">
        <v>984</v>
      </c>
      <c r="Q12" s="19" t="s">
        <v>1405</v>
      </c>
      <c r="T12" s="688">
        <v>43315</v>
      </c>
      <c r="U12" t="s">
        <v>1199</v>
      </c>
    </row>
    <row r="13" spans="1:21" x14ac:dyDescent="0.25">
      <c r="H13" s="68"/>
      <c r="O13" s="11" t="s">
        <v>947</v>
      </c>
      <c r="Q13" s="2">
        <f>Q4/2.81</f>
        <v>10.092526690391459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31.196000000000002</v>
      </c>
    </row>
    <row r="23" spans="1:16" x14ac:dyDescent="0.25">
      <c r="O23" s="79">
        <v>1.0900000000000001</v>
      </c>
      <c r="P23" s="79">
        <f t="shared" ref="P23:P42" si="1">O23*$Q$4</f>
        <v>30.912400000000002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30.628800000000002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30.345200000000002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30.061600000000002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29.778000000000002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29.494399999999999</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29.210799999999999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28.927199999999999</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28.643599999999999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28.36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28.0764</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27.7928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27.5092</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27.2256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26.941999999999997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26.658399999999997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26.3748</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26.091200000000001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25.807600000000001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25.524000000000001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6" si="14">C75*(E75-D75)</f>
        <v>-12577.100000000002</v>
      </c>
      <c r="G75" s="39">
        <f t="shared" ref="G75:G76" si="15">D75*C75</f>
        <v>28827.100000000002</v>
      </c>
      <c r="H75" s="177">
        <f t="shared" ref="H75:H76"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98" priority="47">
      <formula>F25&gt;0</formula>
    </cfRule>
    <cfRule type="expression" dxfId="2097" priority="48">
      <formula>F25&lt;0</formula>
    </cfRule>
  </conditionalFormatting>
  <conditionalFormatting sqref="Q7">
    <cfRule type="expression" dxfId="2096" priority="45">
      <formula>Q7&gt;0</formula>
    </cfRule>
    <cfRule type="expression" dxfId="2095" priority="46">
      <formula>Q7&lt;0</formula>
    </cfRule>
  </conditionalFormatting>
  <conditionalFormatting sqref="Q8">
    <cfRule type="expression" dxfId="2094" priority="43">
      <formula>Q8&gt;0</formula>
    </cfRule>
    <cfRule type="expression" dxfId="2093" priority="44">
      <formula>Q8&lt;0</formula>
    </cfRule>
  </conditionalFormatting>
  <conditionalFormatting sqref="Q10">
    <cfRule type="expression" dxfId="2092" priority="37">
      <formula>Q10&gt;0</formula>
    </cfRule>
    <cfRule type="expression" dxfId="2091" priority="38">
      <formula>Q10&lt;0</formula>
    </cfRule>
  </conditionalFormatting>
  <conditionalFormatting sqref="L25:L32">
    <cfRule type="expression" dxfId="2090" priority="31">
      <formula>L25&gt;0</formula>
    </cfRule>
    <cfRule type="expression" dxfId="2089" priority="32">
      <formula>L25&lt;0</formula>
    </cfRule>
  </conditionalFormatting>
  <conditionalFormatting sqref="F104:F125">
    <cfRule type="expression" dxfId="2088" priority="29">
      <formula>F104&gt;0</formula>
    </cfRule>
    <cfRule type="expression" dxfId="2087" priority="30">
      <formula>F104&lt;0</formula>
    </cfRule>
  </conditionalFormatting>
  <conditionalFormatting sqref="H104:H125">
    <cfRule type="expression" dxfId="2086" priority="27">
      <formula>H104&gt;0</formula>
    </cfRule>
    <cfRule type="expression" dxfId="2085" priority="28">
      <formula>H104&lt;0</formula>
    </cfRule>
  </conditionalFormatting>
  <conditionalFormatting sqref="J104:J117">
    <cfRule type="expression" dxfId="2084" priority="25">
      <formula>J104&gt;0</formula>
    </cfRule>
    <cfRule type="expression" dxfId="2083" priority="26">
      <formula>J104&lt;0</formula>
    </cfRule>
  </conditionalFormatting>
  <conditionalFormatting sqref="K104:K117">
    <cfRule type="expression" dxfId="2082" priority="23">
      <formula>K104&gt;0</formula>
    </cfRule>
    <cfRule type="expression" dxfId="2081" priority="24">
      <formula>K104&lt;0</formula>
    </cfRule>
  </conditionalFormatting>
  <conditionalFormatting sqref="L104:L117">
    <cfRule type="expression" dxfId="2080" priority="21">
      <formula>L104&gt;0</formula>
    </cfRule>
    <cfRule type="expression" dxfId="2079" priority="22">
      <formula>L104&lt;0</formula>
    </cfRule>
  </conditionalFormatting>
  <conditionalFormatting sqref="F25:F29">
    <cfRule type="expression" dxfId="2078" priority="19">
      <formula>F25&gt;0</formula>
    </cfRule>
    <cfRule type="expression" dxfId="2077" priority="20">
      <formula>F25&lt;0</formula>
    </cfRule>
  </conditionalFormatting>
  <conditionalFormatting sqref="H25:H29">
    <cfRule type="expression" dxfId="2076" priority="17">
      <formula>H25&gt;0</formula>
    </cfRule>
    <cfRule type="expression" dxfId="2075" priority="18">
      <formula>H25&lt;0</formula>
    </cfRule>
  </conditionalFormatting>
  <conditionalFormatting sqref="F35:F38">
    <cfRule type="expression" dxfId="2074" priority="15">
      <formula>F35&gt;0</formula>
    </cfRule>
    <cfRule type="expression" dxfId="2073" priority="16">
      <formula>F35&lt;0</formula>
    </cfRule>
  </conditionalFormatting>
  <conditionalFormatting sqref="H35:H38">
    <cfRule type="expression" dxfId="2072" priority="13">
      <formula>H35&gt;0</formula>
    </cfRule>
    <cfRule type="expression" dxfId="2071" priority="14">
      <formula>H35&lt;0</formula>
    </cfRule>
  </conditionalFormatting>
  <conditionalFormatting sqref="H61:H64 F61:F64">
    <cfRule type="expression" dxfId="2070" priority="11">
      <formula>F61&gt;0</formula>
    </cfRule>
    <cfRule type="expression" dxfId="2069" priority="12">
      <formula>F61&lt;0</formula>
    </cfRule>
  </conditionalFormatting>
  <conditionalFormatting sqref="H70 F70">
    <cfRule type="expression" dxfId="2068" priority="9">
      <formula>F70&gt;0</formula>
    </cfRule>
    <cfRule type="expression" dxfId="2067" priority="10">
      <formula>F70&lt;0</formula>
    </cfRule>
  </conditionalFormatting>
  <conditionalFormatting sqref="H67:H69 F67:F69">
    <cfRule type="expression" dxfId="2066" priority="7">
      <formula>F67&gt;0</formula>
    </cfRule>
    <cfRule type="expression" dxfId="2065" priority="8">
      <formula>F67&lt;0</formula>
    </cfRule>
  </conditionalFormatting>
  <conditionalFormatting sqref="H65:H66 F65:F66">
    <cfRule type="expression" dxfId="2064" priority="5">
      <formula>F65&gt;0</formula>
    </cfRule>
    <cfRule type="expression" dxfId="2063" priority="6">
      <formula>F65&lt;0</formula>
    </cfRule>
  </conditionalFormatting>
  <conditionalFormatting sqref="F74:F76 H74:H76">
    <cfRule type="expression" dxfId="2062" priority="1">
      <formula>F74&gt;0</formula>
    </cfRule>
    <cfRule type="expression" dxfId="2061"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0" priority="129">
      <formula>F99&gt;0</formula>
    </cfRule>
    <cfRule type="expression" dxfId="2059" priority="130">
      <formula>F99&lt;0</formula>
    </cfRule>
  </conditionalFormatting>
  <conditionalFormatting sqref="F156:F169 F172:F216 F219:F220">
    <cfRule type="expression" dxfId="2058" priority="125">
      <formula>F156&gt;0</formula>
    </cfRule>
    <cfRule type="expression" dxfId="2057" priority="126">
      <formula>F156&lt;0</formula>
    </cfRule>
  </conditionalFormatting>
  <conditionalFormatting sqref="F156:F169 F172:F216 F219:F220">
    <cfRule type="expression" dxfId="2056" priority="127">
      <formula>F156&gt;0</formula>
    </cfRule>
    <cfRule type="expression" dxfId="2055" priority="128">
      <formula>F156&lt;0</formula>
    </cfRule>
  </conditionalFormatting>
  <conditionalFormatting sqref="H151:H169 H172:H216 H219:H220">
    <cfRule type="expression" dxfId="2054" priority="123">
      <formula>H151&gt;0</formula>
    </cfRule>
    <cfRule type="expression" dxfId="2053" priority="124">
      <formula>H151&lt;0</formula>
    </cfRule>
  </conditionalFormatting>
  <conditionalFormatting sqref="F147:F150">
    <cfRule type="expression" dxfId="2052" priority="117">
      <formula>F147&gt;0</formula>
    </cfRule>
    <cfRule type="expression" dxfId="2051" priority="118">
      <formula>F147&lt;0</formula>
    </cfRule>
  </conditionalFormatting>
  <conditionalFormatting sqref="H147:H150">
    <cfRule type="expression" dxfId="2050" priority="115">
      <formula>H147&gt;0</formula>
    </cfRule>
    <cfRule type="expression" dxfId="2049" priority="116">
      <formula>H147&lt;0</formula>
    </cfRule>
  </conditionalFormatting>
  <conditionalFormatting sqref="Q8">
    <cfRule type="expression" dxfId="2048" priority="111">
      <formula>Q8&gt;0</formula>
    </cfRule>
    <cfRule type="expression" dxfId="2047" priority="112">
      <formula>Q8&lt;0</formula>
    </cfRule>
  </conditionalFormatting>
  <conditionalFormatting sqref="Q7">
    <cfRule type="expression" dxfId="2046" priority="113">
      <formula>Q7&gt;0</formula>
    </cfRule>
    <cfRule type="expression" dxfId="2045" priority="114">
      <formula>Q7&lt;0</formula>
    </cfRule>
  </conditionalFormatting>
  <conditionalFormatting sqref="F170">
    <cfRule type="expression" dxfId="2044" priority="107">
      <formula>F170&gt;0</formula>
    </cfRule>
    <cfRule type="expression" dxfId="2043" priority="108">
      <formula>F170&lt;0</formula>
    </cfRule>
  </conditionalFormatting>
  <conditionalFormatting sqref="F170">
    <cfRule type="expression" dxfId="2042" priority="109">
      <formula>F170&gt;0</formula>
    </cfRule>
    <cfRule type="expression" dxfId="2041" priority="110">
      <formula>F170&lt;0</formula>
    </cfRule>
  </conditionalFormatting>
  <conditionalFormatting sqref="H170">
    <cfRule type="expression" dxfId="2040" priority="105">
      <formula>H170&gt;0</formula>
    </cfRule>
    <cfRule type="expression" dxfId="2039" priority="106">
      <formula>H170&lt;0</formula>
    </cfRule>
  </conditionalFormatting>
  <conditionalFormatting sqref="F171">
    <cfRule type="expression" dxfId="2038" priority="101">
      <formula>F171&gt;0</formula>
    </cfRule>
    <cfRule type="expression" dxfId="2037" priority="102">
      <formula>F171&lt;0</formula>
    </cfRule>
  </conditionalFormatting>
  <conditionalFormatting sqref="F171">
    <cfRule type="expression" dxfId="2036" priority="103">
      <formula>F171&gt;0</formula>
    </cfRule>
    <cfRule type="expression" dxfId="2035" priority="104">
      <formula>F171&lt;0</formula>
    </cfRule>
  </conditionalFormatting>
  <conditionalFormatting sqref="H171">
    <cfRule type="expression" dxfId="2034" priority="99">
      <formula>H171&gt;0</formula>
    </cfRule>
    <cfRule type="expression" dxfId="2033" priority="100">
      <formula>H171&lt;0</formula>
    </cfRule>
  </conditionalFormatting>
  <conditionalFormatting sqref="F217:F218">
    <cfRule type="expression" dxfId="2032" priority="95">
      <formula>F217&gt;0</formula>
    </cfRule>
    <cfRule type="expression" dxfId="2031" priority="96">
      <formula>F217&lt;0</formula>
    </cfRule>
  </conditionalFormatting>
  <conditionalFormatting sqref="F217:F218">
    <cfRule type="expression" dxfId="2030" priority="97">
      <formula>F217&gt;0</formula>
    </cfRule>
    <cfRule type="expression" dxfId="2029" priority="98">
      <formula>F217&lt;0</formula>
    </cfRule>
  </conditionalFormatting>
  <conditionalFormatting sqref="H217:H218">
    <cfRule type="expression" dxfId="2028" priority="93">
      <formula>H217&gt;0</formula>
    </cfRule>
    <cfRule type="expression" dxfId="2027" priority="94">
      <formula>H217&lt;0</formula>
    </cfRule>
  </conditionalFormatting>
  <conditionalFormatting sqref="F24:F39">
    <cfRule type="expression" dxfId="2026" priority="91">
      <formula>F24&gt;0</formula>
    </cfRule>
    <cfRule type="expression" dxfId="2025" priority="92">
      <formula>F24&lt;0</formula>
    </cfRule>
  </conditionalFormatting>
  <conditionalFormatting sqref="H24:H39">
    <cfRule type="expression" dxfId="2024" priority="89">
      <formula>H24&gt;0</formula>
    </cfRule>
    <cfRule type="expression" dxfId="2023" priority="90">
      <formula>H24&lt;0</formula>
    </cfRule>
  </conditionalFormatting>
  <conditionalFormatting sqref="Q10">
    <cfRule type="expression" dxfId="2022" priority="87">
      <formula>Q10&gt;0</formula>
    </cfRule>
    <cfRule type="expression" dxfId="2021" priority="88">
      <formula>Q10&lt;0</formula>
    </cfRule>
  </conditionalFormatting>
  <conditionalFormatting sqref="J34">
    <cfRule type="expression" dxfId="2020" priority="85">
      <formula>J34&gt;0</formula>
    </cfRule>
    <cfRule type="expression" dxfId="2019" priority="86">
      <formula>J34&lt;0</formula>
    </cfRule>
  </conditionalFormatting>
  <conditionalFormatting sqref="F41:F49">
    <cfRule type="expression" dxfId="2018" priority="79">
      <formula>F41&gt;0</formula>
    </cfRule>
    <cfRule type="expression" dxfId="2017" priority="80">
      <formula>F41&lt;0</formula>
    </cfRule>
  </conditionalFormatting>
  <conditionalFormatting sqref="H41:H49">
    <cfRule type="expression" dxfId="2016" priority="77">
      <formula>H41&gt;0</formula>
    </cfRule>
    <cfRule type="expression" dxfId="2015" priority="78">
      <formula>H41&lt;0</formula>
    </cfRule>
  </conditionalFormatting>
  <conditionalFormatting sqref="R4">
    <cfRule type="expression" dxfId="2014" priority="75">
      <formula>R4&gt;0</formula>
    </cfRule>
    <cfRule type="expression" dxfId="2013" priority="76">
      <formula>R4&lt;0</formula>
    </cfRule>
  </conditionalFormatting>
  <conditionalFormatting sqref="Q9">
    <cfRule type="expression" dxfId="2012" priority="73">
      <formula>Q9&gt;0</formula>
    </cfRule>
    <cfRule type="expression" dxfId="2011" priority="74">
      <formula>Q9&lt;0</formula>
    </cfRule>
  </conditionalFormatting>
  <conditionalFormatting sqref="F50:F73">
    <cfRule type="expression" dxfId="2010" priority="69">
      <formula>F50&gt;0</formula>
    </cfRule>
    <cfRule type="expression" dxfId="2009" priority="70">
      <formula>F50&lt;0</formula>
    </cfRule>
  </conditionalFormatting>
  <conditionalFormatting sqref="H50:H73">
    <cfRule type="expression" dxfId="2008" priority="67">
      <formula>H50&gt;0</formula>
    </cfRule>
    <cfRule type="expression" dxfId="200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6" priority="63">
      <formula>F74&gt;0</formula>
    </cfRule>
    <cfRule type="expression" dxfId="2005" priority="64">
      <formula>F74&lt;0</formula>
    </cfRule>
  </conditionalFormatting>
  <conditionalFormatting sqref="H74:H98">
    <cfRule type="expression" dxfId="2004" priority="61">
      <formula>H74&gt;0</formula>
    </cfRule>
    <cfRule type="expression" dxfId="2003" priority="62">
      <formula>H74&lt;0</formula>
    </cfRule>
  </conditionalFormatting>
  <conditionalFormatting sqref="H108:H109 F108:F109">
    <cfRule type="expression" dxfId="2002" priority="43">
      <formula>F108&gt;0</formula>
    </cfRule>
    <cfRule type="expression" dxfId="2001" priority="44">
      <formula>F108&lt;0</formula>
    </cfRule>
  </conditionalFormatting>
  <conditionalFormatting sqref="H103:H107 F103:F107">
    <cfRule type="expression" dxfId="2000" priority="41">
      <formula>F103&gt;0</formula>
    </cfRule>
    <cfRule type="expression" dxfId="1999" priority="42">
      <formula>F103&lt;0</formula>
    </cfRule>
  </conditionalFormatting>
  <conditionalFormatting sqref="F40">
    <cfRule type="expression" dxfId="1998" priority="39">
      <formula>F40&gt;0</formula>
    </cfRule>
    <cfRule type="expression" dxfId="1997" priority="40">
      <formula>F40&lt;0</formula>
    </cfRule>
  </conditionalFormatting>
  <conditionalFormatting sqref="H40">
    <cfRule type="expression" dxfId="1996" priority="37">
      <formula>H40&gt;0</formula>
    </cfRule>
    <cfRule type="expression" dxfId="1995" priority="38">
      <formula>H40&lt;0</formula>
    </cfRule>
  </conditionalFormatting>
  <conditionalFormatting sqref="F131:F133 H131:H133">
    <cfRule type="expression" dxfId="1994" priority="35">
      <formula>F131&gt;0</formula>
    </cfRule>
    <cfRule type="expression" dxfId="1993" priority="36">
      <formula>F131&lt;0</formula>
    </cfRule>
  </conditionalFormatting>
  <conditionalFormatting sqref="F120:F124 H120:H124">
    <cfRule type="expression" dxfId="1992" priority="31">
      <formula>F120&gt;0</formula>
    </cfRule>
    <cfRule type="expression" dxfId="1991" priority="32">
      <formula>F120&lt;0</formula>
    </cfRule>
  </conditionalFormatting>
  <conditionalFormatting sqref="F117:F119 H117:H119">
    <cfRule type="expression" dxfId="1990" priority="27">
      <formula>F117&gt;0</formula>
    </cfRule>
    <cfRule type="expression" dxfId="1989" priority="28">
      <formula>F117&lt;0</formula>
    </cfRule>
  </conditionalFormatting>
  <conditionalFormatting sqref="F114:F116 H114:H116">
    <cfRule type="expression" dxfId="1988" priority="25">
      <formula>F114&gt;0</formula>
    </cfRule>
    <cfRule type="expression" dxfId="1987" priority="26">
      <formula>F114&lt;0</formula>
    </cfRule>
  </conditionalFormatting>
  <conditionalFormatting sqref="F113 H113">
    <cfRule type="expression" dxfId="1986" priority="23">
      <formula>F113&gt;0</formula>
    </cfRule>
    <cfRule type="expression" dxfId="1985" priority="24">
      <formula>F113&lt;0</formula>
    </cfRule>
  </conditionalFormatting>
  <conditionalFormatting sqref="F126:F128 H126:H128 K24:K128">
    <cfRule type="expression" dxfId="1984" priority="21">
      <formula>F24&gt;0</formula>
    </cfRule>
    <cfRule type="expression" dxfId="1983" priority="22">
      <formula>F24&lt;0</formula>
    </cfRule>
  </conditionalFormatting>
  <conditionalFormatting sqref="F125 H125">
    <cfRule type="expression" dxfId="1982" priority="19">
      <formula>F125&gt;0</formula>
    </cfRule>
    <cfRule type="expression" dxfId="1981" priority="20">
      <formula>F125&lt;0</formula>
    </cfRule>
  </conditionalFormatting>
  <conditionalFormatting sqref="F129:F130 H129:H130 K129:K130">
    <cfRule type="expression" dxfId="1980" priority="17">
      <formula>F129&gt;0</formula>
    </cfRule>
    <cfRule type="expression" dxfId="1979" priority="18">
      <formula>F129&lt;0</formula>
    </cfRule>
  </conditionalFormatting>
  <conditionalFormatting sqref="F136:F138 H136:H138 K136:K138">
    <cfRule type="expression" dxfId="1978" priority="13">
      <formula>F136&gt;0</formula>
    </cfRule>
    <cfRule type="expression" dxfId="1977" priority="14">
      <formula>F136&lt;0</formula>
    </cfRule>
  </conditionalFormatting>
  <conditionalFormatting sqref="F134:F135 H134:H135 K134:K135">
    <cfRule type="expression" dxfId="1976" priority="11">
      <formula>F134&gt;0</formula>
    </cfRule>
    <cfRule type="expression" dxfId="1975" priority="12">
      <formula>F134&lt;0</formula>
    </cfRule>
  </conditionalFormatting>
  <conditionalFormatting sqref="F143 H143 K143">
    <cfRule type="expression" dxfId="1974" priority="7">
      <formula>F143&gt;0</formula>
    </cfRule>
    <cfRule type="expression" dxfId="1973" priority="8">
      <formula>F143&lt;0</formula>
    </cfRule>
  </conditionalFormatting>
  <conditionalFormatting sqref="F140:F142 H140:H142">
    <cfRule type="expression" dxfId="1972" priority="5">
      <formula>F140&gt;0</formula>
    </cfRule>
    <cfRule type="expression" dxfId="1971" priority="6">
      <formula>F140&lt;0</formula>
    </cfRule>
  </conditionalFormatting>
  <conditionalFormatting sqref="F139 H139 K139">
    <cfRule type="expression" dxfId="1970" priority="3">
      <formula>F139&gt;0</formula>
    </cfRule>
    <cfRule type="expression" dxfId="1969" priority="4">
      <formula>F139&lt;0</formula>
    </cfRule>
  </conditionalFormatting>
  <conditionalFormatting sqref="K140:K142">
    <cfRule type="expression" dxfId="1968" priority="1">
      <formula>K140&gt;0</formula>
    </cfRule>
    <cfRule type="expression" dxfId="196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6" priority="49">
      <formula>F52&gt;0</formula>
    </cfRule>
    <cfRule type="expression" dxfId="1965" priority="50">
      <formula>F52&lt;0</formula>
    </cfRule>
  </conditionalFormatting>
  <conditionalFormatting sqref="Q7">
    <cfRule type="expression" dxfId="1964" priority="47">
      <formula>Q7&gt;0</formula>
    </cfRule>
    <cfRule type="expression" dxfId="1963" priority="48">
      <formula>Q7&lt;0</formula>
    </cfRule>
  </conditionalFormatting>
  <conditionalFormatting sqref="Q8">
    <cfRule type="expression" dxfId="1962" priority="45">
      <formula>Q8&gt;0</formula>
    </cfRule>
    <cfRule type="expression" dxfId="1961" priority="46">
      <formula>Q8&lt;0</formula>
    </cfRule>
  </conditionalFormatting>
  <conditionalFormatting sqref="F34:F41 F43:F51">
    <cfRule type="expression" dxfId="1960" priority="43">
      <formula>F34&gt;0</formula>
    </cfRule>
    <cfRule type="expression" dxfId="1959" priority="44">
      <formula>F34&lt;0</formula>
    </cfRule>
  </conditionalFormatting>
  <conditionalFormatting sqref="H34:H51">
    <cfRule type="expression" dxfId="1958" priority="41">
      <formula>H34&gt;0</formula>
    </cfRule>
    <cfRule type="expression" dxfId="1957" priority="42">
      <formula>H34&lt;0</formula>
    </cfRule>
  </conditionalFormatting>
  <conditionalFormatting sqref="Q10">
    <cfRule type="expression" dxfId="1956" priority="39">
      <formula>Q10&gt;0</formula>
    </cfRule>
    <cfRule type="expression" dxfId="1955" priority="40">
      <formula>Q10&lt;0</formula>
    </cfRule>
  </conditionalFormatting>
  <conditionalFormatting sqref="J25">
    <cfRule type="expression" dxfId="1954" priority="37">
      <formula>J25&gt;0</formula>
    </cfRule>
    <cfRule type="expression" dxfId="1953" priority="38">
      <formula>J25&lt;0</formula>
    </cfRule>
  </conditionalFormatting>
  <conditionalFormatting sqref="K25:K29 K31:K38">
    <cfRule type="expression" dxfId="1952" priority="35">
      <formula>K25&gt;0</formula>
    </cfRule>
    <cfRule type="expression" dxfId="1951" priority="36">
      <formula>K25&lt;0</formula>
    </cfRule>
  </conditionalFormatting>
  <conditionalFormatting sqref="L25:L38">
    <cfRule type="expression" dxfId="1950" priority="33">
      <formula>L25&gt;0</formula>
    </cfRule>
    <cfRule type="expression" dxfId="1949" priority="34">
      <formula>L25&lt;0</formula>
    </cfRule>
  </conditionalFormatting>
  <conditionalFormatting sqref="F89:F110">
    <cfRule type="expression" dxfId="1948" priority="31">
      <formula>F89&gt;0</formula>
    </cfRule>
    <cfRule type="expression" dxfId="1947" priority="32">
      <formula>F89&lt;0</formula>
    </cfRule>
  </conditionalFormatting>
  <conditionalFormatting sqref="H89:H110">
    <cfRule type="expression" dxfId="1946" priority="29">
      <formula>H89&gt;0</formula>
    </cfRule>
    <cfRule type="expression" dxfId="1945" priority="30">
      <formula>H89&lt;0</formula>
    </cfRule>
  </conditionalFormatting>
  <conditionalFormatting sqref="J89:J102">
    <cfRule type="expression" dxfId="1944" priority="27">
      <formula>J89&gt;0</formula>
    </cfRule>
    <cfRule type="expression" dxfId="1943" priority="28">
      <formula>J89&lt;0</formula>
    </cfRule>
  </conditionalFormatting>
  <conditionalFormatting sqref="K89:K102">
    <cfRule type="expression" dxfId="1942" priority="25">
      <formula>K89&gt;0</formula>
    </cfRule>
    <cfRule type="expression" dxfId="1941" priority="26">
      <formula>K89&lt;0</formula>
    </cfRule>
  </conditionalFormatting>
  <conditionalFormatting sqref="L89:L102">
    <cfRule type="expression" dxfId="1940" priority="23">
      <formula>L89&gt;0</formula>
    </cfRule>
    <cfRule type="expression" dxfId="1939" priority="24">
      <formula>L89&lt;0</formula>
    </cfRule>
  </conditionalFormatting>
  <conditionalFormatting sqref="F25:F27">
    <cfRule type="expression" dxfId="1938" priority="21">
      <formula>F25&gt;0</formula>
    </cfRule>
    <cfRule type="expression" dxfId="1937" priority="22">
      <formula>F25&lt;0</formula>
    </cfRule>
  </conditionalFormatting>
  <conditionalFormatting sqref="H25:H27">
    <cfRule type="expression" dxfId="1936" priority="19">
      <formula>H25&gt;0</formula>
    </cfRule>
    <cfRule type="expression" dxfId="1935" priority="20">
      <formula>H25&lt;0</formula>
    </cfRule>
  </conditionalFormatting>
  <conditionalFormatting sqref="F28:F33">
    <cfRule type="expression" dxfId="1934" priority="17">
      <formula>F28&gt;0</formula>
    </cfRule>
    <cfRule type="expression" dxfId="1933" priority="18">
      <formula>F28&lt;0</formula>
    </cfRule>
  </conditionalFormatting>
  <conditionalFormatting sqref="H28:H33">
    <cfRule type="expression" dxfId="1932" priority="15">
      <formula>H28&gt;0</formula>
    </cfRule>
    <cfRule type="expression" dxfId="1931" priority="16">
      <formula>H28&lt;0</formula>
    </cfRule>
  </conditionalFormatting>
  <conditionalFormatting sqref="F42">
    <cfRule type="expression" dxfId="1930" priority="13">
      <formula>F42&gt;0</formula>
    </cfRule>
    <cfRule type="expression" dxfId="1929" priority="14">
      <formula>F42&lt;0</formula>
    </cfRule>
  </conditionalFormatting>
  <conditionalFormatting sqref="J48">
    <cfRule type="expression" dxfId="1928" priority="11">
      <formula>J48&gt;0</formula>
    </cfRule>
    <cfRule type="expression" dxfId="1927" priority="12">
      <formula>J48&lt;0</formula>
    </cfRule>
  </conditionalFormatting>
  <conditionalFormatting sqref="J34:J41 J43:J47">
    <cfRule type="expression" dxfId="1926" priority="9">
      <formula>J34&gt;0</formula>
    </cfRule>
    <cfRule type="expression" dxfId="1925" priority="10">
      <formula>J34&lt;0</formula>
    </cfRule>
  </conditionalFormatting>
  <conditionalFormatting sqref="J26:J27">
    <cfRule type="expression" dxfId="1924" priority="7">
      <formula>J26&gt;0</formula>
    </cfRule>
    <cfRule type="expression" dxfId="1923" priority="8">
      <formula>J26&lt;0</formula>
    </cfRule>
  </conditionalFormatting>
  <conditionalFormatting sqref="J28:J33">
    <cfRule type="expression" dxfId="1922" priority="5">
      <formula>J28&gt;0</formula>
    </cfRule>
    <cfRule type="expression" dxfId="1921" priority="6">
      <formula>J28&lt;0</formula>
    </cfRule>
  </conditionalFormatting>
  <conditionalFormatting sqref="J42">
    <cfRule type="expression" dxfId="1920" priority="3">
      <formula>J42&gt;0</formula>
    </cfRule>
    <cfRule type="expression" dxfId="1919" priority="4">
      <formula>J42&lt;0</formula>
    </cfRule>
  </conditionalFormatting>
  <conditionalFormatting sqref="J49">
    <cfRule type="expression" dxfId="1918" priority="1">
      <formula>J49&gt;0</formula>
    </cfRule>
    <cfRule type="expression" dxfId="191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6" priority="39">
      <formula>F47&gt;0</formula>
    </cfRule>
    <cfRule type="expression" dxfId="1915" priority="40">
      <formula>F47&lt;0</formula>
    </cfRule>
  </conditionalFormatting>
  <conditionalFormatting sqref="Q7">
    <cfRule type="expression" dxfId="1914" priority="37">
      <formula>Q7&gt;0</formula>
    </cfRule>
    <cfRule type="expression" dxfId="1913" priority="38">
      <formula>Q7&lt;0</formula>
    </cfRule>
  </conditionalFormatting>
  <conditionalFormatting sqref="Q8">
    <cfRule type="expression" dxfId="1912" priority="35">
      <formula>Q8&gt;0</formula>
    </cfRule>
    <cfRule type="expression" dxfId="1911" priority="36">
      <formula>Q8&lt;0</formula>
    </cfRule>
  </conditionalFormatting>
  <conditionalFormatting sqref="F30:F33 F38:F46">
    <cfRule type="expression" dxfId="1910" priority="33">
      <formula>F30&gt;0</formula>
    </cfRule>
    <cfRule type="expression" dxfId="1909" priority="34">
      <formula>F30&lt;0</formula>
    </cfRule>
  </conditionalFormatting>
  <conditionalFormatting sqref="H30:H33 H37:H46">
    <cfRule type="expression" dxfId="1908" priority="31">
      <formula>H30&gt;0</formula>
    </cfRule>
    <cfRule type="expression" dxfId="1907" priority="32">
      <formula>H30&lt;0</formula>
    </cfRule>
  </conditionalFormatting>
  <conditionalFormatting sqref="Q10">
    <cfRule type="expression" dxfId="1906" priority="29">
      <formula>Q10&gt;0</formula>
    </cfRule>
    <cfRule type="expression" dxfId="1905" priority="30">
      <formula>Q10&lt;0</formula>
    </cfRule>
  </conditionalFormatting>
  <conditionalFormatting sqref="K25:K38">
    <cfRule type="expression" dxfId="1904" priority="25">
      <formula>K25&gt;0</formula>
    </cfRule>
    <cfRule type="expression" dxfId="1903" priority="26">
      <formula>K25&lt;0</formula>
    </cfRule>
  </conditionalFormatting>
  <conditionalFormatting sqref="L25:L38">
    <cfRule type="expression" dxfId="1902" priority="23">
      <formula>L25&gt;0</formula>
    </cfRule>
    <cfRule type="expression" dxfId="1901" priority="24">
      <formula>L25&lt;0</formula>
    </cfRule>
  </conditionalFormatting>
  <conditionalFormatting sqref="F89:F110">
    <cfRule type="expression" dxfId="1900" priority="21">
      <formula>F89&gt;0</formula>
    </cfRule>
    <cfRule type="expression" dxfId="1899" priority="22">
      <formula>F89&lt;0</formula>
    </cfRule>
  </conditionalFormatting>
  <conditionalFormatting sqref="H89:H110">
    <cfRule type="expression" dxfId="1898" priority="19">
      <formula>H89&gt;0</formula>
    </cfRule>
    <cfRule type="expression" dxfId="1897" priority="20">
      <formula>H89&lt;0</formula>
    </cfRule>
  </conditionalFormatting>
  <conditionalFormatting sqref="J89:J102">
    <cfRule type="expression" dxfId="1896" priority="17">
      <formula>J89&gt;0</formula>
    </cfRule>
    <cfRule type="expression" dxfId="1895" priority="18">
      <formula>J89&lt;0</formula>
    </cfRule>
  </conditionalFormatting>
  <conditionalFormatting sqref="K89:K102">
    <cfRule type="expression" dxfId="1894" priority="15">
      <formula>K89&gt;0</formula>
    </cfRule>
    <cfRule type="expression" dxfId="1893" priority="16">
      <formula>K89&lt;0</formula>
    </cfRule>
  </conditionalFormatting>
  <conditionalFormatting sqref="L89:L102">
    <cfRule type="expression" dxfId="1892" priority="13">
      <formula>L89&gt;0</formula>
    </cfRule>
    <cfRule type="expression" dxfId="1891" priority="14">
      <formula>L89&lt;0</formula>
    </cfRule>
  </conditionalFormatting>
  <conditionalFormatting sqref="F25:F29">
    <cfRule type="expression" dxfId="1890" priority="11">
      <formula>F25&gt;0</formula>
    </cfRule>
    <cfRule type="expression" dxfId="1889" priority="12">
      <formula>F25&lt;0</formula>
    </cfRule>
  </conditionalFormatting>
  <conditionalFormatting sqref="H25:H29">
    <cfRule type="expression" dxfId="1888" priority="9">
      <formula>H25&gt;0</formula>
    </cfRule>
    <cfRule type="expression" dxfId="1887" priority="10">
      <formula>H25&lt;0</formula>
    </cfRule>
  </conditionalFormatting>
  <conditionalFormatting sqref="F34:F37">
    <cfRule type="expression" dxfId="1886" priority="7">
      <formula>F34&gt;0</formula>
    </cfRule>
    <cfRule type="expression" dxfId="1885" priority="8">
      <formula>F34&lt;0</formula>
    </cfRule>
  </conditionalFormatting>
  <conditionalFormatting sqref="H34:H36">
    <cfRule type="expression" dxfId="1884" priority="5">
      <formula>H34&gt;0</formula>
    </cfRule>
    <cfRule type="expression" dxfId="1883" priority="6">
      <formula>H34&lt;0</formula>
    </cfRule>
  </conditionalFormatting>
  <conditionalFormatting sqref="J39">
    <cfRule type="expression" dxfId="1882" priority="3">
      <formula>J39&gt;0</formula>
    </cfRule>
    <cfRule type="expression" dxfId="1881" priority="4">
      <formula>J39&lt;0</formula>
    </cfRule>
  </conditionalFormatting>
  <conditionalFormatting sqref="J25:J38">
    <cfRule type="expression" dxfId="1880" priority="1">
      <formula>J25&gt;0</formula>
    </cfRule>
    <cfRule type="expression" dxfId="187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8" priority="57">
      <formula>F27&gt;0</formula>
    </cfRule>
    <cfRule type="expression" dxfId="1877" priority="58">
      <formula>F27&lt;0</formula>
    </cfRule>
  </conditionalFormatting>
  <conditionalFormatting sqref="H28:H33">
    <cfRule type="expression" dxfId="1876" priority="53">
      <formula>H28&gt;0</formula>
    </cfRule>
    <cfRule type="expression" dxfId="1875" priority="54">
      <formula>H28&lt;0</formula>
    </cfRule>
  </conditionalFormatting>
  <conditionalFormatting sqref="F24:F26">
    <cfRule type="expression" dxfId="1874" priority="39">
      <formula>F24&gt;0</formula>
    </cfRule>
    <cfRule type="expression" dxfId="1873" priority="40">
      <formula>F24&lt;0</formula>
    </cfRule>
  </conditionalFormatting>
  <conditionalFormatting sqref="Q8">
    <cfRule type="expression" dxfId="1872" priority="33">
      <formula>Q8&gt;0</formula>
    </cfRule>
    <cfRule type="expression" dxfId="1871" priority="34">
      <formula>Q8&lt;0</formula>
    </cfRule>
  </conditionalFormatting>
  <conditionalFormatting sqref="Q7">
    <cfRule type="expression" dxfId="1870" priority="35">
      <formula>Q7&gt;0</formula>
    </cfRule>
    <cfRule type="expression" dxfId="1869" priority="36">
      <formula>Q7&lt;0</formula>
    </cfRule>
  </conditionalFormatting>
  <conditionalFormatting sqref="F34">
    <cfRule type="expression" dxfId="1868" priority="31">
      <formula>F34&gt;0</formula>
    </cfRule>
    <cfRule type="expression" dxfId="1867" priority="32">
      <formula>F34&lt;0</formula>
    </cfRule>
  </conditionalFormatting>
  <conditionalFormatting sqref="H34">
    <cfRule type="expression" dxfId="1866" priority="29">
      <formula>H34&gt;0</formula>
    </cfRule>
    <cfRule type="expression" dxfId="1865" priority="30">
      <formula>H34&lt;0</formula>
    </cfRule>
  </conditionalFormatting>
  <conditionalFormatting sqref="M36">
    <cfRule type="expression" dxfId="1864" priority="19">
      <formula>M36&gt;0</formula>
    </cfRule>
    <cfRule type="expression" dxfId="1863" priority="20">
      <formula>M36&lt;0</formula>
    </cfRule>
  </conditionalFormatting>
  <conditionalFormatting sqref="Q10">
    <cfRule type="expression" dxfId="1862" priority="15">
      <formula>Q10&gt;0</formula>
    </cfRule>
    <cfRule type="expression" dxfId="1861" priority="16">
      <formula>Q10&lt;0</formula>
    </cfRule>
  </conditionalFormatting>
  <conditionalFormatting sqref="F23">
    <cfRule type="expression" dxfId="1860" priority="13">
      <formula>F23&gt;0</formula>
    </cfRule>
    <cfRule type="expression" dxfId="1859" priority="14">
      <formula>F23&lt;0</formula>
    </cfRule>
  </conditionalFormatting>
  <conditionalFormatting sqref="I25:J25">
    <cfRule type="expression" dxfId="1858" priority="9">
      <formula>I25&gt;0</formula>
    </cfRule>
    <cfRule type="expression" dxfId="1857" priority="10">
      <formula>I25&lt;0</formula>
    </cfRule>
  </conditionalFormatting>
  <conditionalFormatting sqref="I26:J27">
    <cfRule type="expression" dxfId="1856" priority="7">
      <formula>I26&gt;0</formula>
    </cfRule>
    <cfRule type="expression" dxfId="1855" priority="8">
      <formula>I26&lt;0</formula>
    </cfRule>
  </conditionalFormatting>
  <conditionalFormatting sqref="K25:K27">
    <cfRule type="expression" dxfId="1854" priority="5">
      <formula>K25&gt;0</formula>
    </cfRule>
    <cfRule type="expression" dxfId="1853" priority="6">
      <formula>K25&lt;0</formula>
    </cfRule>
  </conditionalFormatting>
  <conditionalFormatting sqref="I23:J23">
    <cfRule type="expression" dxfId="1852" priority="3">
      <formula>I23&gt;0</formula>
    </cfRule>
    <cfRule type="expression" dxfId="185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0" priority="39">
      <formula>F47&gt;0</formula>
    </cfRule>
    <cfRule type="expression" dxfId="1849" priority="40">
      <formula>F47&lt;0</formula>
    </cfRule>
  </conditionalFormatting>
  <conditionalFormatting sqref="Q7">
    <cfRule type="expression" dxfId="1848" priority="37">
      <formula>Q7&gt;0</formula>
    </cfRule>
    <cfRule type="expression" dxfId="1847" priority="38">
      <formula>Q7&lt;0</formula>
    </cfRule>
  </conditionalFormatting>
  <conditionalFormatting sqref="Q8">
    <cfRule type="expression" dxfId="1846" priority="35">
      <formula>Q8&gt;0</formula>
    </cfRule>
    <cfRule type="expression" dxfId="1845" priority="36">
      <formula>Q8&lt;0</formula>
    </cfRule>
  </conditionalFormatting>
  <conditionalFormatting sqref="F30:F46">
    <cfRule type="expression" dxfId="1844" priority="33">
      <formula>F30&gt;0</formula>
    </cfRule>
    <cfRule type="expression" dxfId="1843" priority="34">
      <formula>F30&lt;0</formula>
    </cfRule>
  </conditionalFormatting>
  <conditionalFormatting sqref="H30:H46">
    <cfRule type="expression" dxfId="1842" priority="31">
      <formula>H30&gt;0</formula>
    </cfRule>
    <cfRule type="expression" dxfId="1841" priority="32">
      <formula>H30&lt;0</formula>
    </cfRule>
  </conditionalFormatting>
  <conditionalFormatting sqref="Q10">
    <cfRule type="expression" dxfId="1840" priority="29">
      <formula>Q10&gt;0</formula>
    </cfRule>
    <cfRule type="expression" dxfId="1839" priority="30">
      <formula>Q10&lt;0</formula>
    </cfRule>
  </conditionalFormatting>
  <conditionalFormatting sqref="J25:J38">
    <cfRule type="expression" dxfId="1838" priority="27">
      <formula>J25&gt;0</formula>
    </cfRule>
    <cfRule type="expression" dxfId="1837" priority="28">
      <formula>J25&lt;0</formula>
    </cfRule>
  </conditionalFormatting>
  <conditionalFormatting sqref="K25:K38">
    <cfRule type="expression" dxfId="1836" priority="25">
      <formula>K25&gt;0</formula>
    </cfRule>
    <cfRule type="expression" dxfId="1835" priority="26">
      <formula>K25&lt;0</formula>
    </cfRule>
  </conditionalFormatting>
  <conditionalFormatting sqref="L25 L38">
    <cfRule type="expression" dxfId="1834" priority="23">
      <formula>L25&gt;0</formula>
    </cfRule>
    <cfRule type="expression" dxfId="1833" priority="24">
      <formula>L25&lt;0</formula>
    </cfRule>
  </conditionalFormatting>
  <conditionalFormatting sqref="F89:F110">
    <cfRule type="expression" dxfId="1832" priority="21">
      <formula>F89&gt;0</formula>
    </cfRule>
    <cfRule type="expression" dxfId="1831" priority="22">
      <formula>F89&lt;0</formula>
    </cfRule>
  </conditionalFormatting>
  <conditionalFormatting sqref="H89:H110">
    <cfRule type="expression" dxfId="1830" priority="19">
      <formula>H89&gt;0</formula>
    </cfRule>
    <cfRule type="expression" dxfId="1829" priority="20">
      <formula>H89&lt;0</formula>
    </cfRule>
  </conditionalFormatting>
  <conditionalFormatting sqref="J89:J102">
    <cfRule type="expression" dxfId="1828" priority="17">
      <formula>J89&gt;0</formula>
    </cfRule>
    <cfRule type="expression" dxfId="1827" priority="18">
      <formula>J89&lt;0</formula>
    </cfRule>
  </conditionalFormatting>
  <conditionalFormatting sqref="K89:K102">
    <cfRule type="expression" dxfId="1826" priority="15">
      <formula>K89&gt;0</formula>
    </cfRule>
    <cfRule type="expression" dxfId="1825" priority="16">
      <formula>K89&lt;0</formula>
    </cfRule>
  </conditionalFormatting>
  <conditionalFormatting sqref="L89:L102">
    <cfRule type="expression" dxfId="1824" priority="13">
      <formula>L89&gt;0</formula>
    </cfRule>
    <cfRule type="expression" dxfId="1823" priority="14">
      <formula>L89&lt;0</formula>
    </cfRule>
  </conditionalFormatting>
  <conditionalFormatting sqref="F29 F25:F26">
    <cfRule type="expression" dxfId="1822" priority="11">
      <formula>F25&gt;0</formula>
    </cfRule>
    <cfRule type="expression" dxfId="1821" priority="12">
      <formula>F25&lt;0</formula>
    </cfRule>
  </conditionalFormatting>
  <conditionalFormatting sqref="H29 H25:H26">
    <cfRule type="expression" dxfId="1820" priority="9">
      <formula>H25&gt;0</formula>
    </cfRule>
    <cfRule type="expression" dxfId="1819" priority="10">
      <formula>H25&lt;0</formula>
    </cfRule>
  </conditionalFormatting>
  <conditionalFormatting sqref="F28">
    <cfRule type="expression" dxfId="1818" priority="7">
      <formula>F28&gt;0</formula>
    </cfRule>
    <cfRule type="expression" dxfId="1817" priority="8">
      <formula>F28&lt;0</formula>
    </cfRule>
  </conditionalFormatting>
  <conditionalFormatting sqref="F27">
    <cfRule type="expression" dxfId="1816" priority="3">
      <formula>F27&gt;0</formula>
    </cfRule>
    <cfRule type="expression" dxfId="1815" priority="4">
      <formula>F27&lt;0</formula>
    </cfRule>
  </conditionalFormatting>
  <conditionalFormatting sqref="H27:H28">
    <cfRule type="expression" dxfId="1814" priority="1">
      <formula>H27&gt;0</formula>
    </cfRule>
    <cfRule type="expression" dxfId="181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41.31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8262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-1005.0599999999977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-1005.0599999999977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-0.10845510873998851</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M76</f>
        <v>0</v>
      </c>
    </row>
    <row r="11" spans="1:21" x14ac:dyDescent="0.25">
      <c r="B11" s="4"/>
      <c r="C11" s="4"/>
      <c r="D11" s="3"/>
      <c r="E11" s="3"/>
      <c r="F11" s="3"/>
      <c r="G11" s="4"/>
      <c r="H11" s="159"/>
      <c r="I11" s="3"/>
      <c r="J11" s="3"/>
      <c r="K11" s="3"/>
      <c r="L11" s="4"/>
      <c r="M11" s="4"/>
      <c r="O11" s="11" t="s">
        <v>175</v>
      </c>
      <c r="P11" s="33"/>
      <c r="Q11" s="132">
        <f>R11*4/Q4</f>
        <v>6.7780198499152733E-2</v>
      </c>
      <c r="R11">
        <v>0.7</v>
      </c>
      <c r="T11" s="1">
        <v>43285</v>
      </c>
      <c r="U11" t="s">
        <v>1130</v>
      </c>
    </row>
    <row r="12" spans="1:21" x14ac:dyDescent="0.25">
      <c r="H12" s="68"/>
      <c r="O12" s="11" t="s">
        <v>921</v>
      </c>
      <c r="Q12" s="1" t="s">
        <v>1401</v>
      </c>
    </row>
    <row r="13" spans="1:21" x14ac:dyDescent="0.25">
      <c r="H13" s="68"/>
      <c r="O13" s="11" t="s">
        <v>947</v>
      </c>
      <c r="Q13" s="2">
        <f>Q4/(3.94+4.03)*2</f>
        <v>10.366373902132999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45.44100000000001</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45.027900000000002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44.614800000000002</v>
      </c>
    </row>
    <row r="20" spans="1:21" x14ac:dyDescent="0.25">
      <c r="O20" s="79">
        <v>1.07</v>
      </c>
      <c r="P20" s="79">
        <f t="shared" si="2"/>
        <v>44.201700000000002</v>
      </c>
      <c r="T20" s="1">
        <v>43416</v>
      </c>
      <c r="U20" t="s">
        <v>1296</v>
      </c>
    </row>
    <row r="21" spans="1:21" x14ac:dyDescent="0.25">
      <c r="O21" s="79">
        <v>1.06</v>
      </c>
      <c r="P21" s="79">
        <f t="shared" si="2"/>
        <v>43.788600000000002</v>
      </c>
    </row>
    <row r="22" spans="1:21" x14ac:dyDescent="0.25">
      <c r="O22" s="79">
        <v>1.05</v>
      </c>
      <c r="P22" s="79">
        <f t="shared" si="2"/>
        <v>43.375500000000002</v>
      </c>
    </row>
    <row r="23" spans="1:21" x14ac:dyDescent="0.25">
      <c r="O23" s="79">
        <v>1.04</v>
      </c>
      <c r="P23" s="79">
        <f t="shared" si="2"/>
        <v>42.962400000000002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42.549300000000002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42.136200000000002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41.723100000000002</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41.31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40.896900000000002</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40.483800000000002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40.070700000000002</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39.657600000000002</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39.244500000000002</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38.831400000000002</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38.418300000000002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38.005200000000002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37.592100000000002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37.179000000000002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2" priority="53">
      <formula>F7&gt;0</formula>
    </cfRule>
    <cfRule type="expression" dxfId="1811" priority="54">
      <formula>F7&lt;0</formula>
    </cfRule>
  </conditionalFormatting>
  <conditionalFormatting sqref="Q8">
    <cfRule type="expression" dxfId="1810" priority="51">
      <formula>Q8&gt;0</formula>
    </cfRule>
    <cfRule type="expression" dxfId="1809" priority="52">
      <formula>Q8&lt;0</formula>
    </cfRule>
  </conditionalFormatting>
  <conditionalFormatting sqref="Q10">
    <cfRule type="expression" dxfId="1808" priority="45">
      <formula>Q10&gt;0</formula>
    </cfRule>
    <cfRule type="expression" dxfId="1807" priority="46">
      <formula>Q10&lt;0</formula>
    </cfRule>
  </conditionalFormatting>
  <conditionalFormatting sqref="K25:K39">
    <cfRule type="expression" dxfId="1806" priority="41">
      <formula>K25&gt;0</formula>
    </cfRule>
    <cfRule type="expression" dxfId="1805" priority="42">
      <formula>K25&lt;0</formula>
    </cfRule>
  </conditionalFormatting>
  <conditionalFormatting sqref="L25">
    <cfRule type="expression" dxfId="1804" priority="39">
      <formula>L25&gt;0</formula>
    </cfRule>
    <cfRule type="expression" dxfId="1803" priority="40">
      <formula>L25&lt;0</formula>
    </cfRule>
  </conditionalFormatting>
  <conditionalFormatting sqref="F99:F120">
    <cfRule type="expression" dxfId="1802" priority="37">
      <formula>F99&gt;0</formula>
    </cfRule>
    <cfRule type="expression" dxfId="1801" priority="38">
      <formula>F99&lt;0</formula>
    </cfRule>
  </conditionalFormatting>
  <conditionalFormatting sqref="H99:H120">
    <cfRule type="expression" dxfId="1800" priority="35">
      <formula>H99&gt;0</formula>
    </cfRule>
    <cfRule type="expression" dxfId="1799" priority="36">
      <formula>H99&lt;0</formula>
    </cfRule>
  </conditionalFormatting>
  <conditionalFormatting sqref="J99:J112">
    <cfRule type="expression" dxfId="1798" priority="33">
      <formula>J99&gt;0</formula>
    </cfRule>
    <cfRule type="expression" dxfId="1797" priority="34">
      <formula>J99&lt;0</formula>
    </cfRule>
  </conditionalFormatting>
  <conditionalFormatting sqref="K99:K112">
    <cfRule type="expression" dxfId="1796" priority="31">
      <formula>K99&gt;0</formula>
    </cfRule>
    <cfRule type="expression" dxfId="1795" priority="32">
      <formula>K99&lt;0</formula>
    </cfRule>
  </conditionalFormatting>
  <conditionalFormatting sqref="L99:L112">
    <cfRule type="expression" dxfId="1794" priority="29">
      <formula>L99&gt;0</formula>
    </cfRule>
    <cfRule type="expression" dxfId="1793" priority="30">
      <formula>L99&lt;0</formula>
    </cfRule>
  </conditionalFormatting>
  <conditionalFormatting sqref="F25 F29">
    <cfRule type="expression" dxfId="1792" priority="27">
      <formula>F25&gt;0</formula>
    </cfRule>
    <cfRule type="expression" dxfId="1791" priority="28">
      <formula>F25&lt;0</formula>
    </cfRule>
  </conditionalFormatting>
  <conditionalFormatting sqref="H25 H29">
    <cfRule type="expression" dxfId="1790" priority="25">
      <formula>H25&gt;0</formula>
    </cfRule>
    <cfRule type="expression" dxfId="1789" priority="26">
      <formula>H25&lt;0</formula>
    </cfRule>
  </conditionalFormatting>
  <conditionalFormatting sqref="F26:F28">
    <cfRule type="expression" dxfId="1788" priority="23">
      <formula>F26&gt;0</formula>
    </cfRule>
    <cfRule type="expression" dxfId="1787" priority="24">
      <formula>F26&lt;0</formula>
    </cfRule>
  </conditionalFormatting>
  <conditionalFormatting sqref="H26:H28">
    <cfRule type="expression" dxfId="1786" priority="21">
      <formula>H26&gt;0</formula>
    </cfRule>
    <cfRule type="expression" dxfId="1785" priority="22">
      <formula>H26&lt;0</formula>
    </cfRule>
  </conditionalFormatting>
  <conditionalFormatting sqref="J25:J49">
    <cfRule type="expression" dxfId="1784" priority="17">
      <formula>J25&gt;0</formula>
    </cfRule>
    <cfRule type="expression" dxfId="1783" priority="18">
      <formula>J25&lt;0</formula>
    </cfRule>
  </conditionalFormatting>
  <conditionalFormatting sqref="J50:J61">
    <cfRule type="expression" dxfId="1782" priority="15">
      <formula>J50&gt;0</formula>
    </cfRule>
    <cfRule type="expression" dxfId="1781" priority="16">
      <formula>J50&lt;0</formula>
    </cfRule>
  </conditionalFormatting>
  <conditionalFormatting sqref="H62:H63 F62:F63">
    <cfRule type="expression" dxfId="1780" priority="7">
      <formula>F62&gt;0</formula>
    </cfRule>
    <cfRule type="expression" dxfId="1779" priority="8">
      <formula>F62&lt;0</formula>
    </cfRule>
  </conditionalFormatting>
  <conditionalFormatting sqref="J62:J66">
    <cfRule type="expression" dxfId="1778" priority="5">
      <formula>J62&gt;0</formula>
    </cfRule>
    <cfRule type="expression" dxfId="1777" priority="6">
      <formula>J62&lt;0</formula>
    </cfRule>
  </conditionalFormatting>
  <conditionalFormatting sqref="F66:F69 H66:H69">
    <cfRule type="expression" dxfId="1776" priority="1">
      <formula>F66&gt;0</formula>
    </cfRule>
    <cfRule type="expression" dxfId="177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4" priority="17">
      <formula>F38&gt;0</formula>
    </cfRule>
    <cfRule type="expression" dxfId="1773" priority="18">
      <formula>F38&lt;0</formula>
    </cfRule>
  </conditionalFormatting>
  <conditionalFormatting sqref="H38:H72">
    <cfRule type="expression" dxfId="1772" priority="9">
      <formula>H38&gt;0</formula>
    </cfRule>
    <cfRule type="expression" dxfId="1771" priority="10">
      <formula>H38&lt;0</formula>
    </cfRule>
  </conditionalFormatting>
  <conditionalFormatting sqref="F21:F37">
    <cfRule type="expression" dxfId="1770" priority="7">
      <formula>F21&gt;0</formula>
    </cfRule>
    <cfRule type="expression" dxfId="1769" priority="8">
      <formula>F21&lt;0</formula>
    </cfRule>
  </conditionalFormatting>
  <conditionalFormatting sqref="H21:H37">
    <cfRule type="expression" dxfId="1768" priority="5">
      <formula>H21&gt;0</formula>
    </cfRule>
    <cfRule type="expression" dxfId="1767" priority="6">
      <formula>H21&lt;0</formula>
    </cfRule>
  </conditionalFormatting>
  <conditionalFormatting sqref="Q8">
    <cfRule type="expression" dxfId="1766" priority="1">
      <formula>Q8&gt;0</formula>
    </cfRule>
    <cfRule type="expression" dxfId="1765" priority="2">
      <formula>Q8&lt;0</formula>
    </cfRule>
  </conditionalFormatting>
  <conditionalFormatting sqref="Q7">
    <cfRule type="expression" dxfId="1764" priority="3">
      <formula>Q7&gt;0</formula>
    </cfRule>
    <cfRule type="expression" dxfId="176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2" priority="15">
      <formula>F39&gt;0</formula>
    </cfRule>
    <cfRule type="expression" dxfId="1761" priority="16">
      <formula>F39&lt;0</formula>
    </cfRule>
  </conditionalFormatting>
  <conditionalFormatting sqref="Q7">
    <cfRule type="expression" dxfId="1760" priority="13">
      <formula>Q7&gt;0</formula>
    </cfRule>
    <cfRule type="expression" dxfId="1759" priority="14">
      <formula>Q7&lt;0</formula>
    </cfRule>
  </conditionalFormatting>
  <conditionalFormatting sqref="Q8">
    <cfRule type="expression" dxfId="1758" priority="11">
      <formula>Q8&gt;0</formula>
    </cfRule>
    <cfRule type="expression" dxfId="1757" priority="12">
      <formula>Q8&lt;0</formula>
    </cfRule>
  </conditionalFormatting>
  <conditionalFormatting sqref="F25:F38">
    <cfRule type="expression" dxfId="1756" priority="9">
      <formula>F25&gt;0</formula>
    </cfRule>
    <cfRule type="expression" dxfId="1755" priority="10">
      <formula>F25&lt;0</formula>
    </cfRule>
  </conditionalFormatting>
  <conditionalFormatting sqref="H25:H38">
    <cfRule type="expression" dxfId="1754" priority="7">
      <formula>H25&gt;0</formula>
    </cfRule>
    <cfRule type="expression" dxfId="1753" priority="8">
      <formula>H25&lt;0</formula>
    </cfRule>
  </conditionalFormatting>
  <conditionalFormatting sqref="M55">
    <cfRule type="expression" dxfId="1752" priority="3">
      <formula>M55&gt;0</formula>
    </cfRule>
    <cfRule type="expression" dxfId="1751" priority="4">
      <formula>M55&lt;0</formula>
    </cfRule>
  </conditionalFormatting>
  <conditionalFormatting sqref="Q10">
    <cfRule type="expression" dxfId="1750" priority="1">
      <formula>Q10&gt;0</formula>
    </cfRule>
    <cfRule type="expression" dxfId="174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41"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9.597619999999937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21.81</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10905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4798.8099999999686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7558.4500000000298</v>
      </c>
      <c r="R7">
        <v>100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6106.1900000000314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1.2724383753472364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4.5850527281063739E-3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12.462857142857143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23.991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23.7729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23.5548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23.3367</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23.118600000000001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22.900500000000001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22.682399999999998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22.464299999999998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22.246199999999998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22.028099999999998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21.81</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21.591899999999999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21.373799999999999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21.1557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20.9376</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20.719499999999996</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20.501399999999997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20.283300000000001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20.065200000000001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19.847100000000001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19.628999999999998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8" priority="188">
      <formula>F112&gt;0</formula>
    </cfRule>
    <cfRule type="expression" dxfId="1747" priority="189">
      <formula>F112&lt;0</formula>
    </cfRule>
  </conditionalFormatting>
  <conditionalFormatting sqref="Q7">
    <cfRule type="expression" dxfId="1746" priority="176">
      <formula>Q7&gt;0</formula>
    </cfRule>
    <cfRule type="expression" dxfId="1745" priority="177">
      <formula>Q7&lt;0</formula>
    </cfRule>
  </conditionalFormatting>
  <conditionalFormatting sqref="Q8">
    <cfRule type="expression" dxfId="1744" priority="174">
      <formula>Q8&gt;0</formula>
    </cfRule>
    <cfRule type="expression" dxfId="1743" priority="175">
      <formula>Q8&lt;0</formula>
    </cfRule>
  </conditionalFormatting>
  <conditionalFormatting sqref="F206:F218">
    <cfRule type="expression" dxfId="1742" priority="172">
      <formula>F206&gt;0</formula>
    </cfRule>
    <cfRule type="expression" dxfId="1741" priority="173">
      <formula>F206&lt;0</formula>
    </cfRule>
  </conditionalFormatting>
  <conditionalFormatting sqref="H206:H218">
    <cfRule type="expression" dxfId="1740" priority="170">
      <formula>H206&gt;0</formula>
    </cfRule>
    <cfRule type="expression" dxfId="1739" priority="171">
      <formula>H206&lt;0</formula>
    </cfRule>
  </conditionalFormatting>
  <conditionalFormatting sqref="H222:H225">
    <cfRule type="expression" dxfId="1738" priority="166">
      <formula>H222&gt;0</formula>
    </cfRule>
    <cfRule type="expression" dxfId="1737" priority="167">
      <formula>H222&lt;0</formula>
    </cfRule>
  </conditionalFormatting>
  <conditionalFormatting sqref="F222:F225">
    <cfRule type="expression" dxfId="1736" priority="168">
      <formula>F222&gt;0</formula>
    </cfRule>
    <cfRule type="expression" dxfId="1735" priority="169">
      <formula>F222&lt;0</formula>
    </cfRule>
  </conditionalFormatting>
  <conditionalFormatting sqref="M248">
    <cfRule type="expression" dxfId="1734" priority="164">
      <formula>M248&gt;0</formula>
    </cfRule>
    <cfRule type="expression" dxfId="1733" priority="165">
      <formula>M248&lt;0</formula>
    </cfRule>
  </conditionalFormatting>
  <conditionalFormatting sqref="F64:F65 F72:F109">
    <cfRule type="expression" dxfId="1732" priority="162">
      <formula>F64&gt;0</formula>
    </cfRule>
    <cfRule type="expression" dxfId="1731" priority="163">
      <formula>F64&lt;0</formula>
    </cfRule>
  </conditionalFormatting>
  <conditionalFormatting sqref="H64:H65 H72:H109">
    <cfRule type="expression" dxfId="1730" priority="160">
      <formula>H64&gt;0</formula>
    </cfRule>
    <cfRule type="expression" dxfId="1729" priority="161">
      <formula>H64&lt;0</formula>
    </cfRule>
  </conditionalFormatting>
  <conditionalFormatting sqref="Q10">
    <cfRule type="expression" dxfId="1728" priority="158">
      <formula>Q10&gt;0</formula>
    </cfRule>
    <cfRule type="expression" dxfId="1727" priority="159">
      <formula>Q10&lt;0</formula>
    </cfRule>
  </conditionalFormatting>
  <conditionalFormatting sqref="F66:F71">
    <cfRule type="expression" dxfId="1726" priority="156">
      <formula>F66&gt;0</formula>
    </cfRule>
    <cfRule type="expression" dxfId="1725" priority="157">
      <formula>F66&lt;0</formula>
    </cfRule>
  </conditionalFormatting>
  <conditionalFormatting sqref="H66:H71">
    <cfRule type="expression" dxfId="1724" priority="154">
      <formula>H66&gt;0</formula>
    </cfRule>
    <cfRule type="expression" dxfId="1723" priority="155">
      <formula>H66&lt;0</formula>
    </cfRule>
  </conditionalFormatting>
  <conditionalFormatting sqref="K69:K76">
    <cfRule type="expression" dxfId="1722" priority="152">
      <formula>K69&gt;0</formula>
    </cfRule>
    <cfRule type="expression" dxfId="1721" priority="153">
      <formula>K69&lt;0</formula>
    </cfRule>
  </conditionalFormatting>
  <conditionalFormatting sqref="K77:K109">
    <cfRule type="expression" dxfId="1720" priority="150">
      <formula>K77&gt;0</formula>
    </cfRule>
    <cfRule type="expression" dxfId="1719" priority="151">
      <formula>K77&lt;0</formula>
    </cfRule>
  </conditionalFormatting>
  <conditionalFormatting sqref="F110:F111">
    <cfRule type="expression" dxfId="1718" priority="147">
      <formula>F110&gt;0</formula>
    </cfRule>
    <cfRule type="expression" dxfId="1717" priority="148">
      <formula>F110&lt;0</formula>
    </cfRule>
  </conditionalFormatting>
  <conditionalFormatting sqref="H110:H111">
    <cfRule type="expression" dxfId="1716" priority="145">
      <formula>H110&gt;0</formula>
    </cfRule>
    <cfRule type="expression" dxfId="1715" priority="146">
      <formula>H110&lt;0</formula>
    </cfRule>
  </conditionalFormatting>
  <conditionalFormatting sqref="K110:K111">
    <cfRule type="expression" dxfId="1714" priority="143">
      <formula>K110&gt;0</formula>
    </cfRule>
    <cfRule type="expression" dxfId="1713" priority="144">
      <formula>K110&lt;0</formula>
    </cfRule>
  </conditionalFormatting>
  <conditionalFormatting sqref="F120:F122 H120:H122 K120:K122">
    <cfRule type="expression" dxfId="1712" priority="139">
      <formula>F120&gt;0</formula>
    </cfRule>
    <cfRule type="expression" dxfId="1711" priority="140">
      <formula>F120&lt;0</formula>
    </cfRule>
  </conditionalFormatting>
  <conditionalFormatting sqref="L112:L118 L203">
    <cfRule type="expression" dxfId="1710" priority="137">
      <formula>L112&gt;0</formula>
    </cfRule>
    <cfRule type="expression" dxfId="1709" priority="138">
      <formula>L112&lt;0</formula>
    </cfRule>
  </conditionalFormatting>
  <conditionalFormatting sqref="L69:L76">
    <cfRule type="expression" dxfId="1708" priority="135">
      <formula>L69&gt;0</formula>
    </cfRule>
    <cfRule type="expression" dxfId="1707" priority="136">
      <formula>L69&lt;0</formula>
    </cfRule>
  </conditionalFormatting>
  <conditionalFormatting sqref="L77:L109">
    <cfRule type="expression" dxfId="1706" priority="133">
      <formula>L77&gt;0</formula>
    </cfRule>
    <cfRule type="expression" dxfId="1705" priority="134">
      <formula>L77&lt;0</formula>
    </cfRule>
  </conditionalFormatting>
  <conditionalFormatting sqref="L110:L111">
    <cfRule type="expression" dxfId="1704" priority="131">
      <formula>L110&gt;0</formula>
    </cfRule>
    <cfRule type="expression" dxfId="1703" priority="132">
      <formula>L110&lt;0</formula>
    </cfRule>
  </conditionalFormatting>
  <conditionalFormatting sqref="L120:L122">
    <cfRule type="expression" dxfId="1702" priority="129">
      <formula>L120&gt;0</formula>
    </cfRule>
    <cfRule type="expression" dxfId="1701" priority="130">
      <formula>L120&lt;0</formula>
    </cfRule>
  </conditionalFormatting>
  <conditionalFormatting sqref="F129:F132 H129:H132">
    <cfRule type="expression" dxfId="1700" priority="127">
      <formula>F129&gt;0</formula>
    </cfRule>
    <cfRule type="expression" dxfId="1699" priority="128">
      <formula>F129&lt;0</formula>
    </cfRule>
  </conditionalFormatting>
  <conditionalFormatting sqref="K126:K128 F126:F128 H126:H128">
    <cfRule type="expression" dxfId="1698" priority="123">
      <formula>F126&gt;0</formula>
    </cfRule>
    <cfRule type="expression" dxfId="1697" priority="124">
      <formula>F126&lt;0</formula>
    </cfRule>
  </conditionalFormatting>
  <conditionalFormatting sqref="L126:L127">
    <cfRule type="expression" dxfId="1696" priority="121">
      <formula>L126&gt;0</formula>
    </cfRule>
    <cfRule type="expression" dxfId="1695" priority="122">
      <formula>L126&lt;0</formula>
    </cfRule>
  </conditionalFormatting>
  <conditionalFormatting sqref="K123:K125 F123:F125 H123:H125">
    <cfRule type="expression" dxfId="1694" priority="119">
      <formula>F123&gt;0</formula>
    </cfRule>
    <cfRule type="expression" dxfId="1693" priority="120">
      <formula>F123&lt;0</formula>
    </cfRule>
  </conditionalFormatting>
  <conditionalFormatting sqref="L124:L125">
    <cfRule type="expression" dxfId="1692" priority="117">
      <formula>L124&gt;0</formula>
    </cfRule>
    <cfRule type="expression" dxfId="1691" priority="118">
      <formula>L124&lt;0</formula>
    </cfRule>
  </conditionalFormatting>
  <conditionalFormatting sqref="H134:H137 F134:F137">
    <cfRule type="expression" dxfId="1690" priority="111">
      <formula>F134&gt;0</formula>
    </cfRule>
    <cfRule type="expression" dxfId="1689" priority="112">
      <formula>F134&lt;0</formula>
    </cfRule>
  </conditionalFormatting>
  <conditionalFormatting sqref="H138:H141 F138:F141">
    <cfRule type="expression" dxfId="1688" priority="107">
      <formula>F138&gt;0</formula>
    </cfRule>
    <cfRule type="expression" dxfId="1687" priority="108">
      <formula>F138&lt;0</formula>
    </cfRule>
  </conditionalFormatting>
  <conditionalFormatting sqref="F143:F148 H143:H148 K143:K148">
    <cfRule type="expression" dxfId="1686" priority="103">
      <formula>F143&gt;0</formula>
    </cfRule>
    <cfRule type="expression" dxfId="1685" priority="104">
      <formula>F143&lt;0</formula>
    </cfRule>
  </conditionalFormatting>
  <conditionalFormatting sqref="L147:L148">
    <cfRule type="expression" dxfId="1684" priority="97">
      <formula>L147&gt;0</formula>
    </cfRule>
    <cfRule type="expression" dxfId="1683" priority="98">
      <formula>L147&lt;0</formula>
    </cfRule>
  </conditionalFormatting>
  <conditionalFormatting sqref="F149:F151 H149:H151 K149:K152">
    <cfRule type="expression" dxfId="1682" priority="95">
      <formula>F149&gt;0</formula>
    </cfRule>
    <cfRule type="expression" dxfId="1681" priority="96">
      <formula>F149&lt;0</formula>
    </cfRule>
  </conditionalFormatting>
  <conditionalFormatting sqref="F152:F154 H152:H154 K153:K154">
    <cfRule type="expression" dxfId="1680" priority="91">
      <formula>F152&gt;0</formula>
    </cfRule>
    <cfRule type="expression" dxfId="1679" priority="92">
      <formula>F152&lt;0</formula>
    </cfRule>
  </conditionalFormatting>
  <conditionalFormatting sqref="F155:F157 H155:H157 K155:K157">
    <cfRule type="expression" dxfId="1678" priority="87">
      <formula>F155&gt;0</formula>
    </cfRule>
    <cfRule type="expression" dxfId="1677" priority="88">
      <formula>F155&lt;0</formula>
    </cfRule>
  </conditionalFormatting>
  <conditionalFormatting sqref="F158:F160 H158:H160 K158:K160">
    <cfRule type="expression" dxfId="1676" priority="83">
      <formula>F158&gt;0</formula>
    </cfRule>
    <cfRule type="expression" dxfId="1675" priority="84">
      <formula>F158&lt;0</formula>
    </cfRule>
  </conditionalFormatting>
  <conditionalFormatting sqref="F161:F163 H161:H163 K161:K163">
    <cfRule type="expression" dxfId="1674" priority="79">
      <formula>F161&gt;0</formula>
    </cfRule>
    <cfRule type="expression" dxfId="1673" priority="80">
      <formula>F161&lt;0</formula>
    </cfRule>
  </conditionalFormatting>
  <conditionalFormatting sqref="K165:K167 H165:H167 F165:F167">
    <cfRule type="expression" dxfId="1672" priority="75">
      <formula>F165&gt;0</formula>
    </cfRule>
    <cfRule type="expression" dxfId="1671" priority="76">
      <formula>F165&lt;0</formula>
    </cfRule>
  </conditionalFormatting>
  <conditionalFormatting sqref="K168 H168 F168">
    <cfRule type="expression" dxfId="1670" priority="71">
      <formula>F168&gt;0</formula>
    </cfRule>
    <cfRule type="expression" dxfId="1669" priority="72">
      <formula>F168&lt;0</formula>
    </cfRule>
  </conditionalFormatting>
  <conditionalFormatting sqref="H169:H171 F169:F171 K169:K171">
    <cfRule type="expression" dxfId="1668" priority="67">
      <formula>F169&gt;0</formula>
    </cfRule>
    <cfRule type="expression" dxfId="1667" priority="68">
      <formula>F169&lt;0</formula>
    </cfRule>
  </conditionalFormatting>
  <conditionalFormatting sqref="H173:H175 F173:F175 K173:K175">
    <cfRule type="expression" dxfId="1666" priority="59">
      <formula>F173&gt;0</formula>
    </cfRule>
    <cfRule type="expression" dxfId="1665" priority="60">
      <formula>F173&lt;0</formula>
    </cfRule>
  </conditionalFormatting>
  <conditionalFormatting sqref="K172 H172 F172">
    <cfRule type="expression" dxfId="1664" priority="55">
      <formula>F172&gt;0</formula>
    </cfRule>
    <cfRule type="expression" dxfId="1663" priority="56">
      <formula>F172&lt;0</formula>
    </cfRule>
  </conditionalFormatting>
  <conditionalFormatting sqref="K176:K177 H176:H177 F176:F177">
    <cfRule type="expression" dxfId="1662" priority="51">
      <formula>F176&gt;0</formula>
    </cfRule>
    <cfRule type="expression" dxfId="1661" priority="52">
      <formula>F176&lt;0</formula>
    </cfRule>
  </conditionalFormatting>
  <conditionalFormatting sqref="L177">
    <cfRule type="expression" dxfId="1660" priority="49">
      <formula>L177&gt;0</formula>
    </cfRule>
    <cfRule type="expression" dxfId="1659" priority="50">
      <formula>L177&lt;0</formula>
    </cfRule>
  </conditionalFormatting>
  <conditionalFormatting sqref="K178:K180 H178:H180 F178:F180">
    <cfRule type="expression" dxfId="1658" priority="47">
      <formula>F178&gt;0</formula>
    </cfRule>
    <cfRule type="expression" dxfId="1657" priority="48">
      <formula>F178&lt;0</formula>
    </cfRule>
  </conditionalFormatting>
  <conditionalFormatting sqref="L179">
    <cfRule type="expression" dxfId="1656" priority="45">
      <formula>L179&gt;0</formula>
    </cfRule>
    <cfRule type="expression" dxfId="1655" priority="46">
      <formula>L179&lt;0</formula>
    </cfRule>
  </conditionalFormatting>
  <conditionalFormatting sqref="K181 H181 F181">
    <cfRule type="expression" dxfId="1654" priority="43">
      <formula>F181&gt;0</formula>
    </cfRule>
    <cfRule type="expression" dxfId="1653" priority="44">
      <formula>F181&lt;0</formula>
    </cfRule>
  </conditionalFormatting>
  <conditionalFormatting sqref="L181">
    <cfRule type="expression" dxfId="1652" priority="41">
      <formula>L181&gt;0</formula>
    </cfRule>
    <cfRule type="expression" dxfId="1651" priority="42">
      <formula>L181&lt;0</formula>
    </cfRule>
  </conditionalFormatting>
  <conditionalFormatting sqref="H186:H188 F186:F188 K186:K188">
    <cfRule type="expression" dxfId="1650" priority="39">
      <formula>F186&gt;0</formula>
    </cfRule>
    <cfRule type="expression" dxfId="1649" priority="40">
      <formula>F186&lt;0</formula>
    </cfRule>
  </conditionalFormatting>
  <conditionalFormatting sqref="L187">
    <cfRule type="expression" dxfId="1648" priority="37">
      <formula>L187&gt;0</formula>
    </cfRule>
    <cfRule type="expression" dxfId="1647" priority="38">
      <formula>L187&lt;0</formula>
    </cfRule>
  </conditionalFormatting>
  <conditionalFormatting sqref="K185 H185 F185">
    <cfRule type="expression" dxfId="1646" priority="35">
      <formula>F185&gt;0</formula>
    </cfRule>
    <cfRule type="expression" dxfId="1645" priority="36">
      <formula>F185&lt;0</formula>
    </cfRule>
  </conditionalFormatting>
  <conditionalFormatting sqref="L185">
    <cfRule type="expression" dxfId="1644" priority="33">
      <formula>L185&gt;0</formula>
    </cfRule>
    <cfRule type="expression" dxfId="1643" priority="34">
      <formula>L185&lt;0</formula>
    </cfRule>
  </conditionalFormatting>
  <conditionalFormatting sqref="K182:K184 H182:H184 F182:F184">
    <cfRule type="expression" dxfId="1642" priority="31">
      <formula>F182&gt;0</formula>
    </cfRule>
    <cfRule type="expression" dxfId="1641" priority="32">
      <formula>F182&lt;0</formula>
    </cfRule>
  </conditionalFormatting>
  <conditionalFormatting sqref="L183">
    <cfRule type="expression" dxfId="1640" priority="29">
      <formula>L183&gt;0</formula>
    </cfRule>
    <cfRule type="expression" dxfId="1639" priority="30">
      <formula>L183&lt;0</formula>
    </cfRule>
  </conditionalFormatting>
  <conditionalFormatting sqref="K193 H193 F193">
    <cfRule type="expression" dxfId="1638" priority="27">
      <formula>F193&gt;0</formula>
    </cfRule>
    <cfRule type="expression" dxfId="1637" priority="28">
      <formula>F193&lt;0</formula>
    </cfRule>
  </conditionalFormatting>
  <conditionalFormatting sqref="L193">
    <cfRule type="expression" dxfId="1636" priority="25">
      <formula>L193&gt;0</formula>
    </cfRule>
    <cfRule type="expression" dxfId="1635" priority="26">
      <formula>L193&lt;0</formula>
    </cfRule>
  </conditionalFormatting>
  <conditionalFormatting sqref="K190:K192 H190:H192 F190:F192">
    <cfRule type="expression" dxfId="1634" priority="23">
      <formula>F190&gt;0</formula>
    </cfRule>
    <cfRule type="expression" dxfId="1633" priority="24">
      <formula>F190&lt;0</formula>
    </cfRule>
  </conditionalFormatting>
  <conditionalFormatting sqref="K189 H189 F189">
    <cfRule type="expression" dxfId="1632" priority="19">
      <formula>F189&gt;0</formula>
    </cfRule>
    <cfRule type="expression" dxfId="1631" priority="20">
      <formula>F189&lt;0</formula>
    </cfRule>
  </conditionalFormatting>
  <conditionalFormatting sqref="L189">
    <cfRule type="expression" dxfId="1630" priority="17">
      <formula>L189&gt;0</formula>
    </cfRule>
    <cfRule type="expression" dxfId="1629" priority="18">
      <formula>L189&lt;0</formula>
    </cfRule>
  </conditionalFormatting>
  <conditionalFormatting sqref="L201">
    <cfRule type="expression" dxfId="1628" priority="13">
      <formula>L201&gt;0</formula>
    </cfRule>
    <cfRule type="expression" dxfId="1627" priority="14">
      <formula>L201&lt;0</formula>
    </cfRule>
  </conditionalFormatting>
  <conditionalFormatting sqref="F195 H195 K195">
    <cfRule type="expression" dxfId="1626" priority="11">
      <formula>F195&gt;0</formula>
    </cfRule>
    <cfRule type="expression" dxfId="1625" priority="12">
      <formula>F195&lt;0</formula>
    </cfRule>
  </conditionalFormatting>
  <conditionalFormatting sqref="L197">
    <cfRule type="expression" dxfId="1624" priority="9">
      <formula>L197&gt;0</formula>
    </cfRule>
    <cfRule type="expression" dxfId="1623" priority="10">
      <formula>L197&lt;0</formula>
    </cfRule>
  </conditionalFormatting>
  <conditionalFormatting sqref="L195">
    <cfRule type="expression" dxfId="1622" priority="7">
      <formula>L195&gt;0</formula>
    </cfRule>
    <cfRule type="expression" dxfId="1621" priority="8">
      <formula>L195&lt;0</formula>
    </cfRule>
  </conditionalFormatting>
  <conditionalFormatting sqref="K198:K200 F198:F200 H198:H200">
    <cfRule type="expression" dxfId="1620" priority="5">
      <formula>F198&gt;0</formula>
    </cfRule>
    <cfRule type="expression" dxfId="1619" priority="6">
      <formula>F198&lt;0</formula>
    </cfRule>
  </conditionalFormatting>
  <conditionalFormatting sqref="L200">
    <cfRule type="expression" dxfId="1618" priority="3">
      <formula>L200&gt;0</formula>
    </cfRule>
    <cfRule type="expression" dxfId="1617" priority="4">
      <formula>L200&lt;0</formula>
    </cfRule>
  </conditionalFormatting>
  <conditionalFormatting sqref="L198">
    <cfRule type="expression" dxfId="1616" priority="1">
      <formula>L198&gt;0</formula>
    </cfRule>
    <cfRule type="expression" dxfId="1615"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402"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10" si="1">H3*I3-J3</f>
        <v>3119.93</v>
      </c>
      <c r="L3" s="70">
        <v>42846</v>
      </c>
      <c r="M3" s="43">
        <v>3.25</v>
      </c>
      <c r="O3" s="11" t="s">
        <v>58</v>
      </c>
      <c r="Q3" s="406">
        <f>IF(Q2=0, Q4, (F155-K155-M155)/Q2)</f>
        <v>10.768855384615375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13.07</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84955</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69997.559999999939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29573.011000001687</v>
      </c>
      <c r="R7">
        <v>5119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14957.440000000061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0.21368516273995941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1.5302218821729151E-2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20.746031746031747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15.945399999999999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15.8147</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15.683999999999999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15.5533</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15.422599999999999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15.2919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15.161199999999999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15.0305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14.899799999999999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14.769099999999998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14.638400000000003</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14.507700000000002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14.377000000000001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14.246300000000002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14.115600000000001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13.984900000000001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13.854200000000001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13.723500000000001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13.5928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13.462100000000001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13.3314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13.200700000000001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13.07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12.939299999999999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12.8086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12.677899999999999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12.5472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12.416499999999999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12.2858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12.155100000000001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12.0244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11.893700000000001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11.763</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11.632300000000001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11.5016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11.370900000000001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11.2402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11.109500000000001</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0"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654">
        <v>43698</v>
      </c>
      <c r="C146" s="7">
        <v>300</v>
      </c>
      <c r="D146" s="75">
        <v>12.42</v>
      </c>
      <c r="E146" s="43">
        <v>0</v>
      </c>
      <c r="F146" s="43">
        <f t="shared" si="7"/>
        <v>3726</v>
      </c>
      <c r="G146" s="29"/>
    </row>
    <row r="147" spans="1:13" x14ac:dyDescent="0.25">
      <c r="B147" s="654">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45281</v>
      </c>
      <c r="D155" s="18"/>
      <c r="E155" s="18"/>
      <c r="F155" s="18">
        <f>SUM(F2:F154)</f>
        <v>725650.72999999986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39281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6" si="104">C424*(E424-D424)</f>
        <v>14560.000000000002</v>
      </c>
      <c r="G424" s="39">
        <f t="shared" ref="G424:G426" si="105">D424*C424</f>
        <v>70850</v>
      </c>
      <c r="H424" s="177">
        <f t="shared" ref="H424:H426" si="106">(E424-D424)/D424</f>
        <v>0.20550458715596331</v>
      </c>
      <c r="I424" s="39" t="s">
        <v>184</v>
      </c>
      <c r="J424" s="39"/>
      <c r="K424" s="39">
        <f t="shared" ref="K424:K426"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4" priority="269">
      <formula>F160&gt;0</formula>
    </cfRule>
    <cfRule type="expression" dxfId="1613"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2" priority="262">
      <formula>F440&gt;0</formula>
    </cfRule>
    <cfRule type="expression" dxfId="1611" priority="263">
      <formula>F440&lt;0</formula>
    </cfRule>
  </conditionalFormatting>
  <conditionalFormatting sqref="H440:H446">
    <cfRule type="expression" dxfId="1610" priority="258">
      <formula>H440&gt;0</formula>
    </cfRule>
    <cfRule type="expression" dxfId="1609" priority="259">
      <formula>H440&lt;0</formula>
    </cfRule>
  </conditionalFormatting>
  <conditionalFormatting sqref="Q8">
    <cfRule type="expression" dxfId="1608" priority="244">
      <formula>Q8&gt;0</formula>
    </cfRule>
    <cfRule type="expression" dxfId="1607" priority="245">
      <formula>Q8&lt;0</formula>
    </cfRule>
  </conditionalFormatting>
  <conditionalFormatting sqref="Q7">
    <cfRule type="expression" dxfId="1606" priority="246">
      <formula>Q7&gt;0</formula>
    </cfRule>
    <cfRule type="expression" dxfId="1605" priority="247">
      <formula>Q7&lt;0</formula>
    </cfRule>
  </conditionalFormatting>
  <conditionalFormatting sqref="F548:F554">
    <cfRule type="expression" dxfId="1604" priority="218">
      <formula>F548&gt;0</formula>
    </cfRule>
    <cfRule type="expression" dxfId="1603" priority="219">
      <formula>F548&lt;0</formula>
    </cfRule>
  </conditionalFormatting>
  <conditionalFormatting sqref="F473:F491 H473:H491">
    <cfRule type="expression" dxfId="1602" priority="240">
      <formula>F473&gt;0</formula>
    </cfRule>
    <cfRule type="expression" dxfId="1601" priority="241">
      <formula>F473&lt;0</formula>
    </cfRule>
  </conditionalFormatting>
  <conditionalFormatting sqref="F466:F472">
    <cfRule type="expression" dxfId="1600" priority="238">
      <formula>F466&gt;0</formula>
    </cfRule>
    <cfRule type="expression" dxfId="1599" priority="239">
      <formula>F466&lt;0</formula>
    </cfRule>
  </conditionalFormatting>
  <conditionalFormatting sqref="H466:H472">
    <cfRule type="expression" dxfId="1598" priority="236">
      <formula>H466&gt;0</formula>
    </cfRule>
    <cfRule type="expression" dxfId="1597" priority="237">
      <formula>H466&lt;0</formula>
    </cfRule>
  </conditionalFormatting>
  <conditionalFormatting sqref="F499:F517 H499:H517">
    <cfRule type="expression" dxfId="1596" priority="234">
      <formula>F499&gt;0</formula>
    </cfRule>
    <cfRule type="expression" dxfId="1595" priority="235">
      <formula>F499&lt;0</formula>
    </cfRule>
  </conditionalFormatting>
  <conditionalFormatting sqref="F492:F498">
    <cfRule type="expression" dxfId="1594" priority="232">
      <formula>F492&gt;0</formula>
    </cfRule>
    <cfRule type="expression" dxfId="1593" priority="233">
      <formula>F492&lt;0</formula>
    </cfRule>
  </conditionalFormatting>
  <conditionalFormatting sqref="H492:H498">
    <cfRule type="expression" dxfId="1592" priority="230">
      <formula>H492&gt;0</formula>
    </cfRule>
    <cfRule type="expression" dxfId="1591" priority="231">
      <formula>H492&lt;0</formula>
    </cfRule>
  </conditionalFormatting>
  <conditionalFormatting sqref="F525:F542 H525:H542">
    <cfRule type="expression" dxfId="1590" priority="228">
      <formula>F525&gt;0</formula>
    </cfRule>
    <cfRule type="expression" dxfId="1589" priority="229">
      <formula>F525&lt;0</formula>
    </cfRule>
  </conditionalFormatting>
  <conditionalFormatting sqref="F518:F524">
    <cfRule type="expression" dxfId="1588" priority="226">
      <formula>F518&gt;0</formula>
    </cfRule>
    <cfRule type="expression" dxfId="1587" priority="227">
      <formula>F518&lt;0</formula>
    </cfRule>
  </conditionalFormatting>
  <conditionalFormatting sqref="H518:H524">
    <cfRule type="expression" dxfId="1586" priority="224">
      <formula>H518&gt;0</formula>
    </cfRule>
    <cfRule type="expression" dxfId="1585" priority="225">
      <formula>H518&lt;0</formula>
    </cfRule>
  </conditionalFormatting>
  <conditionalFormatting sqref="F543:F547 H543:H547">
    <cfRule type="expression" dxfId="1584" priority="222">
      <formula>F543&gt;0</formula>
    </cfRule>
    <cfRule type="expression" dxfId="1583" priority="223">
      <formula>F543&lt;0</formula>
    </cfRule>
  </conditionalFormatting>
  <conditionalFormatting sqref="F555:F570 H555:H570">
    <cfRule type="expression" dxfId="1582" priority="220">
      <formula>F555&gt;0</formula>
    </cfRule>
    <cfRule type="expression" dxfId="1581" priority="221">
      <formula>F555&lt;0</formula>
    </cfRule>
  </conditionalFormatting>
  <conditionalFormatting sqref="H548:H554">
    <cfRule type="expression" dxfId="1580" priority="216">
      <formula>H548&gt;0</formula>
    </cfRule>
    <cfRule type="expression" dxfId="1579" priority="217">
      <formula>H548&lt;0</formula>
    </cfRule>
  </conditionalFormatting>
  <conditionalFormatting sqref="F571 H571">
    <cfRule type="expression" dxfId="1578" priority="214">
      <formula>F571&gt;0</formula>
    </cfRule>
    <cfRule type="expression" dxfId="1577" priority="215">
      <formula>F571&lt;0</formula>
    </cfRule>
  </conditionalFormatting>
  <conditionalFormatting sqref="F572:F576 H572:H576">
    <cfRule type="expression" dxfId="1576" priority="212">
      <formula>F572&gt;0</formula>
    </cfRule>
    <cfRule type="expression" dxfId="1575" priority="213">
      <formula>F572&lt;0</formula>
    </cfRule>
  </conditionalFormatting>
  <conditionalFormatting sqref="F584:F599 H584:H599">
    <cfRule type="expression" dxfId="1574" priority="210">
      <formula>F584&gt;0</formula>
    </cfRule>
    <cfRule type="expression" dxfId="1573" priority="211">
      <formula>F584&lt;0</formula>
    </cfRule>
  </conditionalFormatting>
  <conditionalFormatting sqref="F577:F583">
    <cfRule type="expression" dxfId="1572" priority="208">
      <formula>F577&gt;0</formula>
    </cfRule>
    <cfRule type="expression" dxfId="1571" priority="209">
      <formula>F577&lt;0</formula>
    </cfRule>
  </conditionalFormatting>
  <conditionalFormatting sqref="H577:H583">
    <cfRule type="expression" dxfId="1570" priority="206">
      <formula>H577&gt;0</formula>
    </cfRule>
    <cfRule type="expression" dxfId="1569" priority="207">
      <formula>H577&lt;0</formula>
    </cfRule>
  </conditionalFormatting>
  <conditionalFormatting sqref="F601:F606 H601:H606">
    <cfRule type="expression" dxfId="1568" priority="204">
      <formula>F601&gt;0</formula>
    </cfRule>
    <cfRule type="expression" dxfId="1567" priority="205">
      <formula>F601&lt;0</formula>
    </cfRule>
  </conditionalFormatting>
  <conditionalFormatting sqref="F607 H607">
    <cfRule type="expression" dxfId="1566" priority="202">
      <formula>F607&gt;0</formula>
    </cfRule>
    <cfRule type="expression" dxfId="1565" priority="203">
      <formula>F607&lt;0</formula>
    </cfRule>
  </conditionalFormatting>
  <conditionalFormatting sqref="F608:F612 H608:H612">
    <cfRule type="expression" dxfId="1564" priority="200">
      <formula>F608&gt;0</formula>
    </cfRule>
    <cfRule type="expression" dxfId="1563" priority="201">
      <formula>F608&lt;0</formula>
    </cfRule>
  </conditionalFormatting>
  <conditionalFormatting sqref="F620:F635 H620:H635">
    <cfRule type="expression" dxfId="1562" priority="198">
      <formula>F620&gt;0</formula>
    </cfRule>
    <cfRule type="expression" dxfId="1561" priority="199">
      <formula>F620&lt;0</formula>
    </cfRule>
  </conditionalFormatting>
  <conditionalFormatting sqref="F613:F619">
    <cfRule type="expression" dxfId="1560" priority="196">
      <formula>F613&gt;0</formula>
    </cfRule>
    <cfRule type="expression" dxfId="1559" priority="197">
      <formula>F613&lt;0</formula>
    </cfRule>
  </conditionalFormatting>
  <conditionalFormatting sqref="H613:H619">
    <cfRule type="expression" dxfId="1558" priority="194">
      <formula>H613&gt;0</formula>
    </cfRule>
    <cfRule type="expression" dxfId="1557" priority="195">
      <formula>H613&lt;0</formula>
    </cfRule>
  </conditionalFormatting>
  <conditionalFormatting sqref="F636:F641 H636:H641">
    <cfRule type="expression" dxfId="1556" priority="192">
      <formula>F636&gt;0</formula>
    </cfRule>
    <cfRule type="expression" dxfId="1555" priority="193">
      <formula>F636&lt;0</formula>
    </cfRule>
  </conditionalFormatting>
  <conditionalFormatting sqref="F642 H642">
    <cfRule type="expression" dxfId="1554" priority="190">
      <formula>F642&gt;0</formula>
    </cfRule>
    <cfRule type="expression" dxfId="1553" priority="191">
      <formula>F642&lt;0</formula>
    </cfRule>
  </conditionalFormatting>
  <conditionalFormatting sqref="F643:F647 H643:H647">
    <cfRule type="expression" dxfId="1552" priority="188">
      <formula>F643&gt;0</formula>
    </cfRule>
    <cfRule type="expression" dxfId="1551" priority="189">
      <formula>F643&lt;0</formula>
    </cfRule>
  </conditionalFormatting>
  <conditionalFormatting sqref="F655:F670 H655:H670">
    <cfRule type="expression" dxfId="1550" priority="186">
      <formula>F655&gt;0</formula>
    </cfRule>
    <cfRule type="expression" dxfId="1549" priority="187">
      <formula>F655&lt;0</formula>
    </cfRule>
  </conditionalFormatting>
  <conditionalFormatting sqref="F648:F654">
    <cfRule type="expression" dxfId="1548" priority="184">
      <formula>F648&gt;0</formula>
    </cfRule>
    <cfRule type="expression" dxfId="1547" priority="185">
      <formula>F648&lt;0</formula>
    </cfRule>
  </conditionalFormatting>
  <conditionalFormatting sqref="H648:H654">
    <cfRule type="expression" dxfId="1546" priority="182">
      <formula>H648&gt;0</formula>
    </cfRule>
    <cfRule type="expression" dxfId="1545" priority="183">
      <formula>H648&lt;0</formula>
    </cfRule>
  </conditionalFormatting>
  <conditionalFormatting sqref="M699">
    <cfRule type="expression" dxfId="1544" priority="180">
      <formula>M699&gt;0</formula>
    </cfRule>
    <cfRule type="expression" dxfId="1543" priority="181">
      <formula>M699&lt;0</formula>
    </cfRule>
  </conditionalFormatting>
  <conditionalFormatting sqref="F166:F177">
    <cfRule type="expression" dxfId="1542" priority="176">
      <formula>F166&gt;0</formula>
    </cfRule>
    <cfRule type="expression" dxfId="1541" priority="177">
      <formula>F166&lt;0</formula>
    </cfRule>
  </conditionalFormatting>
  <conditionalFormatting sqref="H166:H177">
    <cfRule type="expression" dxfId="1540" priority="174">
      <formula>H166&gt;0</formula>
    </cfRule>
    <cfRule type="expression" dxfId="1539" priority="175">
      <formula>H166&lt;0</formula>
    </cfRule>
  </conditionalFormatting>
  <conditionalFormatting sqref="F160:F165 H160:H165">
    <cfRule type="expression" dxfId="1538" priority="172">
      <formula>F160&gt;0</formula>
    </cfRule>
    <cfRule type="expression" dxfId="1537" priority="173">
      <formula>F160&lt;0</formula>
    </cfRule>
  </conditionalFormatting>
  <conditionalFormatting sqref="J162">
    <cfRule type="expression" dxfId="1536" priority="170">
      <formula>J162&gt;0</formula>
    </cfRule>
    <cfRule type="expression" dxfId="1535" priority="171">
      <formula>J162&lt;0</formula>
    </cfRule>
  </conditionalFormatting>
  <conditionalFormatting sqref="J163:J169">
    <cfRule type="expression" dxfId="1534" priority="168">
      <formula>J163&gt;0</formula>
    </cfRule>
    <cfRule type="expression" dxfId="1533" priority="169">
      <formula>J163&lt;0</formula>
    </cfRule>
  </conditionalFormatting>
  <conditionalFormatting sqref="L162:L244 L251 L253">
    <cfRule type="expression" dxfId="1532" priority="164">
      <formula>L162&gt;0</formula>
    </cfRule>
    <cfRule type="expression" dxfId="1531" priority="165">
      <formula>L162&lt;0</formula>
    </cfRule>
  </conditionalFormatting>
  <conditionalFormatting sqref="Q10">
    <cfRule type="expression" dxfId="1530" priority="162">
      <formula>Q10&gt;0</formula>
    </cfRule>
    <cfRule type="expression" dxfId="1529" priority="163">
      <formula>Q10&lt;0</formula>
    </cfRule>
  </conditionalFormatting>
  <conditionalFormatting sqref="H273:H275 F273:F275">
    <cfRule type="expression" dxfId="1528" priority="159">
      <formula>F273&gt;0</formula>
    </cfRule>
    <cfRule type="expression" dxfId="1527" priority="160">
      <formula>F273&lt;0</formula>
    </cfRule>
  </conditionalFormatting>
  <conditionalFormatting sqref="H269:H271 F269:F271">
    <cfRule type="expression" dxfId="1526" priority="157">
      <formula>F269&gt;0</formula>
    </cfRule>
    <cfRule type="expression" dxfId="1525" priority="158">
      <formula>F269&lt;0</formula>
    </cfRule>
  </conditionalFormatting>
  <conditionalFormatting sqref="H268 F268">
    <cfRule type="expression" dxfId="1524" priority="155">
      <formula>F268&gt;0</formula>
    </cfRule>
    <cfRule type="expression" dxfId="1523" priority="156">
      <formula>F268&lt;0</formula>
    </cfRule>
  </conditionalFormatting>
  <conditionalFormatting sqref="H272 F272">
    <cfRule type="expression" dxfId="1522" priority="153">
      <formula>F272&gt;0</formula>
    </cfRule>
    <cfRule type="expression" dxfId="1521" priority="154">
      <formula>F272&lt;0</formula>
    </cfRule>
  </conditionalFormatting>
  <conditionalFormatting sqref="H278:H281 F278:F281">
    <cfRule type="expression" dxfId="1520" priority="149">
      <formula>F278&gt;0</formula>
    </cfRule>
    <cfRule type="expression" dxfId="1519" priority="150">
      <formula>F278&lt;0</formula>
    </cfRule>
  </conditionalFormatting>
  <conditionalFormatting sqref="H276:H277 F276:F277">
    <cfRule type="expression" dxfId="1518" priority="147">
      <formula>F276&gt;0</formula>
    </cfRule>
    <cfRule type="expression" dxfId="1517" priority="148">
      <formula>F276&lt;0</formula>
    </cfRule>
  </conditionalFormatting>
  <conditionalFormatting sqref="H303 F303">
    <cfRule type="expression" dxfId="1516" priority="145">
      <formula>F303&gt;0</formula>
    </cfRule>
    <cfRule type="expression" dxfId="1515" priority="146">
      <formula>F303&lt;0</formula>
    </cfRule>
  </conditionalFormatting>
  <conditionalFormatting sqref="H284:H286 F284:F286">
    <cfRule type="expression" dxfId="1514" priority="143">
      <formula>F284&gt;0</formula>
    </cfRule>
    <cfRule type="expression" dxfId="1513" priority="144">
      <formula>F284&lt;0</formula>
    </cfRule>
  </conditionalFormatting>
  <conditionalFormatting sqref="H282:H283 F282:F283">
    <cfRule type="expression" dxfId="1512" priority="141">
      <formula>F282&gt;0</formula>
    </cfRule>
    <cfRule type="expression" dxfId="1511" priority="142">
      <formula>F282&lt;0</formula>
    </cfRule>
  </conditionalFormatting>
  <conditionalFormatting sqref="H296:H298 F296:F298">
    <cfRule type="expression" dxfId="1510" priority="139">
      <formula>F296&gt;0</formula>
    </cfRule>
    <cfRule type="expression" dxfId="1509" priority="140">
      <formula>F296&lt;0</formula>
    </cfRule>
  </conditionalFormatting>
  <conditionalFormatting sqref="H295 F295">
    <cfRule type="expression" dxfId="1508" priority="137">
      <formula>F295&gt;0</formula>
    </cfRule>
    <cfRule type="expression" dxfId="1507" priority="138">
      <formula>F295&lt;0</formula>
    </cfRule>
  </conditionalFormatting>
  <conditionalFormatting sqref="H292:H294 F292:F294">
    <cfRule type="expression" dxfId="1506" priority="135">
      <formula>F292&gt;0</formula>
    </cfRule>
    <cfRule type="expression" dxfId="1505" priority="136">
      <formula>F292&lt;0</formula>
    </cfRule>
  </conditionalFormatting>
  <conditionalFormatting sqref="H291 F291">
    <cfRule type="expression" dxfId="1504" priority="133">
      <formula>F291&gt;0</formula>
    </cfRule>
    <cfRule type="expression" dxfId="1503" priority="134">
      <formula>F291&lt;0</formula>
    </cfRule>
  </conditionalFormatting>
  <conditionalFormatting sqref="H288:H290 F288:F290">
    <cfRule type="expression" dxfId="1502" priority="131">
      <formula>F288&gt;0</formula>
    </cfRule>
    <cfRule type="expression" dxfId="1501" priority="132">
      <formula>F288&lt;0</formula>
    </cfRule>
  </conditionalFormatting>
  <conditionalFormatting sqref="H287 F287">
    <cfRule type="expression" dxfId="1500" priority="129">
      <formula>F287&gt;0</formula>
    </cfRule>
    <cfRule type="expression" dxfId="1499" priority="130">
      <formula>F287&lt;0</formula>
    </cfRule>
  </conditionalFormatting>
  <conditionalFormatting sqref="H300:H302 F300:F302">
    <cfRule type="expression" dxfId="1498" priority="127">
      <formula>F300&gt;0</formula>
    </cfRule>
    <cfRule type="expression" dxfId="1497" priority="128">
      <formula>F300&lt;0</formula>
    </cfRule>
  </conditionalFormatting>
  <conditionalFormatting sqref="H299 F299">
    <cfRule type="expression" dxfId="1496" priority="125">
      <formula>F299&gt;0</formula>
    </cfRule>
    <cfRule type="expression" dxfId="1495" priority="126">
      <formula>F299&lt;0</formula>
    </cfRule>
  </conditionalFormatting>
  <conditionalFormatting sqref="H307 F307">
    <cfRule type="expression" dxfId="1494" priority="121">
      <formula>F307&gt;0</formula>
    </cfRule>
    <cfRule type="expression" dxfId="1493" priority="122">
      <formula>F307&lt;0</formula>
    </cfRule>
  </conditionalFormatting>
  <conditionalFormatting sqref="H304:H306 F304:F306">
    <cfRule type="expression" dxfId="1492" priority="119">
      <formula>F304&gt;0</formula>
    </cfRule>
    <cfRule type="expression" dxfId="1491" priority="120">
      <formula>F304&lt;0</formula>
    </cfRule>
  </conditionalFormatting>
  <conditionalFormatting sqref="H318:H319 F318:F319">
    <cfRule type="expression" dxfId="1490" priority="117">
      <formula>F318&gt;0</formula>
    </cfRule>
    <cfRule type="expression" dxfId="1489" priority="118">
      <formula>F318&lt;0</formula>
    </cfRule>
  </conditionalFormatting>
  <conditionalFormatting sqref="H314:H317 F314:F317">
    <cfRule type="expression" dxfId="1488" priority="113">
      <formula>F314&gt;0</formula>
    </cfRule>
    <cfRule type="expression" dxfId="1487" priority="114">
      <formula>F314&lt;0</formula>
    </cfRule>
  </conditionalFormatting>
  <conditionalFormatting sqref="H312:H313 F312:F313">
    <cfRule type="expression" dxfId="1486" priority="111">
      <formula>F312&gt;0</formula>
    </cfRule>
    <cfRule type="expression" dxfId="1485" priority="112">
      <formula>F312&lt;0</formula>
    </cfRule>
  </conditionalFormatting>
  <conditionalFormatting sqref="H308:H311 F308:F311">
    <cfRule type="expression" dxfId="1484" priority="107">
      <formula>F308&gt;0</formula>
    </cfRule>
    <cfRule type="expression" dxfId="1483" priority="108">
      <formula>F308&lt;0</formula>
    </cfRule>
  </conditionalFormatting>
  <conditionalFormatting sqref="F327:F330 H327:H330">
    <cfRule type="expression" dxfId="1482" priority="105">
      <formula>F327&gt;0</formula>
    </cfRule>
    <cfRule type="expression" dxfId="1481" priority="106">
      <formula>F327&lt;0</formula>
    </cfRule>
  </conditionalFormatting>
  <conditionalFormatting sqref="F325:F326 H325:H326">
    <cfRule type="expression" dxfId="1480" priority="103">
      <formula>F325&gt;0</formula>
    </cfRule>
    <cfRule type="expression" dxfId="1479" priority="104">
      <formula>F325&lt;0</formula>
    </cfRule>
  </conditionalFormatting>
  <conditionalFormatting sqref="F331:F333 H331:H333 K331:K334">
    <cfRule type="expression" dxfId="1478" priority="97">
      <formula>F331&gt;0</formula>
    </cfRule>
    <cfRule type="expression" dxfId="1477" priority="98">
      <formula>F331&lt;0</formula>
    </cfRule>
  </conditionalFormatting>
  <conditionalFormatting sqref="H338:H340 F338:F340 K338:K341">
    <cfRule type="expression" dxfId="1476" priority="93">
      <formula>F338&gt;0</formula>
    </cfRule>
    <cfRule type="expression" dxfId="1475" priority="94">
      <formula>F338&lt;0</formula>
    </cfRule>
  </conditionalFormatting>
  <conditionalFormatting sqref="H341:H344 F341:F344 K342:K344">
    <cfRule type="expression" dxfId="1474" priority="91">
      <formula>F341&gt;0</formula>
    </cfRule>
    <cfRule type="expression" dxfId="1473" priority="92">
      <formula>F341&lt;0</formula>
    </cfRule>
  </conditionalFormatting>
  <conditionalFormatting sqref="H345:H346 F345:F346 K345:K346">
    <cfRule type="expression" dxfId="1472" priority="89">
      <formula>F345&gt;0</formula>
    </cfRule>
    <cfRule type="expression" dxfId="1471" priority="90">
      <formula>F345&lt;0</formula>
    </cfRule>
  </conditionalFormatting>
  <conditionalFormatting sqref="K362 F362 H362">
    <cfRule type="expression" dxfId="1470" priority="87">
      <formula>F362&gt;0</formula>
    </cfRule>
    <cfRule type="expression" dxfId="1469" priority="88">
      <formula>F362&lt;0</formula>
    </cfRule>
  </conditionalFormatting>
  <conditionalFormatting sqref="K350:K352 F350:F352 H350:H352">
    <cfRule type="expression" dxfId="1468" priority="85">
      <formula>F350&gt;0</formula>
    </cfRule>
    <cfRule type="expression" dxfId="1467" priority="86">
      <formula>F350&lt;0</formula>
    </cfRule>
  </conditionalFormatting>
  <conditionalFormatting sqref="F354:F356 H354:H356 K354:K356">
    <cfRule type="expression" dxfId="1466" priority="81">
      <formula>F354&gt;0</formula>
    </cfRule>
    <cfRule type="expression" dxfId="1465" priority="82">
      <formula>F354&lt;0</formula>
    </cfRule>
  </conditionalFormatting>
  <conditionalFormatting sqref="K353 F353 H353">
    <cfRule type="expression" dxfId="1464" priority="79">
      <formula>F353&gt;0</formula>
    </cfRule>
    <cfRule type="expression" dxfId="1463" priority="80">
      <formula>F353&lt;0</formula>
    </cfRule>
  </conditionalFormatting>
  <conditionalFormatting sqref="K357:K358 F357:F358 H357:H358">
    <cfRule type="expression" dxfId="1462" priority="77">
      <formula>F357&gt;0</formula>
    </cfRule>
    <cfRule type="expression" dxfId="1461" priority="78">
      <formula>F357&lt;0</formula>
    </cfRule>
  </conditionalFormatting>
  <conditionalFormatting sqref="K359:K361 F359:F361 H359:H361">
    <cfRule type="expression" dxfId="1460" priority="71">
      <formula>F359&gt;0</formula>
    </cfRule>
    <cfRule type="expression" dxfId="1459" priority="72">
      <formula>F359&lt;0</formula>
    </cfRule>
  </conditionalFormatting>
  <conditionalFormatting sqref="F367:F369 H367:H369">
    <cfRule type="expression" dxfId="1458" priority="69">
      <formula>F367&gt;0</formula>
    </cfRule>
    <cfRule type="expression" dxfId="1457" priority="70">
      <formula>F367&lt;0</formula>
    </cfRule>
  </conditionalFormatting>
  <conditionalFormatting sqref="F366 H366">
    <cfRule type="expression" dxfId="1456" priority="67">
      <formula>F366&gt;0</formula>
    </cfRule>
    <cfRule type="expression" dxfId="1455" priority="68">
      <formula>F366&lt;0</formula>
    </cfRule>
  </conditionalFormatting>
  <conditionalFormatting sqref="F363:F365 H363:H365 K363:K369">
    <cfRule type="expression" dxfId="1454" priority="65">
      <formula>F363&gt;0</formula>
    </cfRule>
    <cfRule type="expression" dxfId="1453" priority="66">
      <formula>F363&lt;0</formula>
    </cfRule>
  </conditionalFormatting>
  <conditionalFormatting sqref="K370 F370 H370">
    <cfRule type="expression" dxfId="1452" priority="63">
      <formula>F370&gt;0</formula>
    </cfRule>
    <cfRule type="expression" dxfId="1451" priority="64">
      <formula>F370&lt;0</formula>
    </cfRule>
  </conditionalFormatting>
  <conditionalFormatting sqref="K371:K373 F371:F373 H371:H373">
    <cfRule type="expression" dxfId="1450" priority="61">
      <formula>F371&gt;0</formula>
    </cfRule>
    <cfRule type="expression" dxfId="1449" priority="62">
      <formula>F371&lt;0</formula>
    </cfRule>
  </conditionalFormatting>
  <conditionalFormatting sqref="K378 F378 H378">
    <cfRule type="expression" dxfId="1448" priority="59">
      <formula>F378&gt;0</formula>
    </cfRule>
    <cfRule type="expression" dxfId="1447" priority="60">
      <formula>F378&lt;0</formula>
    </cfRule>
  </conditionalFormatting>
  <conditionalFormatting sqref="F375:F377 H375:H377 K375:K377">
    <cfRule type="expression" dxfId="1446" priority="57">
      <formula>F375&gt;0</formula>
    </cfRule>
    <cfRule type="expression" dxfId="1445" priority="58">
      <formula>F375&lt;0</formula>
    </cfRule>
  </conditionalFormatting>
  <conditionalFormatting sqref="K374 F374 H374">
    <cfRule type="expression" dxfId="1444" priority="55">
      <formula>F374&gt;0</formula>
    </cfRule>
    <cfRule type="expression" dxfId="1443" priority="56">
      <formula>F374&lt;0</formula>
    </cfRule>
  </conditionalFormatting>
  <conditionalFormatting sqref="F383:F385 H383:H385 K383:K385">
    <cfRule type="expression" dxfId="1442" priority="53">
      <formula>F383&gt;0</formula>
    </cfRule>
    <cfRule type="expression" dxfId="1441" priority="54">
      <formula>F383&lt;0</formula>
    </cfRule>
  </conditionalFormatting>
  <conditionalFormatting sqref="K382 F382 H382">
    <cfRule type="expression" dxfId="1440" priority="51">
      <formula>F382&gt;0</formula>
    </cfRule>
    <cfRule type="expression" dxfId="1439" priority="52">
      <formula>F382&lt;0</formula>
    </cfRule>
  </conditionalFormatting>
  <conditionalFormatting sqref="K379:K381 F379:F381 H379:H381">
    <cfRule type="expression" dxfId="1438" priority="49">
      <formula>F379&gt;0</formula>
    </cfRule>
    <cfRule type="expression" dxfId="1437" priority="50">
      <formula>F379&lt;0</formula>
    </cfRule>
  </conditionalFormatting>
  <conditionalFormatting sqref="K392 F392 H392">
    <cfRule type="expression" dxfId="1436" priority="47">
      <formula>F392&gt;0</formula>
    </cfRule>
    <cfRule type="expression" dxfId="1435" priority="48">
      <formula>F392&lt;0</formula>
    </cfRule>
  </conditionalFormatting>
  <conditionalFormatting sqref="K387 F387 H387">
    <cfRule type="expression" dxfId="1434" priority="45">
      <formula>F387&gt;0</formula>
    </cfRule>
    <cfRule type="expression" dxfId="1433" priority="46">
      <formula>F387&lt;0</formula>
    </cfRule>
  </conditionalFormatting>
  <conditionalFormatting sqref="K386 F386 H386">
    <cfRule type="expression" dxfId="1432" priority="43">
      <formula>F386&gt;0</formula>
    </cfRule>
    <cfRule type="expression" dxfId="1431" priority="44">
      <formula>F386&lt;0</formula>
    </cfRule>
  </conditionalFormatting>
  <conditionalFormatting sqref="F388:F390 H388:H390 K388:K390">
    <cfRule type="expression" dxfId="1430" priority="41">
      <formula>F388&gt;0</formula>
    </cfRule>
    <cfRule type="expression" dxfId="1429" priority="42">
      <formula>F388&lt;0</formula>
    </cfRule>
  </conditionalFormatting>
  <conditionalFormatting sqref="K391 F391 H391">
    <cfRule type="expression" dxfId="1428" priority="39">
      <formula>F391&gt;0</formula>
    </cfRule>
    <cfRule type="expression" dxfId="1427" priority="40">
      <formula>F391&lt;0</formula>
    </cfRule>
  </conditionalFormatting>
  <conditionalFormatting sqref="H396 F396 K396">
    <cfRule type="expression" dxfId="1426" priority="33">
      <formula>F396&gt;0</formula>
    </cfRule>
    <cfRule type="expression" dxfId="1425" priority="34">
      <formula>F396&lt;0</formula>
    </cfRule>
  </conditionalFormatting>
  <conditionalFormatting sqref="H397:H399 F397:F399 K397:K399">
    <cfRule type="expression" dxfId="1424" priority="31">
      <formula>F397&gt;0</formula>
    </cfRule>
    <cfRule type="expression" dxfId="1423" priority="32">
      <formula>F397&lt;0</formula>
    </cfRule>
  </conditionalFormatting>
  <conditionalFormatting sqref="K404 F404 H404">
    <cfRule type="expression" dxfId="1422" priority="27">
      <formula>F404&gt;0</formula>
    </cfRule>
    <cfRule type="expression" dxfId="1421" priority="28">
      <formula>F404&lt;0</formula>
    </cfRule>
  </conditionalFormatting>
  <conditionalFormatting sqref="K401:K403 F401:F403 H401:H403">
    <cfRule type="expression" dxfId="1420" priority="25">
      <formula>F401&gt;0</formula>
    </cfRule>
    <cfRule type="expression" dxfId="1419" priority="26">
      <formula>F401&lt;0</formula>
    </cfRule>
  </conditionalFormatting>
  <conditionalFormatting sqref="H406:H408 F406:F408 K406:K408">
    <cfRule type="expression" dxfId="1418" priority="23">
      <formula>F406&gt;0</formula>
    </cfRule>
    <cfRule type="expression" dxfId="1417" priority="24">
      <formula>F406&lt;0</formula>
    </cfRule>
  </conditionalFormatting>
  <conditionalFormatting sqref="K414:K416 F414:F416 H414:H416">
    <cfRule type="expression" dxfId="1416" priority="21">
      <formula>F414&gt;0</formula>
    </cfRule>
    <cfRule type="expression" dxfId="1415" priority="22">
      <formula>F414&lt;0</formula>
    </cfRule>
  </conditionalFormatting>
  <conditionalFormatting sqref="K413 F413 H413">
    <cfRule type="expression" dxfId="1414" priority="19">
      <formula>F413&gt;0</formula>
    </cfRule>
    <cfRule type="expression" dxfId="1413" priority="20">
      <formula>F413&lt;0</formula>
    </cfRule>
  </conditionalFormatting>
  <conditionalFormatting sqref="K410:K412 F410:F412 H410:H412">
    <cfRule type="expression" dxfId="1412" priority="17">
      <formula>F410&gt;0</formula>
    </cfRule>
    <cfRule type="expression" dxfId="1411" priority="18">
      <formula>F410&lt;0</formula>
    </cfRule>
  </conditionalFormatting>
  <conditionalFormatting sqref="K421 F421 H421">
    <cfRule type="expression" dxfId="1410" priority="15">
      <formula>F421&gt;0</formula>
    </cfRule>
    <cfRule type="expression" dxfId="1409" priority="16">
      <formula>F421&lt;0</formula>
    </cfRule>
  </conditionalFormatting>
  <conditionalFormatting sqref="K418:K420 F418:F420 H418:H420">
    <cfRule type="expression" dxfId="1408" priority="13">
      <formula>F418&gt;0</formula>
    </cfRule>
    <cfRule type="expression" dxfId="1407" priority="14">
      <formula>F418&lt;0</formula>
    </cfRule>
  </conditionalFormatting>
  <conditionalFormatting sqref="K417 F417 H417">
    <cfRule type="expression" dxfId="1406" priority="11">
      <formula>F417&gt;0</formula>
    </cfRule>
    <cfRule type="expression" dxfId="1405" priority="12">
      <formula>F417&lt;0</formula>
    </cfRule>
  </conditionalFormatting>
  <conditionalFormatting sqref="K422:K424 F422:F424 H422:H424">
    <cfRule type="expression" dxfId="1404" priority="9">
      <formula>F422&gt;0</formula>
    </cfRule>
    <cfRule type="expression" dxfId="1403" priority="10">
      <formula>F422&lt;0</formula>
    </cfRule>
  </conditionalFormatting>
  <conditionalFormatting sqref="H432:H434 F432:F434 K432:K434">
    <cfRule type="expression" dxfId="1402" priority="5">
      <formula>F432&gt;0</formula>
    </cfRule>
    <cfRule type="expression" dxfId="1401" priority="6">
      <formula>F432&lt;0</formula>
    </cfRule>
  </conditionalFormatting>
  <conditionalFormatting sqref="H428:H430 F428:F430 K428:K430">
    <cfRule type="expression" dxfId="1400" priority="3">
      <formula>F428&gt;0</formula>
    </cfRule>
    <cfRule type="expression" dxfId="1399" priority="4">
      <formula>F428&lt;0</formula>
    </cfRule>
  </conditionalFormatting>
  <conditionalFormatting sqref="H425:H427 F425:F427 K425:K427">
    <cfRule type="expression" dxfId="1398" priority="1">
      <formula>F425&gt;0</formula>
    </cfRule>
    <cfRule type="expression" dxfId="1397"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6" priority="29">
      <formula>N19&gt;0</formula>
    </cfRule>
    <cfRule type="expression" dxfId="139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4" priority="23">
      <formula>F22&gt;0</formula>
    </cfRule>
    <cfRule type="expression" dxfId="1393" priority="24">
      <formula>F22&lt;0</formula>
    </cfRule>
  </conditionalFormatting>
  <conditionalFormatting sqref="H22:H31">
    <cfRule type="expression" dxfId="1392" priority="21">
      <formula>H22&gt;0</formula>
    </cfRule>
    <cfRule type="expression" dxfId="1391" priority="22">
      <formula>H22&lt;0</formula>
    </cfRule>
  </conditionalFormatting>
  <conditionalFormatting sqref="I21:J31">
    <cfRule type="expression" dxfId="1390" priority="19">
      <formula>I21&gt;0</formula>
    </cfRule>
    <cfRule type="expression" dxfId="1389" priority="20">
      <formula>I21&lt;0</formula>
    </cfRule>
  </conditionalFormatting>
  <conditionalFormatting sqref="Q8">
    <cfRule type="expression" dxfId="1388" priority="11">
      <formula>Q8&gt;0</formula>
    </cfRule>
    <cfRule type="expression" dxfId="1387" priority="12">
      <formula>Q8&lt;0</formula>
    </cfRule>
  </conditionalFormatting>
  <conditionalFormatting sqref="Q7">
    <cfRule type="expression" dxfId="1386" priority="13">
      <formula>Q7&gt;0</formula>
    </cfRule>
    <cfRule type="expression" dxfId="1385" priority="14">
      <formula>Q7&lt;0</formula>
    </cfRule>
  </conditionalFormatting>
  <conditionalFormatting sqref="F56:F66">
    <cfRule type="expression" dxfId="1384" priority="9">
      <formula>F56&gt;0</formula>
    </cfRule>
    <cfRule type="expression" dxfId="1383" priority="10">
      <formula>F56&lt;0</formula>
    </cfRule>
  </conditionalFormatting>
  <conditionalFormatting sqref="H56:H66">
    <cfRule type="expression" dxfId="1382" priority="7">
      <formula>H56&gt;0</formula>
    </cfRule>
    <cfRule type="expression" dxfId="1381" priority="8">
      <formula>H56&lt;0</formula>
    </cfRule>
  </conditionalFormatting>
  <conditionalFormatting sqref="I56:I66">
    <cfRule type="expression" dxfId="1380" priority="5">
      <formula>I56&gt;0</formula>
    </cfRule>
    <cfRule type="expression" dxfId="1379" priority="6">
      <formula>I56&lt;0</formula>
    </cfRule>
  </conditionalFormatting>
  <conditionalFormatting sqref="F21">
    <cfRule type="expression" dxfId="1378" priority="3">
      <formula>F21&gt;0</formula>
    </cfRule>
    <cfRule type="expression" dxfId="1377" priority="4">
      <formula>F21&lt;0</formula>
    </cfRule>
  </conditionalFormatting>
  <conditionalFormatting sqref="H21">
    <cfRule type="expression" dxfId="1376" priority="1">
      <formula>H21&gt;0</formula>
    </cfRule>
    <cfRule type="expression" dxfId="137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4" priority="9">
      <formula>F39&gt;0</formula>
    </cfRule>
    <cfRule type="expression" dxfId="1373" priority="10">
      <formula>F39&lt;0</formula>
    </cfRule>
  </conditionalFormatting>
  <conditionalFormatting sqref="F25:F38">
    <cfRule type="expression" dxfId="1372" priority="7">
      <formula>F25&gt;0</formula>
    </cfRule>
    <cfRule type="expression" dxfId="1371" priority="8">
      <formula>F25&lt;0</formula>
    </cfRule>
  </conditionalFormatting>
  <conditionalFormatting sqref="H25:H38">
    <cfRule type="expression" dxfId="1370" priority="5">
      <formula>H25&gt;0</formula>
    </cfRule>
    <cfRule type="expression" dxfId="1369" priority="6">
      <formula>H25&lt;0</formula>
    </cfRule>
  </conditionalFormatting>
  <conditionalFormatting sqref="Q7">
    <cfRule type="expression" dxfId="1368" priority="3">
      <formula>Q7&gt;0</formula>
    </cfRule>
    <cfRule type="expression" dxfId="1367" priority="4">
      <formula>Q7&lt;0</formula>
    </cfRule>
  </conditionalFormatting>
  <conditionalFormatting sqref="Q8">
    <cfRule type="expression" dxfId="1366" priority="1">
      <formula>Q8&gt;0</formula>
    </cfRule>
    <cfRule type="expression" dxfId="136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4" priority="137">
      <formula>F30&gt;0</formula>
    </cfRule>
    <cfRule type="expression" dxfId="1363" priority="138">
      <formula>F30&lt;0</formula>
    </cfRule>
  </conditionalFormatting>
  <conditionalFormatting sqref="H47:H58">
    <cfRule type="expression" dxfId="1362" priority="129">
      <formula>H47&gt;0</formula>
    </cfRule>
    <cfRule type="expression" dxfId="1361" priority="130">
      <formula>H47&lt;0</formula>
    </cfRule>
  </conditionalFormatting>
  <conditionalFormatting sqref="H59">
    <cfRule type="expression" dxfId="1360" priority="119">
      <formula>H59&gt;0</formula>
    </cfRule>
    <cfRule type="expression" dxfId="1359" priority="120">
      <formula>H59&lt;0</formula>
    </cfRule>
  </conditionalFormatting>
  <conditionalFormatting sqref="H60">
    <cfRule type="expression" dxfId="1358" priority="115">
      <formula>H60&gt;0</formula>
    </cfRule>
    <cfRule type="expression" dxfId="1357" priority="116">
      <formula>H60&lt;0</formula>
    </cfRule>
  </conditionalFormatting>
  <conditionalFormatting sqref="H61:H66">
    <cfRule type="expression" dxfId="1356" priority="111">
      <formula>H61&gt;0</formula>
    </cfRule>
    <cfRule type="expression" dxfId="1355" priority="112">
      <formula>H61&lt;0</formula>
    </cfRule>
  </conditionalFormatting>
  <conditionalFormatting sqref="Q8">
    <cfRule type="expression" dxfId="1354" priority="95">
      <formula>Q8&gt;0</formula>
    </cfRule>
    <cfRule type="expression" dxfId="1353" priority="96">
      <formula>Q8&lt;0</formula>
    </cfRule>
  </conditionalFormatting>
  <conditionalFormatting sqref="Q7">
    <cfRule type="expression" dxfId="1352" priority="97">
      <formula>Q7&gt;0</formula>
    </cfRule>
    <cfRule type="expression" dxfId="1351" priority="98">
      <formula>Q7&lt;0</formula>
    </cfRule>
  </conditionalFormatting>
  <conditionalFormatting sqref="F178 H178">
    <cfRule type="expression" dxfId="1350" priority="93">
      <formula>F178&gt;0</formula>
    </cfRule>
    <cfRule type="expression" dxfId="1349" priority="94">
      <formula>F178&lt;0</formula>
    </cfRule>
  </conditionalFormatting>
  <conditionalFormatting sqref="Q10">
    <cfRule type="expression" dxfId="1348" priority="87">
      <formula>Q10&gt;0</formula>
    </cfRule>
    <cfRule type="expression" dxfId="1347" priority="88">
      <formula>Q10&lt;0</formula>
    </cfRule>
  </conditionalFormatting>
  <conditionalFormatting sqref="Q9">
    <cfRule type="expression" dxfId="1346" priority="81">
      <formula>Q9&gt;0</formula>
    </cfRule>
    <cfRule type="expression" dxfId="1345" priority="82">
      <formula>Q9&lt;0</formula>
    </cfRule>
  </conditionalFormatting>
  <conditionalFormatting sqref="F201:F248">
    <cfRule type="expression" dxfId="1344" priority="41">
      <formula>F201&gt;0</formula>
    </cfRule>
    <cfRule type="expression" dxfId="1343" priority="42">
      <formula>F201&lt;0</formula>
    </cfRule>
  </conditionalFormatting>
  <conditionalFormatting sqref="H201:H248">
    <cfRule type="expression" dxfId="1342" priority="39">
      <formula>H201&gt;0</formula>
    </cfRule>
    <cfRule type="expression" dxfId="1341" priority="40">
      <formula>H201&lt;0</formula>
    </cfRule>
  </conditionalFormatting>
  <conditionalFormatting sqref="J208">
    <cfRule type="expression" dxfId="1340" priority="37">
      <formula>J208&gt;0</formula>
    </cfRule>
    <cfRule type="expression" dxfId="1339" priority="38">
      <formula>J208&lt;0</formula>
    </cfRule>
  </conditionalFormatting>
  <conditionalFormatting sqref="J214:J215">
    <cfRule type="expression" dxfId="1338" priority="35">
      <formula>J214&gt;0</formula>
    </cfRule>
    <cfRule type="expression" dxfId="1337" priority="36">
      <formula>J214&lt;0</formula>
    </cfRule>
  </conditionalFormatting>
  <conditionalFormatting sqref="J216">
    <cfRule type="expression" dxfId="1336" priority="33">
      <formula>J216&gt;0</formula>
    </cfRule>
    <cfRule type="expression" dxfId="1335" priority="34">
      <formula>J216&lt;0</formula>
    </cfRule>
  </conditionalFormatting>
  <conditionalFormatting sqref="J217:J219 J221:J224">
    <cfRule type="expression" dxfId="1334" priority="31">
      <formula>J217&gt;0</formula>
    </cfRule>
    <cfRule type="expression" dxfId="1333" priority="32">
      <formula>J217&lt;0</formula>
    </cfRule>
  </conditionalFormatting>
  <conditionalFormatting sqref="K208">
    <cfRule type="expression" dxfId="1332" priority="29">
      <formula>K208&gt;0</formula>
    </cfRule>
    <cfRule type="expression" dxfId="1331" priority="30">
      <formula>K208&lt;0</formula>
    </cfRule>
  </conditionalFormatting>
  <conditionalFormatting sqref="K214:K215">
    <cfRule type="expression" dxfId="1330" priority="27">
      <formula>K214&gt;0</formula>
    </cfRule>
    <cfRule type="expression" dxfId="1329" priority="28">
      <formula>K214&lt;0</formula>
    </cfRule>
  </conditionalFormatting>
  <conditionalFormatting sqref="K216">
    <cfRule type="expression" dxfId="1328" priority="25">
      <formula>K216&gt;0</formula>
    </cfRule>
    <cfRule type="expression" dxfId="1327" priority="26">
      <formula>K216&lt;0</formula>
    </cfRule>
  </conditionalFormatting>
  <conditionalFormatting sqref="K217:K224">
    <cfRule type="expression" dxfId="1326" priority="23">
      <formula>K217&gt;0</formula>
    </cfRule>
    <cfRule type="expression" dxfId="1325" priority="24">
      <formula>K217&lt;0</formula>
    </cfRule>
  </conditionalFormatting>
  <conditionalFormatting sqref="L208">
    <cfRule type="expression" dxfId="1324" priority="21">
      <formula>L208&gt;0</formula>
    </cfRule>
    <cfRule type="expression" dxfId="1323" priority="22">
      <formula>L208&lt;0</formula>
    </cfRule>
  </conditionalFormatting>
  <conditionalFormatting sqref="L214:L215">
    <cfRule type="expression" dxfId="1322" priority="19">
      <formula>L214&gt;0</formula>
    </cfRule>
    <cfRule type="expression" dxfId="1321" priority="20">
      <formula>L214&lt;0</formula>
    </cfRule>
  </conditionalFormatting>
  <conditionalFormatting sqref="L216">
    <cfRule type="expression" dxfId="1320" priority="17">
      <formula>L216&gt;0</formula>
    </cfRule>
    <cfRule type="expression" dxfId="1319" priority="18">
      <formula>L216&lt;0</formula>
    </cfRule>
  </conditionalFormatting>
  <conditionalFormatting sqref="L217:L224">
    <cfRule type="expression" dxfId="1318" priority="15">
      <formula>L217&gt;0</formula>
    </cfRule>
    <cfRule type="expression" dxfId="1317" priority="16">
      <formula>L217&lt;0</formula>
    </cfRule>
  </conditionalFormatting>
  <conditionalFormatting sqref="K225">
    <cfRule type="expression" dxfId="1316" priority="13">
      <formula>K225&gt;0</formula>
    </cfRule>
    <cfRule type="expression" dxfId="1315" priority="14">
      <formula>K225&lt;0</formula>
    </cfRule>
  </conditionalFormatting>
  <conditionalFormatting sqref="L225:L232">
    <cfRule type="expression" dxfId="1314" priority="11">
      <formula>L225&gt;0</formula>
    </cfRule>
    <cfRule type="expression" dxfId="1313" priority="12">
      <formula>L225&lt;0</formula>
    </cfRule>
  </conditionalFormatting>
  <conditionalFormatting sqref="K226">
    <cfRule type="expression" dxfId="1312" priority="9">
      <formula>K226&gt;0</formula>
    </cfRule>
    <cfRule type="expression" dxfId="1311" priority="10">
      <formula>K226&lt;0</formula>
    </cfRule>
  </conditionalFormatting>
  <conditionalFormatting sqref="K227">
    <cfRule type="expression" dxfId="1310" priority="7">
      <formula>K227&gt;0</formula>
    </cfRule>
    <cfRule type="expression" dxfId="1309" priority="8">
      <formula>K227&lt;0</formula>
    </cfRule>
  </conditionalFormatting>
  <conditionalFormatting sqref="K228:K248">
    <cfRule type="expression" dxfId="1308" priority="5">
      <formula>K228&gt;0</formula>
    </cfRule>
    <cfRule type="expression" dxfId="1307" priority="6">
      <formula>K228&lt;0</formula>
    </cfRule>
  </conditionalFormatting>
  <conditionalFormatting sqref="L233:L237">
    <cfRule type="expression" dxfId="1306" priority="3">
      <formula>L233&gt;0</formula>
    </cfRule>
    <cfRule type="expression" dxfId="1305" priority="4">
      <formula>L233&lt;0</formula>
    </cfRule>
  </conditionalFormatting>
  <conditionalFormatting sqref="L238:L243">
    <cfRule type="expression" dxfId="1304" priority="1">
      <formula>L238&gt;0</formula>
    </cfRule>
    <cfRule type="expression" dxfId="13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2" priority="11">
      <formula>F27&gt;0</formula>
    </cfRule>
    <cfRule type="expression" dxfId="1301" priority="12">
      <formula>F27&lt;0</formula>
    </cfRule>
  </conditionalFormatting>
  <conditionalFormatting sqref="H27:H29">
    <cfRule type="expression" dxfId="1300" priority="9">
      <formula>H27&gt;0</formula>
    </cfRule>
    <cfRule type="expression" dxfId="1299" priority="10">
      <formula>H27&lt;0</formula>
    </cfRule>
  </conditionalFormatting>
  <conditionalFormatting sqref="F23:F26">
    <cfRule type="expression" dxfId="1298" priority="7">
      <formula>F23&gt;0</formula>
    </cfRule>
    <cfRule type="expression" dxfId="1297" priority="8">
      <formula>F23&lt;0</formula>
    </cfRule>
  </conditionalFormatting>
  <conditionalFormatting sqref="H23:H26">
    <cfRule type="expression" dxfId="1296" priority="5">
      <formula>H23&gt;0</formula>
    </cfRule>
    <cfRule type="expression" dxfId="1295" priority="6">
      <formula>H23&lt;0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0" priority="7">
      <formula>F21&gt;0</formula>
    </cfRule>
    <cfRule type="expression" dxfId="1289" priority="8">
      <formula>F21&lt;0</formula>
    </cfRule>
  </conditionalFormatting>
  <conditionalFormatting sqref="F22">
    <cfRule type="expression" dxfId="1288" priority="5">
      <formula>F22&gt;0</formula>
    </cfRule>
    <cfRule type="expression" dxfId="1287" priority="6">
      <formula>F22&lt;0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2" priority="11">
      <formula>F24&gt;0</formula>
    </cfRule>
    <cfRule type="expression" dxfId="1281" priority="12">
      <formula>F24&lt;0</formula>
    </cfRule>
  </conditionalFormatting>
  <conditionalFormatting sqref="H27:H30">
    <cfRule type="expression" dxfId="1280" priority="9">
      <formula>H27&gt;0</formula>
    </cfRule>
    <cfRule type="expression" dxfId="1279" priority="10">
      <formula>H27&lt;0</formula>
    </cfRule>
  </conditionalFormatting>
  <conditionalFormatting sqref="F25">
    <cfRule type="expression" dxfId="1278" priority="7">
      <formula>F25&gt;0</formula>
    </cfRule>
    <cfRule type="expression" dxfId="1277" priority="8">
      <formula>F25&lt;0</formula>
    </cfRule>
  </conditionalFormatting>
  <conditionalFormatting sqref="H24:H26">
    <cfRule type="expression" dxfId="1276" priority="5">
      <formula>H24&gt;0</formula>
    </cfRule>
    <cfRule type="expression" dxfId="1275" priority="6">
      <formula>H24&lt;0</formula>
    </cfRule>
  </conditionalFormatting>
  <conditionalFormatting sqref="Q7">
    <cfRule type="expression" dxfId="1274" priority="3">
      <formula>Q7&gt;0</formula>
    </cfRule>
    <cfRule type="expression" dxfId="1273" priority="4">
      <formula>Q7&lt;0</formula>
    </cfRule>
  </conditionalFormatting>
  <conditionalFormatting sqref="Q8">
    <cfRule type="expression" dxfId="1272" priority="1">
      <formula>Q8&gt;0</formula>
    </cfRule>
    <cfRule type="expression" dxfId="12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0" priority="17">
      <formula>F28&gt;0</formula>
    </cfRule>
    <cfRule type="expression" dxfId="1269" priority="18">
      <formula>F28&lt;0</formula>
    </cfRule>
  </conditionalFormatting>
  <conditionalFormatting sqref="F28 F33:F35">
    <cfRule type="expression" dxfId="1268" priority="19">
      <formula>F28&gt;0</formula>
    </cfRule>
    <cfRule type="expression" dxfId="1267" priority="20">
      <formula>F28&lt;0</formula>
    </cfRule>
  </conditionalFormatting>
  <conditionalFormatting sqref="H28 H33:H35">
    <cfRule type="expression" dxfId="1266" priority="15">
      <formula>H28&gt;0</formula>
    </cfRule>
    <cfRule type="expression" dxfId="1265" priority="16">
      <formula>H28&lt;0</formula>
    </cfRule>
  </conditionalFormatting>
  <conditionalFormatting sqref="F21:F27">
    <cfRule type="expression" dxfId="1264" priority="13">
      <formula>F21&gt;0</formula>
    </cfRule>
    <cfRule type="expression" dxfId="1263" priority="14">
      <formula>F21&lt;0</formula>
    </cfRule>
  </conditionalFormatting>
  <conditionalFormatting sqref="H21:H27">
    <cfRule type="expression" dxfId="1262" priority="11">
      <formula>H21&gt;0</formula>
    </cfRule>
    <cfRule type="expression" dxfId="1261" priority="12">
      <formula>H21&lt;0</formula>
    </cfRule>
  </conditionalFormatting>
  <conditionalFormatting sqref="Q8">
    <cfRule type="expression" dxfId="1260" priority="7">
      <formula>Q8&gt;0</formula>
    </cfRule>
    <cfRule type="expression" dxfId="1259" priority="8">
      <formula>Q8&lt;0</formula>
    </cfRule>
  </conditionalFormatting>
  <conditionalFormatting sqref="Q7">
    <cfRule type="expression" dxfId="1258" priority="9">
      <formula>Q7&gt;0</formula>
    </cfRule>
    <cfRule type="expression" dxfId="1257" priority="10">
      <formula>Q7&lt;0</formula>
    </cfRule>
  </conditionalFormatting>
  <conditionalFormatting sqref="F29:F32">
    <cfRule type="expression" dxfId="1256" priority="5">
      <formula>F29&gt;0</formula>
    </cfRule>
    <cfRule type="expression" dxfId="1255" priority="6">
      <formula>F29&lt;0</formula>
    </cfRule>
  </conditionalFormatting>
  <conditionalFormatting sqref="H29:H32">
    <cfRule type="expression" dxfId="1254" priority="3">
      <formula>H29&gt;0</formula>
    </cfRule>
    <cfRule type="expression" dxfId="1253" priority="4">
      <formula>H29&lt;0</formula>
    </cfRule>
  </conditionalFormatting>
  <conditionalFormatting sqref="M37">
    <cfRule type="expression" dxfId="1252" priority="1">
      <formula>M37&gt;0</formula>
    </cfRule>
    <cfRule type="expression" dxfId="12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0" priority="29">
      <formula>F40&gt;0</formula>
    </cfRule>
    <cfRule type="expression" dxfId="1249" priority="30">
      <formula>F40&lt;0</formula>
    </cfRule>
  </conditionalFormatting>
  <conditionalFormatting sqref="F40:F45">
    <cfRule type="expression" dxfId="1248" priority="31">
      <formula>F40&gt;0</formula>
    </cfRule>
    <cfRule type="expression" dxfId="1247" priority="32">
      <formula>F40&lt;0</formula>
    </cfRule>
  </conditionalFormatting>
  <conditionalFormatting sqref="H40:H45">
    <cfRule type="expression" dxfId="1246" priority="27">
      <formula>H40&gt;0</formula>
    </cfRule>
    <cfRule type="expression" dxfId="1245" priority="28">
      <formula>H40&lt;0</formula>
    </cfRule>
  </conditionalFormatting>
  <conditionalFormatting sqref="F23:F39">
    <cfRule type="expression" dxfId="1244" priority="13">
      <formula>F23&gt;0</formula>
    </cfRule>
    <cfRule type="expression" dxfId="1243" priority="14">
      <formula>F23&lt;0</formula>
    </cfRule>
  </conditionalFormatting>
  <conditionalFormatting sqref="H23:H39">
    <cfRule type="expression" dxfId="1242" priority="11">
      <formula>H23&gt;0</formula>
    </cfRule>
    <cfRule type="expression" dxfId="1241" priority="12">
      <formula>H23&lt;0</formula>
    </cfRule>
  </conditionalFormatting>
  <conditionalFormatting sqref="Q7">
    <cfRule type="expression" dxfId="1240" priority="9">
      <formula>Q7&gt;0</formula>
    </cfRule>
    <cfRule type="expression" dxfId="1239" priority="10">
      <formula>Q7&lt;0</formula>
    </cfRule>
  </conditionalFormatting>
  <conditionalFormatting sqref="Q8">
    <cfRule type="expression" dxfId="1238" priority="7">
      <formula>Q8&gt;0</formula>
    </cfRule>
    <cfRule type="expression" dxfId="1237" priority="8">
      <formula>Q8&lt;0</formula>
    </cfRule>
  </conditionalFormatting>
  <conditionalFormatting sqref="Q10">
    <cfRule type="expression" dxfId="1236" priority="1">
      <formula>Q10&gt;0</formula>
    </cfRule>
    <cfRule type="expression" dxfId="123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4" priority="39">
      <formula>Q12&gt;0</formula>
    </cfRule>
    <cfRule type="expression" dxfId="123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2" priority="33">
      <formula>F25&gt;0</formula>
    </cfRule>
    <cfRule type="expression" dxfId="1231" priority="34">
      <formula>F25&lt;0</formula>
    </cfRule>
  </conditionalFormatting>
  <conditionalFormatting sqref="F30">
    <cfRule type="expression" dxfId="1230" priority="31">
      <formula>F30&gt;0</formula>
    </cfRule>
    <cfRule type="expression" dxfId="1229" priority="32">
      <formula>F30&lt;0</formula>
    </cfRule>
  </conditionalFormatting>
  <conditionalFormatting sqref="F31">
    <cfRule type="expression" dxfId="1228" priority="29">
      <formula>F31&gt;0</formula>
    </cfRule>
    <cfRule type="expression" dxfId="1227" priority="30">
      <formula>F31&lt;0</formula>
    </cfRule>
  </conditionalFormatting>
  <conditionalFormatting sqref="F32:F34">
    <cfRule type="expression" dxfId="1226" priority="27">
      <formula>F32&gt;0</formula>
    </cfRule>
    <cfRule type="expression" dxfId="1225" priority="28">
      <formula>F32&lt;0</formula>
    </cfRule>
  </conditionalFormatting>
  <conditionalFormatting sqref="H25:H29">
    <cfRule type="expression" dxfId="1224" priority="25">
      <formula>H25&gt;0</formula>
    </cfRule>
    <cfRule type="expression" dxfId="1223" priority="26">
      <formula>H25&lt;0</formula>
    </cfRule>
  </conditionalFormatting>
  <conditionalFormatting sqref="H30">
    <cfRule type="expression" dxfId="1222" priority="23">
      <formula>H30&gt;0</formula>
    </cfRule>
    <cfRule type="expression" dxfId="1221" priority="24">
      <formula>H30&lt;0</formula>
    </cfRule>
  </conditionalFormatting>
  <conditionalFormatting sqref="H31">
    <cfRule type="expression" dxfId="1220" priority="21">
      <formula>H31&gt;0</formula>
    </cfRule>
    <cfRule type="expression" dxfId="1219" priority="22">
      <formula>H31&lt;0</formula>
    </cfRule>
  </conditionalFormatting>
  <conditionalFormatting sqref="H32:H34">
    <cfRule type="expression" dxfId="1218" priority="19">
      <formula>H32&gt;0</formula>
    </cfRule>
    <cfRule type="expression" dxfId="1217" priority="20">
      <formula>H32&lt;0</formula>
    </cfRule>
  </conditionalFormatting>
  <conditionalFormatting sqref="F35">
    <cfRule type="expression" dxfId="1216" priority="17">
      <formula>F35&gt;0</formula>
    </cfRule>
    <cfRule type="expression" dxfId="1215" priority="18">
      <formula>F35&lt;0</formula>
    </cfRule>
  </conditionalFormatting>
  <conditionalFormatting sqref="H35">
    <cfRule type="expression" dxfId="1214" priority="15">
      <formula>H35&gt;0</formula>
    </cfRule>
    <cfRule type="expression" dxfId="1213" priority="16">
      <formula>H35&lt;0</formula>
    </cfRule>
  </conditionalFormatting>
  <conditionalFormatting sqref="F36">
    <cfRule type="expression" dxfId="1212" priority="13">
      <formula>F36&gt;0</formula>
    </cfRule>
    <cfRule type="expression" dxfId="1211" priority="14">
      <formula>F36&lt;0</formula>
    </cfRule>
  </conditionalFormatting>
  <conditionalFormatting sqref="H36">
    <cfRule type="expression" dxfId="1210" priority="11">
      <formula>H36&gt;0</formula>
    </cfRule>
    <cfRule type="expression" dxfId="1209" priority="12">
      <formula>H36&lt;0</formula>
    </cfRule>
  </conditionalFormatting>
  <conditionalFormatting sqref="H23:H24">
    <cfRule type="expression" dxfId="1208" priority="5">
      <formula>H23&gt;0</formula>
    </cfRule>
    <cfRule type="expression" dxfId="1207" priority="6">
      <formula>H23&lt;0</formula>
    </cfRule>
  </conditionalFormatting>
  <conditionalFormatting sqref="F23:F24">
    <cfRule type="expression" dxfId="1206" priority="7">
      <formula>F23&gt;0</formula>
    </cfRule>
    <cfRule type="expression" dxfId="1205" priority="8">
      <formula>F23&lt;0</formula>
    </cfRule>
  </conditionalFormatting>
  <conditionalFormatting sqref="Q7">
    <cfRule type="expression" dxfId="1204" priority="3">
      <formula>Q7&gt;0</formula>
    </cfRule>
    <cfRule type="expression" dxfId="1203" priority="4">
      <formula>Q7&lt;0</formula>
    </cfRule>
  </conditionalFormatting>
  <conditionalFormatting sqref="Q8">
    <cfRule type="expression" dxfId="1202" priority="1">
      <formula>Q8&gt;0</formula>
    </cfRule>
    <cfRule type="expression" dxfId="120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0" priority="84">
      <formula>F7&gt;0</formula>
    </cfRule>
    <cfRule type="expression" dxfId="1199" priority="85">
      <formula>F7&lt;0</formula>
    </cfRule>
  </conditionalFormatting>
  <conditionalFormatting sqref="Q8">
    <cfRule type="expression" dxfId="1198" priority="82">
      <formula>Q8&gt;0</formula>
    </cfRule>
    <cfRule type="expression" dxfId="1197" priority="83">
      <formula>Q8&lt;0</formula>
    </cfRule>
  </conditionalFormatting>
  <conditionalFormatting sqref="F29:F36">
    <cfRule type="expression" dxfId="1196" priority="62">
      <formula>F29&gt;0</formula>
    </cfRule>
    <cfRule type="expression" dxfId="1195" priority="63">
      <formula>F29&lt;0</formula>
    </cfRule>
  </conditionalFormatting>
  <conditionalFormatting sqref="J32:J38">
    <cfRule type="expression" dxfId="1194" priority="57">
      <formula>J32&gt;0</formula>
    </cfRule>
    <cfRule type="expression" dxfId="1193" priority="58">
      <formula>J32&lt;0</formula>
    </cfRule>
  </conditionalFormatting>
  <conditionalFormatting sqref="M42">
    <cfRule type="expression" dxfId="1192" priority="55">
      <formula>M42&gt;0</formula>
    </cfRule>
    <cfRule type="expression" dxfId="1191" priority="56">
      <formula>M42&lt;0</formula>
    </cfRule>
  </conditionalFormatting>
  <conditionalFormatting sqref="F98:F134 H98:H134 H137:H142 F137:F142 F144:F153 H144:H153">
    <cfRule type="expression" dxfId="1190" priority="53">
      <formula>F98&gt;0</formula>
    </cfRule>
    <cfRule type="expression" dxfId="1189" priority="54">
      <formula>F98&lt;0</formula>
    </cfRule>
  </conditionalFormatting>
  <conditionalFormatting sqref="F90:F97">
    <cfRule type="expression" dxfId="1188" priority="51">
      <formula>F90&gt;0</formula>
    </cfRule>
    <cfRule type="expression" dxfId="1187" priority="52">
      <formula>F90&lt;0</formula>
    </cfRule>
  </conditionalFormatting>
  <conditionalFormatting sqref="H90:H97">
    <cfRule type="expression" dxfId="1186" priority="49">
      <formula>H90&gt;0</formula>
    </cfRule>
    <cfRule type="expression" dxfId="1185" priority="50">
      <formula>H90&lt;0</formula>
    </cfRule>
  </conditionalFormatting>
  <conditionalFormatting sqref="F135:F136 H135:H136">
    <cfRule type="expression" dxfId="1184" priority="47">
      <formula>F135&gt;0</formula>
    </cfRule>
    <cfRule type="expression" dxfId="1183" priority="48">
      <formula>F135&lt;0</formula>
    </cfRule>
  </conditionalFormatting>
  <conditionalFormatting sqref="H143 F143">
    <cfRule type="expression" dxfId="1182" priority="45">
      <formula>F143&gt;0</formula>
    </cfRule>
    <cfRule type="expression" dxfId="1181" priority="46">
      <formula>F143&lt;0</formula>
    </cfRule>
  </conditionalFormatting>
  <conditionalFormatting sqref="F154:F161">
    <cfRule type="expression" dxfId="1180" priority="31">
      <formula>F154&gt;0</formula>
    </cfRule>
    <cfRule type="expression" dxfId="1179" priority="32">
      <formula>F154&lt;0</formula>
    </cfRule>
  </conditionalFormatting>
  <conditionalFormatting sqref="H154:H161">
    <cfRule type="expression" dxfId="1178" priority="29">
      <formula>H154&gt;0</formula>
    </cfRule>
    <cfRule type="expression" dxfId="1177" priority="30">
      <formula>H154&lt;0</formula>
    </cfRule>
  </conditionalFormatting>
  <conditionalFormatting sqref="Q10">
    <cfRule type="expression" dxfId="1176" priority="27">
      <formula>Q10&gt;0</formula>
    </cfRule>
    <cfRule type="expression" dxfId="1175" priority="28">
      <formula>Q10&lt;0</formula>
    </cfRule>
  </conditionalFormatting>
  <conditionalFormatting sqref="F37:F38">
    <cfRule type="expression" dxfId="1174" priority="25">
      <formula>F37&gt;0</formula>
    </cfRule>
    <cfRule type="expression" dxfId="1173" priority="26">
      <formula>F37&lt;0</formula>
    </cfRule>
  </conditionalFormatting>
  <conditionalFormatting sqref="H37:H38">
    <cfRule type="expression" dxfId="1172" priority="23">
      <formula>H37&gt;0</formula>
    </cfRule>
    <cfRule type="expression" dxfId="1171" priority="24">
      <formula>H37&lt;0</formula>
    </cfRule>
  </conditionalFormatting>
  <conditionalFormatting sqref="F167">
    <cfRule type="expression" dxfId="1170" priority="21">
      <formula>F167&gt;0</formula>
    </cfRule>
    <cfRule type="expression" dxfId="1169" priority="22">
      <formula>F167&lt;0</formula>
    </cfRule>
  </conditionalFormatting>
  <conditionalFormatting sqref="F168:F179">
    <cfRule type="expression" dxfId="1168" priority="19">
      <formula>F168&gt;0</formula>
    </cfRule>
    <cfRule type="expression" dxfId="1167" priority="20">
      <formula>F168&lt;0</formula>
    </cfRule>
  </conditionalFormatting>
  <conditionalFormatting sqref="H167:H179">
    <cfRule type="expression" dxfId="1166" priority="17">
      <formula>H167&gt;0</formula>
    </cfRule>
    <cfRule type="expression" dxfId="1165" priority="18">
      <formula>H167&lt;0</formula>
    </cfRule>
  </conditionalFormatting>
  <conditionalFormatting sqref="J175:J197 J201">
    <cfRule type="expression" dxfId="1164" priority="15">
      <formula>J175&gt;0</formula>
    </cfRule>
    <cfRule type="expression" dxfId="1163" priority="16">
      <formula>J175&lt;0</formula>
    </cfRule>
  </conditionalFormatting>
  <conditionalFormatting sqref="F180:F197 F201">
    <cfRule type="expression" dxfId="1162" priority="13">
      <formula>F180&gt;0</formula>
    </cfRule>
    <cfRule type="expression" dxfId="1161" priority="14">
      <formula>F180&lt;0</formula>
    </cfRule>
  </conditionalFormatting>
  <conditionalFormatting sqref="H180:H197 H201">
    <cfRule type="expression" dxfId="1160" priority="11">
      <formula>H180&gt;0</formula>
    </cfRule>
    <cfRule type="expression" dxfId="1159" priority="12">
      <formula>H180&lt;0</formula>
    </cfRule>
  </conditionalFormatting>
  <conditionalFormatting sqref="I32:J35">
    <cfRule type="expression" dxfId="1158" priority="9">
      <formula>I32&gt;0</formula>
    </cfRule>
    <cfRule type="expression" dxfId="1157" priority="10">
      <formula>I32&lt;0</formula>
    </cfRule>
  </conditionalFormatting>
  <conditionalFormatting sqref="F198:F200">
    <cfRule type="expression" dxfId="1156" priority="7">
      <formula>F198&gt;0</formula>
    </cfRule>
    <cfRule type="expression" dxfId="1155" priority="8">
      <formula>F198&lt;0</formula>
    </cfRule>
  </conditionalFormatting>
  <conditionalFormatting sqref="H198:H200">
    <cfRule type="expression" dxfId="1154" priority="5">
      <formula>H198&gt;0</formula>
    </cfRule>
    <cfRule type="expression" dxfId="1153" priority="6">
      <formula>H198&lt;0</formula>
    </cfRule>
  </conditionalFormatting>
  <conditionalFormatting sqref="J198:J200">
    <cfRule type="expression" dxfId="1152" priority="3">
      <formula>J198&gt;0</formula>
    </cfRule>
    <cfRule type="expression" dxfId="1151" priority="4">
      <formula>J198&lt;0</formula>
    </cfRule>
  </conditionalFormatting>
  <conditionalFormatting sqref="F202:F211 H202:H211 J202:J211">
    <cfRule type="expression" dxfId="1150" priority="1">
      <formula>F202&gt;0</formula>
    </cfRule>
    <cfRule type="expression" dxfId="114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8" priority="80">
      <formula>Q7&gt;0</formula>
    </cfRule>
    <cfRule type="expression" dxfId="1147" priority="81">
      <formula>Q7&lt;0</formula>
    </cfRule>
  </conditionalFormatting>
  <conditionalFormatting sqref="Q8">
    <cfRule type="expression" dxfId="1146" priority="78">
      <formula>Q8&gt;0</formula>
    </cfRule>
    <cfRule type="expression" dxfId="1145" priority="79">
      <formula>Q8&lt;0</formula>
    </cfRule>
  </conditionalFormatting>
  <conditionalFormatting sqref="F29:F43">
    <cfRule type="expression" dxfId="1144" priority="62">
      <formula>F29&gt;0</formula>
    </cfRule>
    <cfRule type="expression" dxfId="1143" priority="63">
      <formula>F29&lt;0</formula>
    </cfRule>
  </conditionalFormatting>
  <conditionalFormatting sqref="H45 H47:H48 H50:H51 H53 H29:H43">
    <cfRule type="expression" dxfId="1142" priority="60">
      <formula>H29&gt;0</formula>
    </cfRule>
    <cfRule type="expression" dxfId="1141" priority="61">
      <formula>H29&lt;0</formula>
    </cfRule>
  </conditionalFormatting>
  <conditionalFormatting sqref="J35">
    <cfRule type="expression" dxfId="1140" priority="56">
      <formula>J35&gt;0</formula>
    </cfRule>
    <cfRule type="expression" dxfId="1139" priority="57">
      <formula>J35&lt;0</formula>
    </cfRule>
  </conditionalFormatting>
  <conditionalFormatting sqref="J36:J37">
    <cfRule type="expression" dxfId="1138" priority="54">
      <formula>J36&gt;0</formula>
    </cfRule>
    <cfRule type="expression" dxfId="1137" priority="55">
      <formula>J36&lt;0</formula>
    </cfRule>
  </conditionalFormatting>
  <conditionalFormatting sqref="J38:J45 J48 J51">
    <cfRule type="expression" dxfId="1136" priority="52">
      <formula>J38&gt;0</formula>
    </cfRule>
    <cfRule type="expression" dxfId="113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4" priority="49">
      <formula>M59&gt;0</formula>
    </cfRule>
    <cfRule type="expression" dxfId="1133" priority="50">
      <formula>M59&lt;0</formula>
    </cfRule>
  </conditionalFormatting>
  <conditionalFormatting sqref="Q10">
    <cfRule type="expression" dxfId="1132" priority="47">
      <formula>Q10&gt;0</formula>
    </cfRule>
    <cfRule type="expression" dxfId="1131" priority="48">
      <formula>Q10&lt;0</formula>
    </cfRule>
  </conditionalFormatting>
  <conditionalFormatting sqref="F84:F103">
    <cfRule type="expression" dxfId="1130" priority="45">
      <formula>F84&gt;0</formula>
    </cfRule>
    <cfRule type="expression" dxfId="1129" priority="46">
      <formula>F84&lt;0</formula>
    </cfRule>
  </conditionalFormatting>
  <conditionalFormatting sqref="H107 H84:H103">
    <cfRule type="expression" dxfId="1128" priority="43">
      <formula>H84&gt;0</formula>
    </cfRule>
    <cfRule type="expression" dxfId="1127" priority="44">
      <formula>H84&lt;0</formula>
    </cfRule>
  </conditionalFormatting>
  <conditionalFormatting sqref="J89">
    <cfRule type="expression" dxfId="1126" priority="41">
      <formula>J89&gt;0</formula>
    </cfRule>
    <cfRule type="expression" dxfId="1125" priority="42">
      <formula>J89&lt;0</formula>
    </cfRule>
  </conditionalFormatting>
  <conditionalFormatting sqref="J90:J95">
    <cfRule type="expression" dxfId="1124" priority="39">
      <formula>J90&gt;0</formula>
    </cfRule>
    <cfRule type="expression" dxfId="1123" priority="40">
      <formula>J90&lt;0</formula>
    </cfRule>
  </conditionalFormatting>
  <conditionalFormatting sqref="J96:J97">
    <cfRule type="expression" dxfId="1122" priority="37">
      <formula>J96&gt;0</formula>
    </cfRule>
    <cfRule type="expression" dxfId="1121" priority="38">
      <formula>J96&lt;0</formula>
    </cfRule>
  </conditionalFormatting>
  <conditionalFormatting sqref="J98:J104">
    <cfRule type="expression" dxfId="1120" priority="35">
      <formula>J98&gt;0</formula>
    </cfRule>
    <cfRule type="expression" dxfId="1119" priority="36">
      <formula>J98&lt;0</formula>
    </cfRule>
  </conditionalFormatting>
  <conditionalFormatting sqref="J25">
    <cfRule type="expression" dxfId="1118" priority="31">
      <formula>J25&gt;0</formula>
    </cfRule>
    <cfRule type="expression" dxfId="1117" priority="32">
      <formula>J25&lt;0</formula>
    </cfRule>
  </conditionalFormatting>
  <conditionalFormatting sqref="F105:F106">
    <cfRule type="expression" dxfId="1116" priority="29">
      <formula>F105&gt;0</formula>
    </cfRule>
    <cfRule type="expression" dxfId="1115" priority="30">
      <formula>F105&lt;0</formula>
    </cfRule>
  </conditionalFormatting>
  <conditionalFormatting sqref="H105:H106">
    <cfRule type="expression" dxfId="1114" priority="27">
      <formula>H105&gt;0</formula>
    </cfRule>
    <cfRule type="expression" dxfId="1113" priority="28">
      <formula>H105&lt;0</formula>
    </cfRule>
  </conditionalFormatting>
  <conditionalFormatting sqref="J105">
    <cfRule type="expression" dxfId="1112" priority="25">
      <formula>J105&gt;0</formula>
    </cfRule>
    <cfRule type="expression" dxfId="1111" priority="26">
      <formula>J105&lt;0</formula>
    </cfRule>
  </conditionalFormatting>
  <conditionalFormatting sqref="J106">
    <cfRule type="expression" dxfId="1110" priority="23">
      <formula>J106&gt;0</formula>
    </cfRule>
    <cfRule type="expression" dxfId="1109" priority="24">
      <formula>J106&lt;0</formula>
    </cfRule>
  </conditionalFormatting>
  <conditionalFormatting sqref="F24 F27:F28">
    <cfRule type="expression" dxfId="1108" priority="21">
      <formula>F24&gt;0</formula>
    </cfRule>
    <cfRule type="expression" dxfId="1107" priority="22">
      <formula>F24&lt;0</formula>
    </cfRule>
  </conditionalFormatting>
  <conditionalFormatting sqref="H24:H28">
    <cfRule type="expression" dxfId="1106" priority="19">
      <formula>H24&gt;0</formula>
    </cfRule>
    <cfRule type="expression" dxfId="1105" priority="20">
      <formula>H24&lt;0</formula>
    </cfRule>
  </conditionalFormatting>
  <conditionalFormatting sqref="J26:J34">
    <cfRule type="expression" dxfId="1104" priority="17">
      <formula>J26&gt;0</formula>
    </cfRule>
    <cfRule type="expression" dxfId="1103" priority="18">
      <formula>J26&lt;0</formula>
    </cfRule>
  </conditionalFormatting>
  <conditionalFormatting sqref="F113">
    <cfRule type="expression" dxfId="1102" priority="15">
      <formula>F113&gt;0</formula>
    </cfRule>
    <cfRule type="expression" dxfId="1101" priority="16">
      <formula>F113&lt;0</formula>
    </cfRule>
  </conditionalFormatting>
  <conditionalFormatting sqref="H113">
    <cfRule type="expression" dxfId="1100" priority="13">
      <formula>H113&gt;0</formula>
    </cfRule>
    <cfRule type="expression" dxfId="1099" priority="14">
      <formula>H113&lt;0</formula>
    </cfRule>
  </conditionalFormatting>
  <conditionalFormatting sqref="J109">
    <cfRule type="expression" dxfId="1098" priority="11">
      <formula>J109&gt;0</formula>
    </cfRule>
    <cfRule type="expression" dxfId="1097" priority="12">
      <formula>J109&lt;0</formula>
    </cfRule>
  </conditionalFormatting>
  <conditionalFormatting sqref="F108:F112">
    <cfRule type="expression" dxfId="1096" priority="9">
      <formula>F108&gt;0</formula>
    </cfRule>
    <cfRule type="expression" dxfId="1095" priority="10">
      <formula>F108&lt;0</formula>
    </cfRule>
  </conditionalFormatting>
  <conditionalFormatting sqref="H108:H112">
    <cfRule type="expression" dxfId="1094" priority="7">
      <formula>H108&gt;0</formula>
    </cfRule>
    <cfRule type="expression" dxfId="1093" priority="8">
      <formula>H108&lt;0</formula>
    </cfRule>
  </conditionalFormatting>
  <conditionalFormatting sqref="J110:J113">
    <cfRule type="expression" dxfId="1092" priority="5">
      <formula>J110&gt;0</formula>
    </cfRule>
    <cfRule type="expression" dxfId="1091" priority="6">
      <formula>J110&lt;0</formula>
    </cfRule>
  </conditionalFormatting>
  <conditionalFormatting sqref="F25:F26">
    <cfRule type="expression" dxfId="1090" priority="3">
      <formula>F25&gt;0</formula>
    </cfRule>
    <cfRule type="expression" dxfId="1089" priority="4">
      <formula>F25&lt;0</formula>
    </cfRule>
  </conditionalFormatting>
  <conditionalFormatting sqref="Q9">
    <cfRule type="expression" dxfId="1088" priority="1">
      <formula>Q9&gt;0</formula>
    </cfRule>
    <cfRule type="expression" dxfId="108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8" activePane="bottomLeft" state="frozen"/>
      <selection activeCell="M34" sqref="M34"/>
      <selection pane="bottomLeft" activeCell="K134" sqref="K1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K20" sqref="K20"/>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627</v>
      </c>
      <c r="AJ2">
        <f>$Q$2*$Q$4</f>
        <v>7200</v>
      </c>
      <c r="AK2">
        <f ca="1">AJ2*EXP(-$X$2 * AI2/365.25)</f>
        <v>45972.530958053401</v>
      </c>
      <c r="AM2" s="2">
        <f>Q10</f>
        <v>0</v>
      </c>
      <c r="AO2">
        <f ca="1" xml:space="preserve"> (SUM(AB:AB) - SUM(AE:AE) - SUM(AH:AH) - SUM(AK:AK))/SUM(AB:AB)</f>
        <v>-2.103092270550639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627</v>
      </c>
      <c r="AJ3">
        <f t="shared" ref="AJ3:AJ17" si="11">$Q$2*$Q$4</f>
        <v>7200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627</v>
      </c>
      <c r="AJ4">
        <f t="shared" si="11"/>
        <v>7200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7200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627</v>
      </c>
      <c r="AJ5">
        <f t="shared" si="11"/>
        <v>7200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627</v>
      </c>
      <c r="AJ6">
        <f t="shared" si="11"/>
        <v>7200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-3012.489999999998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627</v>
      </c>
      <c r="AJ7">
        <f t="shared" si="11"/>
        <v>7200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-3012.489999999998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627</v>
      </c>
      <c r="AJ8">
        <f t="shared" si="11"/>
        <v>7200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-0.29498094979774753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627</v>
      </c>
      <c r="AJ9">
        <f t="shared" si="11"/>
        <v>7200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627</v>
      </c>
      <c r="AJ10">
        <f t="shared" si="11"/>
        <v>7200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5.7777777777777782E-2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627</v>
      </c>
      <c r="AJ11">
        <f t="shared" si="11"/>
        <v>7200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627</v>
      </c>
      <c r="AJ12">
        <f t="shared" si="11"/>
        <v>7200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10.588235294117647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627</v>
      </c>
      <c r="AJ13">
        <f t="shared" si="11"/>
        <v>7200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627</v>
      </c>
      <c r="AJ14">
        <f t="shared" si="11"/>
        <v>7200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627</v>
      </c>
      <c r="AJ15">
        <f t="shared" si="11"/>
        <v>7200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627</v>
      </c>
      <c r="AJ16">
        <f t="shared" si="11"/>
        <v>7200</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627</v>
      </c>
      <c r="AJ17">
        <f t="shared" si="11"/>
        <v>7200</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19.8</v>
      </c>
      <c r="W19" s="132"/>
    </row>
    <row r="20" spans="1:39" x14ac:dyDescent="0.25">
      <c r="B20" s="70">
        <v>43440</v>
      </c>
      <c r="C20" s="7">
        <v>100</v>
      </c>
      <c r="D20" s="43">
        <v>23.38</v>
      </c>
      <c r="E20" s="43">
        <v>0</v>
      </c>
      <c r="F20" s="43">
        <f t="shared" si="12"/>
        <v>2338</v>
      </c>
      <c r="G20" s="4"/>
      <c r="H20" s="68"/>
      <c r="O20" s="79">
        <v>1.0900000000000001</v>
      </c>
      <c r="P20" s="79">
        <f t="shared" ref="P20:P39" si="13">O20*$Q$4</f>
        <v>19.62</v>
      </c>
      <c r="T20" s="1">
        <v>43244</v>
      </c>
      <c r="U20" t="s">
        <v>1072</v>
      </c>
      <c r="W20" s="132"/>
    </row>
    <row r="21" spans="1:39" x14ac:dyDescent="0.25">
      <c r="B21" s="70">
        <v>43647</v>
      </c>
      <c r="C21" s="7">
        <v>100</v>
      </c>
      <c r="D21" s="43">
        <v>22.215</v>
      </c>
      <c r="E21" s="43">
        <v>0</v>
      </c>
      <c r="F21" s="43">
        <f t="shared" si="12"/>
        <v>2221.5</v>
      </c>
      <c r="O21" s="79">
        <v>1.08</v>
      </c>
      <c r="P21" s="79">
        <f t="shared" si="13"/>
        <v>19.440000000000001</v>
      </c>
      <c r="W21" s="132"/>
    </row>
    <row r="22" spans="1:39" x14ac:dyDescent="0.25">
      <c r="B22" s="70">
        <v>43657</v>
      </c>
      <c r="C22" s="4">
        <v>100</v>
      </c>
      <c r="D22" s="3">
        <v>21.35</v>
      </c>
      <c r="E22" s="3">
        <v>0</v>
      </c>
      <c r="F22" s="3">
        <f t="shared" si="12"/>
        <v>2135</v>
      </c>
      <c r="H22" s="68"/>
      <c r="O22" s="79">
        <v>1.07</v>
      </c>
      <c r="P22" s="79">
        <f t="shared" si="13"/>
        <v>19.260000000000002</v>
      </c>
      <c r="T22" s="688">
        <v>43288</v>
      </c>
      <c r="U22" t="s">
        <v>1153</v>
      </c>
      <c r="W22" s="132"/>
    </row>
    <row r="23" spans="1:39" x14ac:dyDescent="0.25">
      <c r="B23" s="70">
        <v>43682</v>
      </c>
      <c r="C23" s="4">
        <v>100</v>
      </c>
      <c r="D23" s="2">
        <v>18.600000000000001</v>
      </c>
      <c r="E23" s="2">
        <v>0</v>
      </c>
      <c r="F23" s="2">
        <f t="shared" si="12"/>
        <v>1860.0000000000002</v>
      </c>
      <c r="O23" s="79">
        <v>1.06</v>
      </c>
      <c r="P23" s="79">
        <f t="shared" si="13"/>
        <v>19.080000000000002</v>
      </c>
      <c r="T23" s="703"/>
      <c r="W23" s="132"/>
    </row>
    <row r="24" spans="1:39" x14ac:dyDescent="0.25">
      <c r="A24" t="s">
        <v>1409</v>
      </c>
      <c r="C24" s="4"/>
      <c r="D24" s="3"/>
      <c r="E24" s="3"/>
      <c r="F24" s="3"/>
      <c r="H24" s="68"/>
      <c r="O24" s="79">
        <v>1.05</v>
      </c>
      <c r="P24" s="79">
        <f t="shared" si="13"/>
        <v>18.900000000000002</v>
      </c>
      <c r="T24" s="703"/>
      <c r="W24" s="132"/>
    </row>
    <row r="25" spans="1:39" x14ac:dyDescent="0.25">
      <c r="O25" s="79">
        <v>1.04</v>
      </c>
      <c r="P25" s="79">
        <f t="shared" si="13"/>
        <v>18.72</v>
      </c>
      <c r="T25" s="688">
        <v>43318</v>
      </c>
      <c r="U25" t="s">
        <v>1158</v>
      </c>
      <c r="W25" s="132"/>
    </row>
    <row r="26" spans="1:39" x14ac:dyDescent="0.25">
      <c r="C26" s="4"/>
      <c r="D26" s="3"/>
      <c r="E26" s="3"/>
      <c r="F26" s="3"/>
      <c r="H26" s="68"/>
      <c r="O26" s="79">
        <v>1.03</v>
      </c>
      <c r="P26" s="79">
        <f t="shared" si="13"/>
        <v>18.54</v>
      </c>
      <c r="T26" s="703"/>
      <c r="W26" s="132"/>
    </row>
    <row r="27" spans="1:39" x14ac:dyDescent="0.25">
      <c r="O27" s="79">
        <v>1.02</v>
      </c>
      <c r="P27" s="79">
        <f t="shared" si="13"/>
        <v>18.36</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18.18</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18</v>
      </c>
      <c r="U29" t="s">
        <v>1258</v>
      </c>
      <c r="W29" s="132"/>
    </row>
    <row r="30" spans="1:39" x14ac:dyDescent="0.25">
      <c r="O30" s="79">
        <v>0.99</v>
      </c>
      <c r="P30" s="79">
        <f t="shared" si="13"/>
        <v>17.82</v>
      </c>
      <c r="W30" s="132"/>
    </row>
    <row r="31" spans="1:39" x14ac:dyDescent="0.25">
      <c r="O31" s="79">
        <v>0.98</v>
      </c>
      <c r="P31" s="79">
        <f t="shared" si="13"/>
        <v>17.64</v>
      </c>
      <c r="T31" s="1">
        <v>43432</v>
      </c>
      <c r="U31" t="s">
        <v>1318</v>
      </c>
      <c r="W31" s="132"/>
    </row>
    <row r="32" spans="1:39" x14ac:dyDescent="0.25">
      <c r="O32" s="79">
        <v>0.97</v>
      </c>
      <c r="P32" s="79">
        <f t="shared" si="13"/>
        <v>17.46</v>
      </c>
      <c r="U32" t="s">
        <v>1316</v>
      </c>
      <c r="W32" s="132"/>
    </row>
    <row r="33" spans="1:23" x14ac:dyDescent="0.25">
      <c r="O33" s="79">
        <v>0.96</v>
      </c>
      <c r="P33" s="79">
        <f t="shared" si="13"/>
        <v>17.28</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17.099999999999998</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16.919999999999998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16.740000000000002</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16.560000000000002</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16.38</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36.82</v>
      </c>
      <c r="T3" s="1"/>
    </row>
    <row r="4" spans="1:21" x14ac:dyDescent="0.25">
      <c r="B4" s="115"/>
      <c r="C4" s="4"/>
      <c r="D4" s="3"/>
      <c r="E4" s="3"/>
      <c r="F4" s="3"/>
      <c r="G4" s="70"/>
      <c r="H4" s="159"/>
      <c r="I4" s="3"/>
      <c r="J4" s="3"/>
      <c r="K4" s="3"/>
      <c r="L4" s="4"/>
      <c r="M4" s="4"/>
      <c r="O4" s="11" t="s">
        <v>66</v>
      </c>
      <c r="Q4" s="53">
        <v>36.82</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2.3900054318305268E-2</v>
      </c>
      <c r="R11">
        <f>0.88/4</f>
        <v>0.22</v>
      </c>
    </row>
    <row r="12" spans="1:21" x14ac:dyDescent="0.25">
      <c r="H12" s="68"/>
      <c r="O12" s="11" t="s">
        <v>921</v>
      </c>
      <c r="Q12" s="1" t="s">
        <v>1404</v>
      </c>
    </row>
    <row r="13" spans="1:21" x14ac:dyDescent="0.25">
      <c r="H13" s="68"/>
      <c r="O13" s="11" t="s">
        <v>947</v>
      </c>
      <c r="Q13" s="2">
        <f>Q4/4.4</f>
        <v>8.3681818181818173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40.502000000000002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40.133800000000001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39.765600000000006</v>
      </c>
    </row>
    <row r="20" spans="1:16" x14ac:dyDescent="0.25">
      <c r="O20" s="79">
        <v>1.07</v>
      </c>
      <c r="P20" s="79">
        <f t="shared" si="0"/>
        <v>39.397400000000005</v>
      </c>
    </row>
    <row r="21" spans="1:16" x14ac:dyDescent="0.25">
      <c r="O21" s="79">
        <v>1.06</v>
      </c>
      <c r="P21" s="79">
        <f t="shared" si="0"/>
        <v>39.029200000000003</v>
      </c>
    </row>
    <row r="22" spans="1:16" x14ac:dyDescent="0.25">
      <c r="O22" s="79">
        <v>1.05</v>
      </c>
      <c r="P22" s="79">
        <f t="shared" si="0"/>
        <v>38.661000000000001</v>
      </c>
    </row>
    <row r="23" spans="1:16" x14ac:dyDescent="0.25">
      <c r="O23" s="79">
        <v>1.04</v>
      </c>
      <c r="P23" s="79">
        <f t="shared" si="0"/>
        <v>38.2928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37.924599999999998</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37.556400000000004</v>
      </c>
    </row>
    <row r="26" spans="1:16" x14ac:dyDescent="0.25">
      <c r="B26" s="162">
        <v>43725</v>
      </c>
      <c r="C26" s="10">
        <v>0</v>
      </c>
      <c r="D26" s="39">
        <v>31.2</v>
      </c>
      <c r="E26" s="39">
        <v>36.25</v>
      </c>
      <c r="F26" s="39"/>
      <c r="G26" s="39"/>
      <c r="H26" s="177"/>
      <c r="I26" s="39"/>
      <c r="J26" s="39">
        <v>504.92</v>
      </c>
      <c r="K26" s="39"/>
      <c r="L26" s="39"/>
      <c r="O26" s="79">
        <v>1.01</v>
      </c>
      <c r="P26" s="79">
        <f t="shared" si="0"/>
        <v>37.188200000000002</v>
      </c>
    </row>
    <row r="27" spans="1:16" x14ac:dyDescent="0.25">
      <c r="B27" s="162"/>
      <c r="C27" s="10"/>
      <c r="D27" s="39"/>
      <c r="E27" s="39"/>
      <c r="F27" s="39"/>
      <c r="G27" s="39"/>
      <c r="H27" s="177"/>
      <c r="I27" s="39"/>
      <c r="J27" s="39"/>
      <c r="K27" s="39"/>
      <c r="L27" s="39"/>
      <c r="O27" s="79">
        <v>1</v>
      </c>
      <c r="P27" s="79">
        <f t="shared" si="0"/>
        <v>36.82</v>
      </c>
    </row>
    <row r="28" spans="1:16" x14ac:dyDescent="0.25">
      <c r="B28" s="162"/>
      <c r="C28" s="10"/>
      <c r="D28" s="39"/>
      <c r="E28" s="39"/>
      <c r="F28" s="39"/>
      <c r="G28" s="39"/>
      <c r="H28" s="177"/>
      <c r="I28" s="39"/>
      <c r="J28" s="39"/>
      <c r="K28" s="39"/>
      <c r="L28" s="39"/>
      <c r="O28" s="79">
        <v>0.99</v>
      </c>
      <c r="P28" s="79">
        <f t="shared" si="0"/>
        <v>36.451799999999999</v>
      </c>
    </row>
    <row r="29" spans="1:16" x14ac:dyDescent="0.25">
      <c r="B29" s="162"/>
      <c r="C29" s="10"/>
      <c r="D29" s="39"/>
      <c r="E29" s="39"/>
      <c r="F29" s="39"/>
      <c r="G29" s="39"/>
      <c r="H29" s="177"/>
      <c r="I29" s="39"/>
      <c r="J29" s="39"/>
      <c r="K29" s="39"/>
      <c r="L29" s="39"/>
      <c r="O29" s="79">
        <v>0.98</v>
      </c>
      <c r="P29" s="79">
        <f t="shared" si="0"/>
        <v>36.083599999999997</v>
      </c>
    </row>
    <row r="30" spans="1:16" x14ac:dyDescent="0.25">
      <c r="B30" s="162"/>
      <c r="C30" s="10"/>
      <c r="D30" s="39"/>
      <c r="E30" s="39"/>
      <c r="F30" s="39"/>
      <c r="G30" s="39"/>
      <c r="H30" s="177"/>
      <c r="I30" s="39"/>
      <c r="J30" s="39"/>
      <c r="K30" s="39"/>
      <c r="L30" s="39"/>
      <c r="O30" s="79">
        <v>0.97</v>
      </c>
      <c r="P30" s="79">
        <f t="shared" si="0"/>
        <v>35.715400000000002</v>
      </c>
    </row>
    <row r="31" spans="1:16" x14ac:dyDescent="0.25">
      <c r="B31" s="162"/>
      <c r="C31" s="10"/>
      <c r="D31" s="39"/>
      <c r="E31" s="39"/>
      <c r="F31" s="39"/>
      <c r="G31" s="39"/>
      <c r="H31" s="177"/>
      <c r="I31" s="39"/>
      <c r="J31" s="39"/>
      <c r="K31" s="39"/>
      <c r="L31" s="39"/>
      <c r="O31" s="79">
        <v>0.96</v>
      </c>
      <c r="P31" s="79">
        <f t="shared" si="0"/>
        <v>35.347200000000001</v>
      </c>
    </row>
    <row r="32" spans="1:16" x14ac:dyDescent="0.25">
      <c r="B32" s="162"/>
      <c r="C32" s="10"/>
      <c r="D32" s="39"/>
      <c r="E32" s="39"/>
      <c r="F32" s="39"/>
      <c r="G32" s="39"/>
      <c r="H32" s="177"/>
      <c r="I32" s="39"/>
      <c r="J32" s="39"/>
      <c r="K32" s="39"/>
      <c r="L32" s="39"/>
      <c r="O32" s="79">
        <v>0.95</v>
      </c>
      <c r="P32" s="79">
        <f t="shared" si="0"/>
        <v>34.978999999999999</v>
      </c>
    </row>
    <row r="33" spans="2:17" x14ac:dyDescent="0.25">
      <c r="B33" s="162"/>
      <c r="C33" s="10"/>
      <c r="D33" s="39"/>
      <c r="E33" s="39"/>
      <c r="F33" s="39"/>
      <c r="G33" s="39"/>
      <c r="H33" s="177"/>
      <c r="I33" s="39"/>
      <c r="J33" s="39"/>
      <c r="K33" s="39"/>
      <c r="L33" s="39"/>
      <c r="O33" s="79">
        <v>0.94</v>
      </c>
      <c r="P33" s="79">
        <f t="shared" si="0"/>
        <v>34.610799999999998</v>
      </c>
    </row>
    <row r="34" spans="2:17" x14ac:dyDescent="0.25">
      <c r="B34" s="162"/>
      <c r="C34" s="10"/>
      <c r="D34" s="39"/>
      <c r="E34" s="39"/>
      <c r="F34" s="39"/>
      <c r="G34" s="39"/>
      <c r="H34" s="177"/>
      <c r="I34" s="39"/>
      <c r="J34" s="39"/>
      <c r="K34" s="39"/>
      <c r="L34" s="39"/>
      <c r="O34" s="79">
        <v>0.93</v>
      </c>
      <c r="P34" s="79">
        <f t="shared" si="0"/>
        <v>34.242600000000003</v>
      </c>
    </row>
    <row r="35" spans="2:17" x14ac:dyDescent="0.25">
      <c r="B35" s="162"/>
      <c r="C35" s="10"/>
      <c r="D35" s="39"/>
      <c r="E35" s="39"/>
      <c r="F35" s="39"/>
      <c r="G35" s="39"/>
      <c r="H35" s="177"/>
      <c r="I35" s="39"/>
      <c r="J35" s="39"/>
      <c r="K35" s="39"/>
      <c r="L35" s="39"/>
      <c r="O35" s="79">
        <v>0.92</v>
      </c>
      <c r="P35" s="79">
        <f t="shared" si="0"/>
        <v>33.874400000000001</v>
      </c>
    </row>
    <row r="36" spans="2:17" x14ac:dyDescent="0.25">
      <c r="B36" s="162"/>
      <c r="C36" s="10"/>
      <c r="D36" s="39"/>
      <c r="E36" s="39"/>
      <c r="F36" s="39"/>
      <c r="G36" s="39"/>
      <c r="H36" s="177"/>
      <c r="I36" s="39"/>
      <c r="J36" s="39"/>
      <c r="K36" s="39"/>
      <c r="L36" s="39"/>
      <c r="O36" s="79">
        <v>0.91</v>
      </c>
      <c r="P36" s="79">
        <f t="shared" si="0"/>
        <v>33.5062</v>
      </c>
    </row>
    <row r="37" spans="2:17" x14ac:dyDescent="0.25">
      <c r="B37" s="162"/>
      <c r="C37" s="10"/>
      <c r="D37" s="39"/>
      <c r="E37" s="39"/>
      <c r="F37" s="39"/>
      <c r="G37" s="39"/>
      <c r="H37" s="177"/>
      <c r="I37" s="39"/>
      <c r="J37" s="39"/>
      <c r="K37" s="39"/>
      <c r="L37" s="39"/>
      <c r="O37" s="79">
        <v>0.9</v>
      </c>
      <c r="P37" s="79">
        <f t="shared" si="0"/>
        <v>33.137999999999998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7.92</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15840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-8478.4100000000144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-8763.3800000000192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-0.35618601996961441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3.2326530612244895</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8.7119999999999997</v>
      </c>
      <c r="T17" s="1">
        <v>43235</v>
      </c>
      <c r="U17" t="s">
        <v>1051</v>
      </c>
    </row>
    <row r="18" spans="1:21" x14ac:dyDescent="0.25">
      <c r="A18" s="895"/>
      <c r="B18" s="363">
        <v>43608</v>
      </c>
      <c r="C18" s="4">
        <v>400</v>
      </c>
      <c r="D18" s="3">
        <v>11.1</v>
      </c>
      <c r="E18" s="3">
        <v>0</v>
      </c>
      <c r="F18" s="3">
        <f t="shared" si="0"/>
        <v>4440</v>
      </c>
      <c r="O18" s="79">
        <v>1.0900000000000001</v>
      </c>
      <c r="P18" s="79">
        <f t="shared" ref="P18:P37" si="2">O18*$Q$4</f>
        <v>8.6328000000000014</v>
      </c>
      <c r="U18" t="s">
        <v>1052</v>
      </c>
    </row>
    <row r="19" spans="1:21" x14ac:dyDescent="0.25">
      <c r="A19" s="895"/>
      <c r="B19" s="363">
        <v>43613</v>
      </c>
      <c r="C19" s="4">
        <v>400</v>
      </c>
      <c r="D19" s="3">
        <v>9.32</v>
      </c>
      <c r="E19" s="3">
        <v>0</v>
      </c>
      <c r="F19" s="3">
        <f t="shared" si="0"/>
        <v>3728</v>
      </c>
      <c r="O19" s="79">
        <v>1.08</v>
      </c>
      <c r="P19" s="79">
        <f t="shared" si="2"/>
        <v>8.5536000000000012</v>
      </c>
    </row>
    <row r="20" spans="1:21" x14ac:dyDescent="0.25">
      <c r="A20" t="s">
        <v>942</v>
      </c>
      <c r="B20" s="363">
        <v>43628</v>
      </c>
      <c r="C20" s="7">
        <v>600</v>
      </c>
      <c r="D20" s="43">
        <v>8.2799999999999994</v>
      </c>
      <c r="E20" s="43">
        <v>0</v>
      </c>
      <c r="F20" s="43">
        <f t="shared" si="0"/>
        <v>4968</v>
      </c>
      <c r="O20" s="79">
        <v>1.07</v>
      </c>
      <c r="P20" s="79">
        <f t="shared" si="2"/>
        <v>8.474400000000001</v>
      </c>
    </row>
    <row r="21" spans="1:21" x14ac:dyDescent="0.25">
      <c r="A21" t="s">
        <v>942</v>
      </c>
      <c r="B21" s="363">
        <v>43628</v>
      </c>
      <c r="C21" s="7">
        <v>800</v>
      </c>
      <c r="D21" s="43">
        <v>8.2799999999999994</v>
      </c>
      <c r="E21" s="43">
        <v>0</v>
      </c>
      <c r="F21" s="43">
        <f t="shared" ref="F21" si="3">C21*D21+E21</f>
        <v>6623.9999999999991</v>
      </c>
      <c r="O21" s="79">
        <v>1.06</v>
      </c>
      <c r="P21" s="79">
        <f t="shared" si="2"/>
        <v>8.3952000000000009</v>
      </c>
      <c r="T21" s="688">
        <v>43314</v>
      </c>
      <c r="U21" t="s">
        <v>1196</v>
      </c>
    </row>
    <row r="22" spans="1:21" x14ac:dyDescent="0.25">
      <c r="B22" s="363">
        <v>43628</v>
      </c>
      <c r="C22" s="7">
        <v>1400</v>
      </c>
      <c r="D22" s="43">
        <v>8.2799999999999994</v>
      </c>
      <c r="E22" s="43">
        <v>0</v>
      </c>
      <c r="F22" s="43">
        <f>C22*D22+E22</f>
        <v>11592</v>
      </c>
      <c r="O22" s="79">
        <v>1.05</v>
      </c>
      <c r="P22" s="79">
        <f t="shared" si="2"/>
        <v>8.3160000000000007</v>
      </c>
    </row>
    <row r="23" spans="1:21" x14ac:dyDescent="0.25">
      <c r="B23" s="363">
        <v>43631</v>
      </c>
      <c r="C23" s="4">
        <v>200</v>
      </c>
      <c r="D23" s="2">
        <v>8.23</v>
      </c>
      <c r="E23" s="2">
        <v>0</v>
      </c>
      <c r="F23" s="2">
        <f>C23*D23+E23</f>
        <v>1646</v>
      </c>
      <c r="O23" s="79">
        <v>1.04</v>
      </c>
      <c r="P23" s="79">
        <f t="shared" si="2"/>
        <v>8.2368000000000006</v>
      </c>
      <c r="T23" s="1">
        <v>43358</v>
      </c>
      <c r="U23" t="s">
        <v>1267</v>
      </c>
    </row>
    <row r="24" spans="1:21" x14ac:dyDescent="0.25">
      <c r="B24" s="363">
        <v>43636</v>
      </c>
      <c r="C24" s="7">
        <v>400</v>
      </c>
      <c r="D24" s="43">
        <v>8.1</v>
      </c>
      <c r="E24" s="43">
        <v>0</v>
      </c>
      <c r="F24" s="43">
        <f>C24*D24+E24</f>
        <v>3240</v>
      </c>
      <c r="O24" s="79">
        <v>1.03</v>
      </c>
      <c r="P24" s="79">
        <f t="shared" si="2"/>
        <v>8.1576000000000004</v>
      </c>
    </row>
    <row r="25" spans="1:21" x14ac:dyDescent="0.25">
      <c r="B25" s="70">
        <v>43683</v>
      </c>
      <c r="C25" s="7">
        <v>500</v>
      </c>
      <c r="D25" s="43">
        <v>7.45</v>
      </c>
      <c r="E25" s="43">
        <v>0</v>
      </c>
      <c r="F25" s="43">
        <f>C25*D25+E25</f>
        <v>3725</v>
      </c>
      <c r="O25" s="79">
        <v>1.02</v>
      </c>
      <c r="P25" s="79">
        <f t="shared" si="2"/>
        <v>8.0784000000000002</v>
      </c>
    </row>
    <row r="26" spans="1:21" x14ac:dyDescent="0.25">
      <c r="B26" s="70">
        <v>43692</v>
      </c>
      <c r="C26" s="7">
        <v>1500</v>
      </c>
      <c r="D26" s="43">
        <v>6.08</v>
      </c>
      <c r="E26" s="43">
        <v>0</v>
      </c>
      <c r="F26" s="43">
        <f>C26*D26+E26</f>
        <v>9120</v>
      </c>
      <c r="O26" s="79">
        <v>1.01</v>
      </c>
      <c r="P26" s="79">
        <f t="shared" si="2"/>
        <v>7.9992000000000001</v>
      </c>
    </row>
    <row r="27" spans="1:21" x14ac:dyDescent="0.25">
      <c r="O27" s="79">
        <v>1</v>
      </c>
      <c r="P27" s="79">
        <f t="shared" si="2"/>
        <v>7.92</v>
      </c>
    </row>
    <row r="28" spans="1:21" x14ac:dyDescent="0.25">
      <c r="C28" s="4"/>
      <c r="D28" s="3"/>
      <c r="E28" s="3"/>
      <c r="F28" s="3"/>
      <c r="O28" s="79">
        <v>0.99</v>
      </c>
      <c r="P28" s="79">
        <f t="shared" si="2"/>
        <v>7.8407999999999998</v>
      </c>
    </row>
    <row r="29" spans="1:21" x14ac:dyDescent="0.25">
      <c r="O29" s="79">
        <v>0.98</v>
      </c>
      <c r="P29" s="79">
        <f t="shared" si="2"/>
        <v>7.7615999999999996</v>
      </c>
    </row>
    <row r="30" spans="1:21" x14ac:dyDescent="0.25">
      <c r="C30" s="4"/>
      <c r="D30" s="3"/>
      <c r="E30" s="3"/>
      <c r="F30" s="3"/>
      <c r="O30" s="79">
        <v>0.97</v>
      </c>
      <c r="P30" s="79">
        <f t="shared" si="2"/>
        <v>7.6823999999999995</v>
      </c>
    </row>
    <row r="31" spans="1:21" x14ac:dyDescent="0.25">
      <c r="O31" s="79">
        <v>0.96</v>
      </c>
      <c r="P31" s="79">
        <f t="shared" si="2"/>
        <v>7.6031999999999993</v>
      </c>
    </row>
    <row r="32" spans="1:21" x14ac:dyDescent="0.25">
      <c r="C32" s="4"/>
      <c r="D32" s="3"/>
      <c r="E32" s="3"/>
      <c r="F32" s="3"/>
      <c r="O32" s="79">
        <v>0.95</v>
      </c>
      <c r="P32" s="79">
        <f t="shared" si="2"/>
        <v>7.524</v>
      </c>
    </row>
    <row r="33" spans="1:18" x14ac:dyDescent="0.25">
      <c r="O33" s="79">
        <v>0.94</v>
      </c>
      <c r="P33" s="79">
        <f t="shared" si="2"/>
        <v>7.4447999999999999</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7.3656000000000006</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7.2864000000000004</v>
      </c>
    </row>
    <row r="36" spans="1:18" x14ac:dyDescent="0.25">
      <c r="O36" s="79">
        <v>0.91</v>
      </c>
      <c r="P36" s="79">
        <f t="shared" si="2"/>
        <v>7.2072000000000003</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7.1280000000000001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B31" sqref="B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28.8</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5760</v>
      </c>
    </row>
    <row r="6" spans="1:21" x14ac:dyDescent="0.25">
      <c r="B6" s="399">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327.76000000000022</v>
      </c>
      <c r="R7">
        <v>100</v>
      </c>
      <c r="T7" s="1"/>
    </row>
    <row r="8" spans="1:21" x14ac:dyDescent="0.25">
      <c r="B8" s="70"/>
      <c r="C8" s="4"/>
      <c r="D8" s="3"/>
      <c r="E8" s="3"/>
      <c r="F8" s="3"/>
      <c r="G8" s="70"/>
      <c r="H8" s="159"/>
      <c r="I8" s="3"/>
      <c r="J8" s="3"/>
      <c r="K8" s="3"/>
      <c r="L8" s="4"/>
      <c r="M8" s="4"/>
      <c r="O8" s="11" t="s">
        <v>179</v>
      </c>
      <c r="P8" s="33"/>
      <c r="Q8" s="2">
        <f>K18+M18-F18+Q2*Q4</f>
        <v>327.76000000000022</v>
      </c>
    </row>
    <row r="9" spans="1:21" x14ac:dyDescent="0.25">
      <c r="B9" s="4"/>
      <c r="C9" s="4"/>
      <c r="D9" s="3"/>
      <c r="E9" s="3"/>
      <c r="F9" s="3"/>
      <c r="G9" s="4"/>
      <c r="H9" s="159"/>
      <c r="I9" s="3"/>
      <c r="J9" s="3"/>
      <c r="K9" s="3"/>
      <c r="L9" s="4"/>
      <c r="M9" s="4"/>
      <c r="O9" s="11" t="s">
        <v>204</v>
      </c>
      <c r="Q9" s="132">
        <f>IF(Q2=0, 0, Q8/Q6)</f>
        <v>6.0336067625878134E-2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3.0555555555555555E-2</v>
      </c>
      <c r="R11">
        <f>0.88/4</f>
        <v>0.22</v>
      </c>
    </row>
    <row r="12" spans="1:21" x14ac:dyDescent="0.25">
      <c r="H12" s="68"/>
      <c r="O12" s="11" t="s">
        <v>921</v>
      </c>
      <c r="Q12" s="1" t="s">
        <v>1404</v>
      </c>
    </row>
    <row r="13" spans="1:21" x14ac:dyDescent="0.25">
      <c r="H13" s="68"/>
      <c r="O13" s="11" t="s">
        <v>947</v>
      </c>
      <c r="Q13" s="2">
        <f>Q4/4.4</f>
        <v>6.545454545454545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31.680000000000003</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31.392000000000003</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31.104000000000003</v>
      </c>
    </row>
    <row r="20" spans="1:16" x14ac:dyDescent="0.25">
      <c r="O20" s="79">
        <v>1.07</v>
      </c>
      <c r="P20" s="79">
        <f t="shared" si="0"/>
        <v>30.816000000000003</v>
      </c>
    </row>
    <row r="21" spans="1:16" x14ac:dyDescent="0.25">
      <c r="O21" s="79">
        <v>1.06</v>
      </c>
      <c r="P21" s="79">
        <f t="shared" si="0"/>
        <v>30.528000000000002</v>
      </c>
    </row>
    <row r="22" spans="1:16" x14ac:dyDescent="0.25">
      <c r="O22" s="79">
        <v>1.05</v>
      </c>
      <c r="P22" s="79">
        <f t="shared" si="0"/>
        <v>30.240000000000002</v>
      </c>
    </row>
    <row r="23" spans="1:16" x14ac:dyDescent="0.25">
      <c r="O23" s="79">
        <v>1.04</v>
      </c>
      <c r="P23" s="79">
        <f t="shared" si="0"/>
        <v>29.952000000000002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29.664000000000001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29.376000000000001</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29.088000000000001</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28.8</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28.512</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28.224</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27.936</v>
      </c>
    </row>
    <row r="31" spans="1:16" x14ac:dyDescent="0.25">
      <c r="B31" s="162"/>
      <c r="C31" s="10"/>
      <c r="D31" s="39"/>
      <c r="E31" s="39"/>
      <c r="F31" s="39"/>
      <c r="G31" s="39"/>
      <c r="H31" s="177"/>
      <c r="I31" s="39"/>
      <c r="J31" s="39"/>
      <c r="K31" s="39"/>
      <c r="L31" s="39"/>
      <c r="O31" s="79">
        <v>0.96</v>
      </c>
      <c r="P31" s="79">
        <f t="shared" si="0"/>
        <v>27.648</v>
      </c>
    </row>
    <row r="32" spans="1:16" x14ac:dyDescent="0.25">
      <c r="B32" s="162"/>
      <c r="C32" s="10"/>
      <c r="D32" s="39"/>
      <c r="E32" s="39"/>
      <c r="F32" s="39"/>
      <c r="G32" s="39"/>
      <c r="H32" s="177"/>
      <c r="I32" s="39"/>
      <c r="J32" s="39"/>
      <c r="K32" s="39"/>
      <c r="L32" s="39"/>
      <c r="O32" s="79">
        <v>0.95</v>
      </c>
      <c r="P32" s="79">
        <f t="shared" si="0"/>
        <v>27.36</v>
      </c>
    </row>
    <row r="33" spans="2:17" x14ac:dyDescent="0.25">
      <c r="B33" s="162"/>
      <c r="C33" s="10"/>
      <c r="D33" s="39"/>
      <c r="E33" s="39"/>
      <c r="F33" s="39"/>
      <c r="G33" s="39"/>
      <c r="H33" s="177"/>
      <c r="I33" s="39"/>
      <c r="J33" s="39"/>
      <c r="K33" s="39"/>
      <c r="L33" s="39"/>
      <c r="O33" s="79">
        <v>0.94</v>
      </c>
      <c r="P33" s="79">
        <f t="shared" si="0"/>
        <v>27.071999999999999</v>
      </c>
    </row>
    <row r="34" spans="2:17" x14ac:dyDescent="0.25">
      <c r="B34" s="162"/>
      <c r="C34" s="10"/>
      <c r="D34" s="39"/>
      <c r="E34" s="39"/>
      <c r="F34" s="39"/>
      <c r="G34" s="39"/>
      <c r="H34" s="177"/>
      <c r="I34" s="39"/>
      <c r="J34" s="39"/>
      <c r="K34" s="39"/>
      <c r="L34" s="39"/>
      <c r="O34" s="79">
        <v>0.93</v>
      </c>
      <c r="P34" s="79">
        <f t="shared" si="0"/>
        <v>26.784000000000002</v>
      </c>
    </row>
    <row r="35" spans="2:17" x14ac:dyDescent="0.25">
      <c r="B35" s="162"/>
      <c r="C35" s="10"/>
      <c r="D35" s="39"/>
      <c r="E35" s="39"/>
      <c r="F35" s="39"/>
      <c r="G35" s="39"/>
      <c r="H35" s="177"/>
      <c r="I35" s="39"/>
      <c r="J35" s="39"/>
      <c r="K35" s="39"/>
      <c r="L35" s="39"/>
      <c r="O35" s="79">
        <v>0.92</v>
      </c>
      <c r="P35" s="79">
        <f t="shared" si="0"/>
        <v>26.496000000000002</v>
      </c>
    </row>
    <row r="36" spans="2:17" x14ac:dyDescent="0.25">
      <c r="B36" s="162"/>
      <c r="C36" s="10"/>
      <c r="D36" s="39"/>
      <c r="E36" s="39"/>
      <c r="F36" s="39"/>
      <c r="G36" s="39"/>
      <c r="H36" s="177"/>
      <c r="I36" s="39"/>
      <c r="J36" s="39"/>
      <c r="K36" s="39"/>
      <c r="L36" s="39"/>
      <c r="O36" s="79">
        <v>0.91</v>
      </c>
      <c r="P36" s="79">
        <f t="shared" si="0"/>
        <v>26.208000000000002</v>
      </c>
    </row>
    <row r="37" spans="2:17" x14ac:dyDescent="0.25">
      <c r="B37" s="162"/>
      <c r="C37" s="10"/>
      <c r="D37" s="39"/>
      <c r="E37" s="39"/>
      <c r="F37" s="39"/>
      <c r="G37" s="39"/>
      <c r="H37" s="177"/>
      <c r="I37" s="39"/>
      <c r="J37" s="39"/>
      <c r="K37" s="39"/>
      <c r="L37" s="39"/>
      <c r="O37" s="79">
        <v>0.9</v>
      </c>
      <c r="P37" s="79">
        <f t="shared" si="0"/>
        <v>25.92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48.76</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5851.2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2285.0199999999995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680.43999999999778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0.1315938082602939</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3.5274815422477443E-2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10.787610619469028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53.636000000000003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53.148400000000002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52.660800000000002</v>
      </c>
      <c r="W19" s="2"/>
      <c r="X19" s="132"/>
      <c r="AD19" s="180"/>
      <c r="AG19" s="180"/>
    </row>
    <row r="20" spans="1:33" x14ac:dyDescent="0.25">
      <c r="P20" s="79">
        <v>1.07</v>
      </c>
      <c r="Q20" s="79">
        <f t="shared" si="2"/>
        <v>52.173200000000001</v>
      </c>
      <c r="W20" s="2"/>
      <c r="X20" s="132"/>
    </row>
    <row r="21" spans="1:33" x14ac:dyDescent="0.25">
      <c r="P21" s="79">
        <v>1.06</v>
      </c>
      <c r="Q21" s="79">
        <f t="shared" si="2"/>
        <v>51.685600000000001</v>
      </c>
      <c r="W21" s="2"/>
      <c r="X21" s="132"/>
      <c r="AD21" s="180"/>
      <c r="AG21" s="180"/>
    </row>
    <row r="22" spans="1:33" x14ac:dyDescent="0.25">
      <c r="P22" s="79">
        <v>1.05</v>
      </c>
      <c r="Q22" s="79">
        <f t="shared" si="2"/>
        <v>51.198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50.7104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50.222799999999999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49.735199999999999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49.247599999999998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48.76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48.272399999999998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47.784799999999997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47.297199999999997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46.809599999999996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46.321999999999996</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45.834399999999995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45.346800000000002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44.859200000000001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44.371600000000001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43.884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37.24</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11172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-2081.9500000000116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-2081.9500000000116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-0.15708147382478505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4.8872180451127817E-2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8.0956521739130451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40.964000000000006</v>
      </c>
    </row>
    <row r="18" spans="1:20" x14ac:dyDescent="0.25">
      <c r="B18" s="70">
        <v>43682</v>
      </c>
      <c r="C18" s="7">
        <v>100</v>
      </c>
      <c r="D18" s="43">
        <v>35.200000000000003</v>
      </c>
      <c r="E18" s="43">
        <v>0</v>
      </c>
      <c r="F18" s="43">
        <f t="shared" si="0"/>
        <v>3520.0000000000005</v>
      </c>
      <c r="H18" s="68"/>
      <c r="O18" s="79">
        <v>1.0900000000000001</v>
      </c>
      <c r="P18" s="79">
        <f t="shared" ref="P18:P37" si="2">O18*$Q$4</f>
        <v>40.591600000000007</v>
      </c>
      <c r="T18" s="1"/>
    </row>
    <row r="19" spans="1:20" x14ac:dyDescent="0.25">
      <c r="O19" s="79">
        <v>1.08</v>
      </c>
      <c r="P19" s="79">
        <f t="shared" si="2"/>
        <v>40.219200000000008</v>
      </c>
    </row>
    <row r="20" spans="1:20" x14ac:dyDescent="0.25">
      <c r="C20" s="4"/>
      <c r="D20" s="3"/>
      <c r="E20" s="3"/>
      <c r="F20" s="3"/>
      <c r="H20" s="68"/>
      <c r="O20" s="79">
        <v>1.07</v>
      </c>
      <c r="P20" s="79">
        <f t="shared" si="2"/>
        <v>39.846800000000002</v>
      </c>
    </row>
    <row r="21" spans="1:20" x14ac:dyDescent="0.25">
      <c r="O21" s="79">
        <v>1.06</v>
      </c>
      <c r="P21" s="79">
        <f t="shared" si="2"/>
        <v>39.474400000000003</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39.102000000000004</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38.729600000000005</v>
      </c>
    </row>
    <row r="24" spans="1:20" x14ac:dyDescent="0.25">
      <c r="O24" s="79">
        <v>1.03</v>
      </c>
      <c r="P24" s="79">
        <f t="shared" si="2"/>
        <v>38.357200000000006</v>
      </c>
    </row>
    <row r="25" spans="1:20" x14ac:dyDescent="0.25">
      <c r="O25" s="79">
        <v>1.02</v>
      </c>
      <c r="P25" s="79">
        <f t="shared" si="2"/>
        <v>37.9848</v>
      </c>
    </row>
    <row r="26" spans="1:20" x14ac:dyDescent="0.25">
      <c r="O26" s="79">
        <v>1.01</v>
      </c>
      <c r="P26" s="79">
        <f t="shared" si="2"/>
        <v>37.612400000000001</v>
      </c>
    </row>
    <row r="27" spans="1:20" x14ac:dyDescent="0.25">
      <c r="O27" s="79">
        <v>1</v>
      </c>
      <c r="P27" s="79">
        <f t="shared" si="2"/>
        <v>37.24</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36.867600000000003</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36.495200000000004</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36.122799999999998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35.750399999999999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35.378</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35.005600000000001</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34.633200000000002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34.260800000000003</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33.888400000000004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33.516000000000005</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24.57</v>
      </c>
      <c r="R4" s="420">
        <v>-9.2999999999999992E-3</v>
      </c>
      <c r="T4" s="688"/>
      <c r="U4" s="30"/>
    </row>
    <row r="5" spans="1:21" x14ac:dyDescent="0.25">
      <c r="B5" s="399">
        <v>43700</v>
      </c>
      <c r="C5" s="7">
        <v>100</v>
      </c>
      <c r="D5" s="43">
        <v>20.88</v>
      </c>
      <c r="E5" s="43">
        <v>0</v>
      </c>
      <c r="F5" s="43">
        <f>C5*D5+E5</f>
        <v>2088</v>
      </c>
      <c r="G5" s="363">
        <v>43718</v>
      </c>
      <c r="H5" s="78">
        <v>100</v>
      </c>
      <c r="I5" s="43">
        <v>24.33</v>
      </c>
      <c r="J5" s="43">
        <v>0.05</v>
      </c>
      <c r="K5" s="43">
        <f>H5*I5-J5</f>
        <v>2432.9499999999998</v>
      </c>
      <c r="L5" s="4"/>
      <c r="M5" s="4"/>
      <c r="O5" s="11" t="s">
        <v>67</v>
      </c>
      <c r="Q5" s="3">
        <f>Q4*Q2</f>
        <v>9828</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100.65999999999985</v>
      </c>
      <c r="R7">
        <v>200</v>
      </c>
      <c r="T7" s="1"/>
    </row>
    <row r="8" spans="1:21" x14ac:dyDescent="0.25">
      <c r="B8" s="70"/>
      <c r="C8" s="4"/>
      <c r="D8" s="3"/>
      <c r="E8" s="3"/>
      <c r="F8" s="3"/>
      <c r="G8" s="70"/>
      <c r="H8" s="159"/>
      <c r="I8" s="3"/>
      <c r="J8" s="3"/>
      <c r="K8" s="3"/>
      <c r="L8" s="4"/>
      <c r="M8" s="4"/>
      <c r="O8" s="11" t="s">
        <v>179</v>
      </c>
      <c r="P8" s="33"/>
      <c r="Q8" s="2">
        <f>K18+M18-F18+Q2*Q4</f>
        <v>100.65999999999985</v>
      </c>
    </row>
    <row r="9" spans="1:21" x14ac:dyDescent="0.25">
      <c r="B9" s="4"/>
      <c r="C9" s="4"/>
      <c r="D9" s="3"/>
      <c r="E9" s="3"/>
      <c r="F9" s="3"/>
      <c r="G9" s="4"/>
      <c r="H9" s="159"/>
      <c r="I9" s="3"/>
      <c r="J9" s="3"/>
      <c r="K9" s="3"/>
      <c r="L9" s="4"/>
      <c r="M9" s="4"/>
      <c r="O9" s="11" t="s">
        <v>204</v>
      </c>
      <c r="Q9" s="132">
        <f>IF(Q2=0, 0, Q8/Q6)</f>
        <v>1.0348152732401649E-2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27.027000000000001</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26.781300000000002</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26.535600000000002</v>
      </c>
    </row>
    <row r="20" spans="1:16" x14ac:dyDescent="0.25">
      <c r="O20" s="79">
        <v>1.07</v>
      </c>
      <c r="P20" s="79">
        <f t="shared" si="0"/>
        <v>26.289900000000003</v>
      </c>
    </row>
    <row r="21" spans="1:16" x14ac:dyDescent="0.25">
      <c r="O21" s="79">
        <v>1.06</v>
      </c>
      <c r="P21" s="79">
        <f t="shared" si="0"/>
        <v>26.0442</v>
      </c>
    </row>
    <row r="22" spans="1:16" x14ac:dyDescent="0.25">
      <c r="O22" s="79">
        <v>1.05</v>
      </c>
      <c r="P22" s="79">
        <f t="shared" si="0"/>
        <v>25.798500000000001</v>
      </c>
    </row>
    <row r="23" spans="1:16" x14ac:dyDescent="0.25">
      <c r="O23" s="79">
        <v>1.04</v>
      </c>
      <c r="P23" s="79">
        <f t="shared" si="0"/>
        <v>25.552800000000001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25.307100000000002</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25.061399999999999</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24.8157</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24.57</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24.324300000000001</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24.078600000000002</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23.832899999999999</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23.587199999999999</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23.3415</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23.095800000000001</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22.850100000000001</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22.604400000000002</v>
      </c>
    </row>
    <row r="36" spans="2:17" x14ac:dyDescent="0.25">
      <c r="B36" s="162"/>
      <c r="C36" s="10"/>
      <c r="D36" s="39"/>
      <c r="E36" s="39"/>
      <c r="F36" s="39"/>
      <c r="G36" s="39"/>
      <c r="H36" s="177"/>
      <c r="I36" s="39"/>
      <c r="J36" s="39"/>
      <c r="K36" s="39"/>
      <c r="L36" s="39"/>
      <c r="O36" s="79">
        <v>0.91</v>
      </c>
      <c r="P36" s="79">
        <f t="shared" si="0"/>
        <v>22.358700000000002</v>
      </c>
    </row>
    <row r="37" spans="2:17" x14ac:dyDescent="0.25">
      <c r="B37" s="162"/>
      <c r="C37" s="10"/>
      <c r="D37" s="39"/>
      <c r="E37" s="39"/>
      <c r="F37" s="39"/>
      <c r="G37" s="39"/>
      <c r="H37" s="177"/>
      <c r="I37" s="39"/>
      <c r="J37" s="39"/>
      <c r="K37" s="39"/>
      <c r="L37" s="39"/>
      <c r="O37" s="79">
        <v>0.9</v>
      </c>
      <c r="P37" s="79">
        <f t="shared" si="0"/>
        <v>22.113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2019-09-17T23:42:12Z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