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nqi\Desktop\GT bootcamp modules\"/>
    </mc:Choice>
  </mc:AlternateContent>
  <xr:revisionPtr revIDLastSave="0" documentId="10_ncr:8100000_{BAEDFC0D-CA3A-4E5B-B686-B0A5CF5F3FD5}" xr6:coauthVersionLast="34" xr6:coauthVersionMax="34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  <sheet name="Bar Graph" sheetId="3" r:id="rId2"/>
    <sheet name="Line Graph" sheetId="4" r:id="rId3"/>
    <sheet name="Stacked Column Chart" sheetId="5" r:id="rId4"/>
    <sheet name="Bonus" sheetId="6" r:id="rId5"/>
  </sheets>
  <calcPr calcId="162913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 l="1"/>
  <c r="D12" i="6"/>
  <c r="D11" i="6"/>
  <c r="D10" i="6"/>
  <c r="D9" i="6"/>
  <c r="D8" i="6"/>
  <c r="C13" i="6"/>
  <c r="C12" i="6"/>
  <c r="C11" i="6"/>
  <c r="C10" i="6"/>
  <c r="C9" i="6"/>
  <c r="C8" i="6"/>
  <c r="D7" i="6"/>
  <c r="C7" i="6"/>
  <c r="D6" i="6"/>
  <c r="C6" i="6"/>
  <c r="D5" i="6"/>
  <c r="C5" i="6"/>
  <c r="D4" i="6"/>
  <c r="C4" i="6"/>
  <c r="D3" i="6"/>
  <c r="C3" i="6"/>
  <c r="B13" i="6"/>
  <c r="B12" i="6"/>
  <c r="B11" i="6"/>
  <c r="B10" i="6"/>
  <c r="B9" i="6"/>
  <c r="B8" i="6"/>
  <c r="B7" i="6"/>
  <c r="B6" i="6"/>
  <c r="B5" i="6"/>
  <c r="B4" i="6"/>
  <c r="B3" i="6"/>
  <c r="D2" i="6"/>
  <c r="C2" i="6"/>
  <c r="B2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<sst xmlns="http://schemas.openxmlformats.org/spreadsheetml/2006/main" count="33044" uniqueCount="8401">
  <si>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</si>
  <si>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</si>
  <si>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</si>
  <si>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</si>
  <si>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</si>
  <si>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</si>
  <si>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</si>
  <si>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</si>
  <si>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</si>
  <si>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</si>
  <si>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</si>
  <si>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</si>
  <si>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</si>
  <si>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</si>
  <si>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</si>
  <si>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</si>
  <si>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</si>
  <si>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</si>
  <si>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</si>
  <si>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</si>
  <si>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</si>
  <si>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</si>
  <si>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</si>
  <si>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</si>
  <si>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</si>
  <si>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</si>
  <si>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</si>
  <si>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</si>
  <si>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</si>
  <si>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</si>
  <si>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</si>
  <si>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</si>
  <si>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</si>
  <si>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</si>
  <si>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</si>
  <si>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</si>
  <si>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</si>
  <si>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</si>
  <si>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</si>
  <si>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</si>
  <si>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</si>
  <si>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</si>
  <si>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</si>
  <si>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</si>
  <si>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</si>
  <si>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</si>
  <si>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</si>
  <si>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</si>
  <si>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</si>
  <si>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</si>
  <si>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</si>
  <si>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</si>
  <si>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</si>
  <si>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</si>
  <si>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</si>
  <si>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</si>
  <si>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</si>
  <si>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</si>
  <si>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</si>
  <si>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</si>
  <si>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</si>
  <si>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</si>
  <si>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</si>
  <si>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</si>
  <si>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</si>
  <si>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</si>
  <si>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</si>
  <si>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</si>
  <si>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</si>
  <si>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</si>
  <si>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</si>
  <si>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</si>
  <si>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</si>
  <si>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</si>
  <si>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</si>
  <si>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</si>
  <si>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</si>
  <si>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</si>
  <si>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</si>
  <si>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</si>
  <si>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</si>
  <si>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</si>
  <si>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</si>
  <si>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</si>
  <si>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</si>
  <si>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</si>
  <si>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</si>
  <si>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</si>
  <si>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</si>
  <si>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</si>
  <si>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</si>
  <si>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</si>
  <si>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</si>
  <si>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</si>
  <si>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</si>
  <si>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</si>
  <si>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</si>
  <si>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</si>
  <si>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</si>
  <si>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</si>
  <si>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</si>
  <si>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</si>
  <si>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</si>
  <si>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</si>
  <si>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</si>
  <si>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</si>
  <si>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</si>
  <si>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</si>
  <si>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</si>
  <si>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</si>
  <si>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</si>
  <si>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</si>
  <si>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</si>
  <si>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</si>
  <si>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</si>
  <si>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</si>
  <si>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</si>
  <si>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</si>
  <si>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</si>
  <si>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</si>
  <si>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</si>
  <si>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</si>
  <si>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</si>
  <si>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</si>
  <si>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</si>
  <si>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</si>
  <si>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</si>
  <si>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</si>
  <si>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</si>
  <si>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</si>
  <si>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</si>
  <si>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</si>
  <si>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</si>
  <si>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</si>
  <si>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</si>
  <si>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</si>
  <si>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</si>
  <si>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</si>
  <si>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</si>
  <si>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</si>
  <si>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</si>
  <si>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</si>
  <si>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</si>
  <si>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</si>
  <si>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</si>
  <si>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</si>
  <si>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</si>
  <si>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</si>
  <si>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</si>
  <si>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</si>
  <si>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</si>
  <si>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</si>
  <si>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</si>
  <si>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</si>
  <si>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</si>
  <si>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</si>
  <si>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</si>
  <si>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</si>
  <si>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</si>
  <si>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</si>
  <si>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</si>
  <si>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</si>
  <si>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</si>
  <si>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</si>
  <si>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</si>
  <si>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</si>
  <si>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</si>
  <si>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</si>
  <si>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</si>
  <si>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</si>
  <si>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</si>
  <si>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</si>
  <si>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</si>
  <si>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</si>
  <si>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</si>
  <si>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</si>
  <si>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</si>
  <si>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</si>
  <si>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</si>
  <si>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</si>
  <si>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</si>
  <si>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</si>
  <si>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</si>
  <si>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</si>
  <si>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</si>
  <si>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</si>
  <si>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</si>
  <si>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</si>
  <si>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</si>
  <si>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</si>
  <si>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</si>
  <si>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</si>
  <si>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</si>
  <si>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</si>
  <si>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</si>
  <si>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</si>
  <si>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</si>
  <si>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</si>
  <si>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</si>
  <si>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</si>
  <si>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</si>
  <si>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</si>
  <si>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</si>
  <si>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</si>
  <si>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</si>
  <si>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</si>
  <si>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</si>
  <si>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</si>
  <si>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</si>
  <si>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</si>
  <si>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</si>
  <si>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</si>
  <si>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</si>
  <si>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</si>
  <si>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</si>
  <si>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</si>
  <si>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</si>
  <si>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</si>
  <si>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</si>
  <si>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</si>
  <si>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</si>
  <si>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</si>
  <si>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</si>
  <si>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</si>
  <si>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</si>
  <si>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</si>
  <si>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</si>
  <si>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</si>
  <si>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</si>
  <si>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</si>
  <si>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</si>
  <si>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</si>
  <si>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</si>
  <si>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</si>
  <si>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</si>
  <si>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</si>
  <si>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</si>
  <si>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</si>
  <si>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</si>
  <si>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</si>
  <si>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</si>
  <si>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</si>
  <si>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</si>
  <si>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</si>
  <si>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</si>
  <si>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</si>
  <si>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</si>
  <si>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</si>
  <si>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</si>
  <si>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</si>
  <si>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</si>
  <si>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</si>
  <si>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</si>
  <si>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</si>
  <si>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</si>
  <si>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</si>
  <si>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</si>
  <si>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</si>
  <si>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</si>
  <si>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</si>
  <si>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</si>
  <si>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</si>
  <si>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</si>
  <si>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</si>
  <si>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</si>
  <si>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</si>
  <si>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</si>
  <si>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</si>
  <si>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</si>
  <si>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</si>
  <si>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</si>
  <si>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</si>
  <si>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</si>
  <si>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</si>
  <si>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</si>
  <si>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</si>
  <si>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</si>
  <si>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</si>
  <si>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</si>
  <si>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</si>
  <si>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</si>
  <si>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</si>
  <si>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</si>
  <si>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</si>
  <si>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</si>
  <si>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</si>
  <si>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</si>
  <si>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</si>
  <si>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</si>
  <si>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</si>
  <si>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</si>
  <si>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</si>
  <si>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</si>
  <si>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</si>
  <si>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</si>
  <si>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</si>
  <si>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</si>
  <si>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</si>
  <si>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</si>
  <si>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</si>
  <si>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</si>
  <si>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</si>
  <si>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</si>
  <si>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</si>
  <si>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</si>
  <si>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</si>
  <si>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</si>
  <si>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</si>
  <si>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</si>
  <si>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</si>
  <si>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</si>
  <si>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</si>
  <si>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</si>
  <si>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</si>
  <si>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</si>
  <si>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</si>
  <si>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</si>
  <si>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</si>
  <si>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</si>
  <si>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</si>
  <si>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</si>
  <si>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</si>
  <si>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</si>
  <si>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</si>
  <si>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</si>
  <si>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</si>
  <si>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</si>
  <si>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</si>
  <si>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</si>
  <si>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</si>
  <si>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</si>
  <si>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</si>
  <si>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</si>
  <si>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</si>
  <si>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</si>
  <si>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</si>
  <si>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</si>
  <si>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</si>
  <si>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</si>
  <si>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</si>
  <si>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</si>
  <si>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</si>
  <si>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</si>
  <si>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</si>
  <si>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</si>
  <si>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</si>
  <si>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</si>
  <si>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</si>
  <si>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</si>
  <si>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</si>
  <si>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</si>
  <si>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</si>
  <si>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</si>
  <si>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</si>
  <si>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</si>
  <si>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</si>
  <si>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</si>
  <si>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</si>
  <si>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</si>
  <si>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</si>
  <si>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</si>
  <si>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</si>
  <si>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</si>
  <si>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</si>
  <si>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</si>
  <si>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</si>
  <si>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</si>
  <si>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</si>
  <si>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</si>
  <si>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</si>
  <si>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</si>
  <si>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</si>
  <si>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</si>
  <si>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</si>
  <si>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</si>
  <si>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</si>
  <si>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</si>
  <si>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</si>
  <si>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</si>
  <si>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</si>
  <si>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</si>
  <si>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</si>
  <si>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</si>
  <si>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</si>
  <si>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</si>
  <si>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</si>
  <si>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</si>
  <si>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</si>
  <si>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</si>
  <si>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</si>
  <si>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</si>
  <si>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</si>
  <si>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</si>
  <si>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</si>
  <si>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</si>
  <si>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</si>
  <si>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</si>
  <si>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</si>
  <si>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</si>
  <si>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</si>
  <si>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</si>
  <si>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</si>
  <si>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</si>
  <si>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</si>
  <si>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</si>
  <si>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</si>
  <si>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</si>
  <si>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</si>
  <si>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</si>
  <si>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</si>
  <si>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</si>
  <si>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</si>
  <si>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</si>
  <si>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</si>
  <si>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</si>
  <si>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</si>
  <si>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</si>
  <si>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</si>
  <si>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</si>
  <si>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</si>
  <si>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</si>
  <si>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</si>
  <si>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</si>
  <si>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</si>
  <si>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</si>
  <si>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</si>
  <si>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</si>
  <si>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</si>
  <si>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</si>
  <si>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</si>
  <si>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</si>
  <si>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</si>
  <si>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</si>
  <si>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</si>
  <si>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</si>
  <si>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</si>
  <si>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</si>
  <si>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</si>
  <si>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</si>
  <si>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</si>
  <si>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</si>
  <si>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</si>
  <si>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</si>
  <si>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</si>
  <si>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</si>
  <si>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</si>
  <si>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</si>
  <si>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</si>
  <si>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</si>
  <si>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</si>
  <si>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</si>
  <si>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</si>
  <si>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</si>
  <si>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</si>
  <si>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</si>
  <si>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</si>
  <si>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</si>
  <si>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</si>
  <si>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</si>
  <si>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</si>
  <si>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</si>
  <si>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</si>
  <si>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</si>
  <si>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</si>
  <si>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</si>
  <si>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</si>
  <si>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</si>
  <si>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</si>
  <si>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</si>
  <si>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</si>
  <si>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</si>
  <si>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</si>
  <si>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</si>
  <si>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</si>
  <si>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</si>
  <si>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</si>
  <si>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</si>
  <si>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</si>
  <si>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</si>
  <si>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</si>
  <si>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</si>
  <si>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</si>
  <si>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</si>
  <si>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</si>
  <si>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</si>
  <si>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</si>
  <si>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</si>
  <si>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</si>
  <si>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</si>
  <si>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</si>
  <si>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</si>
  <si>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</si>
  <si>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</si>
  <si>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</si>
  <si>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</si>
  <si>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</si>
  <si>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</si>
  <si>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</si>
  <si>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</si>
  <si>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</si>
  <si>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</si>
  <si>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</si>
  <si>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</si>
  <si>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</si>
  <si>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</si>
  <si>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</si>
  <si>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</si>
  <si>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</si>
  <si>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</si>
  <si>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</si>
  <si>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</si>
  <si>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</si>
  <si>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</si>
  <si>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</si>
  <si>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</si>
  <si>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</si>
  <si>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</si>
  <si>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</si>
  <si>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</si>
  <si>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</si>
  <si>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</si>
  <si>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</si>
  <si>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</si>
  <si>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</si>
  <si>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</si>
  <si>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</si>
  <si>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</si>
  <si>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</si>
  <si>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</si>
  <si>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</si>
  <si>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</si>
  <si>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</si>
  <si>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</si>
  <si>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</si>
  <si>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</si>
  <si>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</si>
  <si>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</si>
  <si>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</si>
  <si>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</si>
  <si>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</si>
  <si>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</si>
  <si>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</si>
  <si>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</si>
  <si>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</si>
  <si>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</si>
  <si>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</si>
  <si>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</si>
  <si>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</si>
  <si>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</si>
  <si>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</si>
  <si>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</si>
  <si>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</si>
  <si>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</si>
  <si>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</si>
  <si>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</si>
  <si>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</si>
  <si>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</si>
  <si>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</si>
  <si>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</si>
  <si>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</si>
  <si>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</si>
  <si>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</si>
  <si>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</si>
  <si>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</si>
  <si>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</si>
  <si>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</si>
  <si>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</si>
  <si>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</si>
  <si>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</si>
  <si>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</si>
  <si>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</si>
  <si>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</si>
  <si>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</si>
  <si>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</si>
  <si>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</si>
  <si>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</si>
  <si>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</si>
  <si>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</si>
  <si>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</si>
  <si>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</si>
  <si>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</si>
  <si>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</si>
  <si>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</si>
  <si>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</si>
  <si>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</si>
  <si>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</si>
  <si>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</si>
  <si>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</si>
  <si>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</si>
  <si>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</si>
  <si>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</si>
  <si>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</si>
  <si>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</si>
  <si>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</si>
  <si>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</si>
  <si>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</si>
  <si>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</si>
  <si>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</si>
  <si>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</si>
  <si>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</si>
  <si>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</si>
  <si>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</si>
  <si>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</si>
  <si>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</si>
  <si>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</si>
  <si>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</si>
  <si>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</si>
  <si>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</si>
  <si>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</si>
  <si>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</si>
  <si>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</si>
  <si>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</si>
  <si>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</si>
  <si>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</si>
  <si>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</si>
  <si>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</si>
  <si>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</si>
  <si>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</si>
  <si>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</si>
  <si>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</si>
  <si>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</si>
  <si>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</si>
  <si>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</si>
  <si>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</si>
  <si>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</si>
  <si>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</si>
  <si>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</si>
  <si>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</si>
  <si>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</si>
  <si>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</si>
  <si>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</si>
  <si>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</si>
  <si>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</si>
  <si>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</si>
  <si>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</si>
  <si>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</si>
  <si>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</si>
  <si>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</si>
  <si>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</si>
  <si>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</si>
  <si>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</si>
  <si>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</si>
  <si>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</si>
  <si>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</si>
  <si>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</si>
  <si>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</si>
  <si>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</si>
  <si>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</si>
  <si>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</si>
  <si>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</si>
  <si>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</si>
  <si>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</si>
  <si>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</si>
  <si>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</si>
  <si>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</si>
  <si>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</si>
  <si>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</si>
  <si>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</si>
  <si>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</si>
  <si>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</si>
  <si>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</si>
  <si>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</si>
  <si>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</si>
  <si>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</si>
  <si>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</si>
  <si>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</si>
  <si>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</si>
  <si>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</si>
  <si>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</si>
  <si>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</si>
  <si>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</si>
  <si>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</si>
  <si>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</si>
  <si>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</si>
  <si>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</si>
  <si>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</si>
  <si>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</si>
  <si>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</si>
  <si>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</si>
  <si>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</si>
  <si>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</si>
  <si>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</si>
  <si>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</si>
  <si>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</si>
  <si>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</si>
  <si>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</si>
  <si>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</si>
  <si>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</si>
  <si>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</si>
  <si>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</si>
  <si>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</si>
  <si>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</si>
  <si>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</si>
  <si>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</si>
  <si>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</si>
  <si>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</si>
  <si>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</si>
  <si>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</si>
  <si>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</si>
  <si>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</si>
  <si>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</si>
  <si>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</si>
  <si>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</si>
  <si>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</si>
  <si>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</si>
  <si>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</si>
  <si>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</si>
  <si>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</si>
  <si>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</si>
  <si>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</si>
  <si>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</si>
  <si>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</si>
  <si>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</si>
  <si>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</si>
  <si>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</si>
  <si>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</si>
  <si>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</si>
  <si>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</si>
  <si>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</si>
  <si>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</si>
  <si>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</si>
  <si>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</si>
  <si>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</si>
  <si>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</si>
  <si>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</si>
  <si>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</si>
  <si>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</si>
  <si>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</si>
  <si>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</si>
  <si>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</si>
  <si>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</si>
  <si>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</si>
  <si>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</si>
  <si>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</si>
  <si>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</si>
  <si>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</si>
  <si>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</si>
  <si>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</si>
  <si>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</si>
  <si>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</si>
  <si>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</si>
  <si>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</si>
  <si>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</si>
  <si>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</si>
  <si>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</si>
  <si>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</si>
  <si>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</si>
  <si>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</si>
  <si>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</si>
  <si>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</si>
  <si>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</si>
  <si>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</si>
  <si>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</si>
  <si>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</si>
  <si>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</si>
  <si>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</si>
  <si>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</si>
  <si>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</si>
  <si>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</si>
  <si>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</si>
  <si>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</si>
  <si>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</si>
  <si>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</si>
  <si>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</si>
  <si>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</si>
  <si>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</si>
  <si>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</si>
  <si>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</si>
  <si>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</si>
  <si>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</si>
  <si>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</si>
  <si>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</si>
  <si>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</si>
  <si>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</si>
  <si>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</si>
  <si>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</si>
  <si>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</si>
  <si>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</si>
  <si>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</si>
  <si>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</si>
  <si>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</si>
  <si>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</si>
  <si>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</si>
  <si>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</si>
  <si>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</si>
  <si>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</si>
  <si>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</si>
  <si>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</si>
  <si>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</si>
  <si>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</si>
  <si>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</si>
  <si>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</si>
  <si>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</si>
  <si>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</si>
  <si>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</si>
  <si>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</si>
  <si>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</si>
  <si>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</si>
  <si>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</si>
  <si>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</si>
  <si>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</si>
  <si>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</si>
  <si>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</si>
  <si>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</si>
  <si>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</si>
  <si>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</si>
  <si>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</si>
  <si>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</si>
  <si>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</si>
  <si>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</si>
  <si>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</si>
  <si>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</si>
  <si>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</si>
  <si>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</si>
  <si>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</si>
  <si>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</si>
  <si>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</si>
  <si>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</si>
  <si>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</si>
  <si>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</si>
  <si>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</si>
  <si>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</si>
  <si>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</si>
  <si>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</si>
  <si>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</si>
  <si>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</si>
  <si>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</si>
  <si>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</si>
  <si>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</si>
  <si>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</si>
  <si>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</si>
  <si>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</si>
  <si>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</si>
  <si>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</si>
  <si>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</si>
  <si>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</si>
  <si>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</si>
  <si>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</si>
  <si>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</si>
  <si>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</si>
  <si>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</si>
  <si>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</si>
  <si>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</si>
  <si>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</si>
  <si>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</si>
  <si>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</si>
  <si>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</si>
  <si>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</si>
  <si>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</si>
  <si>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</si>
  <si>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</si>
  <si>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</si>
  <si>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</si>
  <si>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</si>
  <si>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</si>
  <si>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</si>
  <si>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</si>
  <si>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</si>
  <si>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</si>
  <si>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</si>
  <si>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</si>
  <si>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</si>
  <si>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</si>
  <si>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</si>
  <si>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</si>
  <si>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</si>
  <si>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</si>
  <si>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</si>
  <si>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</si>
  <si>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</si>
  <si>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</si>
  <si>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</si>
  <si>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</si>
  <si>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</si>
  <si>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</si>
  <si>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</si>
  <si>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</si>
  <si>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</si>
  <si>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</si>
  <si>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</si>
  <si>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</si>
  <si>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</si>
  <si>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</si>
  <si>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</si>
  <si>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</si>
  <si>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</si>
  <si>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</si>
  <si>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</si>
  <si>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</si>
  <si>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</si>
  <si>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</si>
  <si>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</si>
  <si>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</si>
  <si>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</si>
  <si>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</si>
  <si>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</si>
  <si>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</si>
  <si>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</si>
  <si>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</si>
  <si>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</si>
  <si>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</si>
  <si>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</si>
  <si>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</si>
  <si>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</si>
  <si>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</si>
  <si>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</si>
  <si>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</si>
  <si>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</si>
  <si>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</si>
  <si>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</si>
  <si>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</si>
  <si>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</si>
  <si>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</si>
  <si>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</si>
  <si>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</si>
  <si>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</si>
  <si>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</si>
  <si>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</si>
  <si>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</si>
  <si>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</si>
  <si>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</si>
  <si>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</si>
  <si>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</si>
  <si>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</si>
  <si>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</si>
  <si>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</si>
  <si>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</si>
  <si>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</si>
  <si>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</si>
  <si>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</si>
  <si>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</si>
  <si>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</si>
  <si>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</si>
  <si>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</si>
  <si>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</si>
  <si>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</si>
  <si>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</si>
  <si>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</si>
  <si>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</si>
  <si>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</si>
  <si>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</si>
  <si>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</si>
  <si>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</si>
  <si>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</si>
  <si>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</si>
  <si>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</si>
  <si>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</si>
  <si>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</si>
  <si>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</si>
  <si>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</si>
  <si>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</si>
  <si>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</si>
  <si>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</si>
  <si>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</si>
  <si>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</si>
  <si>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</si>
  <si>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</si>
  <si>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</si>
  <si>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</si>
  <si>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</si>
  <si>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</si>
  <si>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</si>
  <si>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</si>
  <si>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</si>
  <si>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</si>
  <si>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</si>
  <si>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</si>
  <si>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</si>
  <si>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</si>
  <si>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</si>
  <si>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</si>
  <si>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</si>
  <si>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</si>
  <si>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</si>
  <si>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</si>
  <si>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</si>
  <si>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</si>
  <si>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</si>
  <si>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</si>
  <si>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</si>
  <si>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</si>
  <si>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</si>
  <si>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</si>
  <si>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</si>
  <si>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</si>
  <si>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</si>
  <si>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</si>
  <si>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</si>
  <si>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</si>
  <si>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</si>
  <si>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</si>
  <si>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</si>
  <si>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</si>
  <si>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</si>
  <si>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</si>
  <si>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</si>
  <si>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</si>
  <si>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</si>
  <si>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</si>
  <si>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</si>
  <si>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</si>
  <si>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</si>
  <si>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</si>
  <si>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</si>
  <si>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</si>
  <si>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</si>
  <si>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</si>
  <si>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</si>
  <si>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</si>
  <si>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</si>
  <si>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</si>
  <si>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</si>
  <si>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</si>
  <si>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</si>
  <si>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</si>
  <si>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</si>
  <si>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</si>
  <si>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</si>
  <si>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</si>
  <si>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</si>
  <si>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</si>
  <si>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</si>
  <si>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</si>
  <si>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</si>
  <si>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</si>
  <si>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</si>
  <si>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</si>
  <si>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</si>
  <si>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</si>
  <si>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</si>
  <si>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</si>
  <si>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</si>
  <si>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</si>
  <si>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</si>
  <si>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</si>
  <si>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</si>
  <si>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</si>
  <si>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</si>
  <si>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</si>
  <si>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</si>
  <si>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</si>
  <si>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</si>
  <si>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</si>
  <si>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</si>
  <si>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</si>
  <si>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</si>
  <si>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</si>
  <si>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</si>
  <si>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</si>
  <si>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</si>
  <si>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</si>
  <si>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</si>
  <si>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</si>
  <si>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</si>
  <si>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</si>
  <si>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</si>
  <si>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</si>
  <si>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</si>
  <si>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</si>
  <si>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</si>
  <si>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</si>
  <si>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</si>
  <si>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</si>
  <si>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</si>
  <si>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</si>
  <si>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</si>
  <si>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</si>
  <si>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</si>
  <si>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</si>
  <si>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</si>
  <si>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</si>
  <si>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</si>
  <si>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</si>
  <si>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</si>
  <si>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</si>
  <si>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</si>
  <si>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</si>
  <si>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</si>
  <si>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</si>
  <si>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</si>
  <si>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</si>
  <si>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</si>
  <si>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</si>
  <si>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</si>
  <si>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</si>
  <si>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</si>
  <si>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</si>
  <si>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</si>
  <si>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</si>
  <si>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</si>
  <si>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</si>
  <si>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</si>
  <si>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</si>
  <si>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</si>
  <si>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</si>
  <si>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</si>
  <si>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</si>
  <si>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</si>
  <si>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</si>
  <si>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</si>
  <si>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</si>
  <si>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</si>
  <si>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</si>
  <si>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</si>
  <si>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</si>
  <si>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</si>
  <si>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</si>
  <si>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</si>
  <si>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</si>
  <si>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</si>
  <si>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</si>
  <si>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</si>
  <si>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</si>
  <si>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</si>
  <si>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</si>
  <si>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</si>
  <si>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</si>
  <si>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</si>
  <si>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</si>
  <si>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</si>
  <si>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</si>
  <si>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</si>
  <si>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</si>
  <si>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</si>
  <si>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</si>
  <si>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</si>
  <si>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</si>
  <si>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</si>
  <si>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</si>
  <si>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</si>
  <si>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</si>
  <si>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</si>
  <si>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</si>
  <si>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</si>
  <si>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</si>
  <si>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</si>
  <si>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</si>
  <si>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</si>
  <si>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</si>
  <si>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</si>
  <si>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</si>
  <si>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</si>
  <si>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</si>
  <si>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</si>
  <si>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</si>
  <si>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</si>
  <si>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</si>
  <si>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</si>
  <si>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</si>
  <si>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</si>
  <si>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</si>
  <si>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</si>
  <si>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</si>
  <si>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</si>
  <si>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</si>
  <si>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</si>
  <si>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</si>
  <si>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</si>
  <si>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</si>
  <si>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</si>
  <si>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</si>
  <si>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</si>
  <si>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</si>
  <si>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</si>
  <si>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</si>
  <si>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</si>
  <si>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</si>
  <si>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</si>
  <si>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</si>
  <si>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</si>
  <si>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</si>
  <si>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</si>
  <si>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</si>
  <si>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</si>
  <si>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</si>
  <si>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</si>
  <si>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</si>
  <si>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</si>
  <si>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</si>
  <si>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</si>
  <si>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</si>
  <si>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</si>
  <si>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</si>
  <si>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</si>
  <si>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</si>
  <si>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</si>
  <si>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</si>
  <si>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</si>
  <si>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</si>
  <si>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</si>
  <si>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</si>
  <si>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</si>
  <si>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</si>
  <si>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</si>
  <si>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</si>
  <si>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</si>
  <si>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</si>
  <si>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</si>
  <si>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</si>
  <si>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</si>
  <si>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</si>
  <si>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</si>
  <si>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</si>
  <si>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</si>
  <si>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</si>
  <si>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</si>
  <si>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</si>
  <si>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</si>
  <si>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</si>
  <si>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</si>
  <si>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</si>
  <si>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</si>
  <si>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</si>
  <si>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</si>
  <si>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</si>
  <si>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</si>
  <si>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</si>
  <si>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</si>
  <si>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</si>
  <si>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</si>
  <si>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</si>
  <si>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</si>
  <si>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</si>
  <si>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</si>
  <si>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</si>
  <si>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</si>
  <si>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</si>
  <si>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</si>
  <si>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</si>
  <si>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</si>
  <si>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</si>
  <si>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</si>
  <si>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</si>
  <si>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</si>
  <si>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</si>
  <si>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</si>
  <si>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</si>
  <si>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</si>
  <si>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</si>
  <si>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</si>
  <si>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</si>
  <si>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</si>
  <si>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</si>
  <si>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</si>
  <si>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</si>
  <si>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</si>
  <si>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</si>
  <si>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</si>
  <si>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</si>
  <si>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</si>
  <si>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</si>
  <si>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</si>
  <si>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</si>
  <si>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</si>
  <si>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</si>
  <si>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</si>
  <si>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</si>
  <si>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</si>
  <si>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</si>
  <si>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</si>
  <si>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</si>
  <si>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</si>
  <si>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</si>
  <si>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</si>
  <si>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</si>
  <si>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</si>
  <si>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</si>
  <si>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</si>
  <si>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</si>
  <si>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</si>
  <si>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</si>
  <si>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</si>
  <si>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</si>
  <si>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</si>
  <si>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</si>
  <si>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</si>
  <si>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</si>
  <si>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</si>
  <si>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</si>
  <si>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</si>
  <si>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</si>
  <si>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</si>
  <si>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</si>
  <si>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</si>
  <si>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</si>
  <si>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</si>
  <si>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</si>
  <si>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</si>
  <si>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</si>
  <si>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</si>
  <si>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</si>
  <si>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</si>
  <si>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</si>
  <si>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</si>
  <si>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</si>
  <si>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</si>
  <si>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</si>
  <si>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</si>
  <si>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</si>
  <si>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</si>
  <si>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</si>
  <si>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</si>
  <si>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</si>
  <si>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</si>
  <si>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</si>
  <si>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</si>
  <si>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</si>
  <si>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</si>
  <si>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</si>
  <si>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</si>
  <si>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</si>
  <si>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</si>
  <si>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</si>
  <si>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</si>
  <si>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</si>
  <si>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</si>
  <si>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</si>
  <si>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</si>
  <si>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</si>
  <si>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</si>
  <si>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</si>
  <si>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</si>
  <si>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</si>
  <si>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</si>
  <si>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</si>
  <si>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</si>
  <si>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</si>
  <si>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</si>
  <si>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</si>
  <si>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</si>
  <si>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</si>
  <si>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</si>
  <si>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</si>
  <si>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</si>
  <si>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</si>
  <si>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</si>
  <si>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</si>
  <si>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</si>
  <si>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</si>
  <si>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</si>
  <si>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</si>
  <si>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</si>
  <si>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</si>
  <si>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</si>
  <si>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</si>
  <si>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</si>
  <si>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</si>
  <si>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</si>
  <si>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</si>
  <si>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</si>
  <si>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</si>
  <si>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</si>
  <si>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</si>
  <si>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</si>
  <si>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</si>
  <si>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</si>
  <si>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</si>
  <si>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</si>
  <si>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</si>
  <si>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</si>
  <si>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</si>
  <si>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</si>
  <si>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</si>
  <si>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</si>
  <si>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</si>
  <si>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</si>
  <si>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</si>
  <si>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</si>
  <si>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</si>
  <si>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</si>
  <si>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</si>
  <si>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</si>
  <si>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</si>
  <si>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</si>
  <si>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</si>
  <si>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</si>
  <si>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</si>
  <si>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</si>
  <si>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</si>
  <si>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</si>
  <si>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</si>
  <si>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</si>
  <si>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</si>
  <si>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</si>
  <si>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</si>
  <si>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</si>
  <si>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</si>
  <si>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</si>
  <si>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</si>
  <si>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</si>
  <si>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</si>
  <si>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</si>
  <si>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</si>
  <si>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</si>
  <si>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</si>
  <si>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</si>
  <si>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</si>
  <si>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</si>
  <si>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</si>
  <si>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</si>
  <si>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</si>
  <si>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</si>
  <si>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</si>
  <si>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</si>
  <si>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</si>
  <si>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</si>
  <si>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</si>
  <si>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</si>
  <si>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</si>
  <si>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</si>
  <si>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</si>
  <si>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</si>
  <si>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</si>
  <si>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</si>
  <si>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</si>
  <si>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</si>
  <si>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</si>
  <si>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</si>
  <si>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</si>
  <si>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</si>
  <si>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</si>
  <si>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</si>
  <si>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</si>
  <si>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</si>
  <si>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</si>
  <si>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</si>
  <si>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</si>
  <si>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</si>
  <si>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</si>
  <si>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</si>
  <si>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</si>
  <si>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</si>
  <si>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</si>
  <si>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</si>
  <si>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</si>
  <si>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</si>
  <si>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</si>
  <si>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</si>
  <si>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</si>
  <si>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</si>
  <si>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</si>
  <si>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</si>
  <si>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</si>
  <si>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</si>
  <si>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</si>
  <si>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</si>
  <si>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</si>
  <si>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</si>
  <si>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</si>
  <si>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</si>
  <si>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</si>
  <si>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</si>
  <si>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</si>
  <si>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</si>
  <si>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</si>
  <si>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</si>
  <si>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</si>
  <si>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</si>
  <si>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</si>
  <si>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</si>
  <si>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</si>
  <si>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</si>
  <si>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</si>
  <si>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</si>
  <si>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</si>
  <si>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</si>
  <si>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</si>
  <si>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</si>
  <si>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</si>
  <si>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</si>
  <si>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</si>
  <si>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</si>
  <si>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</si>
  <si>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</si>
  <si>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</si>
  <si>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</si>
  <si>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</si>
  <si>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</si>
  <si>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</si>
  <si>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</si>
  <si>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</si>
  <si>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</si>
  <si>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</si>
  <si>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</si>
  <si>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</si>
  <si>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</si>
  <si>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</si>
  <si>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</si>
  <si>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</si>
  <si>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</si>
  <si>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</si>
  <si>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</si>
  <si>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</si>
  <si>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</si>
  <si>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</si>
  <si>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</si>
  <si>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</si>
  <si>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</si>
  <si>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</si>
  <si>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</si>
  <si>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</si>
  <si>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</si>
  <si>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</si>
  <si>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</si>
  <si>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</si>
  <si>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</si>
  <si>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</si>
  <si>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</si>
  <si>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</si>
  <si>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</si>
  <si>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</si>
  <si>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</si>
  <si>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</si>
  <si>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</si>
  <si>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</si>
  <si>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</si>
  <si>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</si>
  <si>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</si>
  <si>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</si>
  <si>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</si>
  <si>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</si>
  <si>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</si>
  <si>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</si>
  <si>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</si>
  <si>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</si>
  <si>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</si>
  <si>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</si>
  <si>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</si>
  <si>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</si>
  <si>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</si>
  <si>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</si>
  <si>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</si>
  <si>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</si>
  <si>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</si>
  <si>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</si>
  <si>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</si>
  <si>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</si>
  <si>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</si>
  <si>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</si>
  <si>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</si>
  <si>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</si>
  <si>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</si>
  <si>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</si>
  <si>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</si>
  <si>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</si>
  <si>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</si>
  <si>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</si>
  <si>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</si>
  <si>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</si>
  <si>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</si>
  <si>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</si>
  <si>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</si>
  <si>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</si>
  <si>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</si>
  <si>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</si>
  <si>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</si>
  <si>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</si>
  <si>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</si>
  <si>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</si>
  <si>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</si>
  <si>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</si>
  <si>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</si>
  <si>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</si>
  <si>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</si>
  <si>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</si>
  <si>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</si>
  <si>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</si>
  <si>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</si>
  <si>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</si>
  <si>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</si>
  <si>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</si>
  <si>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</si>
  <si>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</si>
  <si>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</si>
  <si>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</si>
  <si>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</si>
  <si>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</si>
  <si>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</si>
  <si>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</si>
  <si>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</si>
  <si>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</si>
  <si>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</si>
  <si>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</si>
  <si>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</si>
  <si>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</si>
  <si>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</si>
  <si>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</si>
  <si>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</si>
  <si>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</si>
  <si>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</si>
  <si>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</si>
  <si>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</si>
  <si>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</si>
  <si>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</si>
  <si>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</si>
  <si>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</si>
  <si>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</si>
  <si>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</si>
  <si>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</si>
  <si>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</si>
  <si>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</si>
  <si>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</si>
  <si>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</si>
  <si>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</si>
  <si>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</si>
  <si>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</si>
  <si>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</si>
  <si>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</si>
  <si>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</si>
  <si>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</si>
  <si>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</si>
  <si>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</si>
  <si>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</si>
  <si>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</si>
  <si>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</si>
  <si>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</si>
  <si>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</si>
  <si>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</si>
  <si>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</si>
  <si>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</si>
  <si>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</si>
  <si>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</si>
  <si>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</si>
  <si>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</si>
  <si>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</si>
  <si>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</si>
  <si>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</si>
  <si>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</si>
  <si>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</si>
  <si>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</si>
  <si>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</si>
  <si>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</si>
  <si>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</si>
  <si>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</si>
  <si>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</si>
  <si>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</si>
  <si>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</si>
  <si>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</si>
  <si>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</si>
  <si>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</si>
  <si>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</si>
  <si>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</si>
  <si>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</si>
  <si>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</si>
  <si>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</si>
  <si>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</si>
  <si>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</si>
  <si>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</si>
  <si>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</si>
  <si>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</si>
  <si>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</si>
  <si>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</si>
  <si>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</si>
  <si>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</si>
  <si>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</si>
  <si>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</si>
  <si>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</si>
  <si>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</si>
  <si>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</si>
  <si>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</si>
  <si>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</si>
  <si>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</si>
  <si>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</si>
  <si>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</si>
  <si>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</si>
  <si>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</si>
  <si>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</si>
  <si>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</si>
  <si>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</si>
  <si>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</si>
  <si>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</si>
  <si>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</si>
  <si>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</si>
  <si>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</si>
  <si>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</si>
  <si>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</si>
  <si>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</si>
  <si>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</si>
  <si>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</si>
  <si>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</si>
  <si>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</si>
  <si>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</si>
  <si>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</si>
  <si>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</si>
  <si>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</si>
  <si>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</si>
  <si>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</si>
  <si>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</si>
  <si>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</si>
  <si>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</si>
  <si>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</si>
  <si>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</si>
  <si>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</si>
  <si>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</si>
  <si>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</si>
  <si>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</si>
  <si>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</si>
  <si>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</si>
  <si>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</si>
  <si>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</si>
  <si>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</si>
  <si>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</si>
  <si>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</si>
  <si>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</si>
  <si>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</si>
  <si>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</si>
  <si>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</si>
  <si>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</si>
  <si>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</si>
  <si>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</si>
  <si>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</si>
  <si>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</si>
  <si>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</si>
  <si>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</si>
  <si>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</si>
  <si>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</si>
  <si>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</si>
  <si>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</si>
  <si>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</si>
  <si>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</si>
  <si>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</si>
  <si>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</si>
  <si>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</si>
  <si>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</si>
  <si>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</si>
  <si>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</si>
  <si>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</si>
  <si>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</si>
  <si>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</si>
  <si>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</si>
  <si>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</si>
  <si>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</si>
  <si>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</si>
  <si>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</si>
  <si>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</si>
  <si>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</si>
  <si>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</si>
  <si>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</si>
  <si>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</si>
  <si>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</si>
  <si>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</si>
  <si>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</si>
  <si>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</si>
  <si>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</si>
  <si>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</si>
  <si>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</si>
  <si>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</si>
  <si>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</si>
  <si>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</si>
  <si>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</si>
  <si>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</si>
  <si>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</si>
  <si>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</si>
  <si>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</si>
  <si>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</si>
  <si>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</si>
  <si>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</si>
  <si>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</si>
  <si>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</si>
  <si>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</si>
  <si>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</si>
  <si>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</si>
  <si>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</si>
  <si>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</si>
  <si>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</si>
  <si>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</si>
  <si>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</si>
  <si>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</si>
  <si>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</si>
  <si>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</si>
  <si>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</si>
  <si>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</si>
  <si>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</si>
  <si>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</si>
  <si>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</si>
  <si>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</si>
  <si>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</si>
  <si>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</si>
  <si>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</si>
  <si>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</si>
  <si>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</si>
  <si>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</si>
  <si>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</si>
  <si>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</si>
  <si>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</si>
  <si>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</si>
  <si>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</si>
  <si>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</si>
  <si>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</si>
  <si>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</si>
  <si>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</si>
  <si>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</si>
  <si>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</si>
  <si>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</si>
  <si>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</si>
  <si>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</si>
  <si>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</si>
  <si>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</si>
  <si>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</si>
  <si>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</si>
  <si>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</si>
  <si>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</si>
  <si>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</si>
  <si>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</si>
  <si>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</si>
  <si>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</si>
  <si>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</si>
  <si>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</si>
  <si>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</si>
  <si>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</si>
  <si>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</si>
  <si>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</si>
  <si>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</si>
  <si>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</si>
  <si>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</si>
  <si>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</si>
  <si>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</si>
  <si>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</si>
  <si>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</si>
  <si>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</si>
  <si>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</si>
  <si>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</si>
  <si>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</si>
  <si>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</si>
  <si>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</si>
  <si>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</si>
  <si>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</si>
  <si>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</si>
  <si>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</si>
  <si>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</si>
  <si>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</si>
  <si>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</si>
  <si>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</si>
  <si>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</si>
  <si>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</si>
  <si>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</si>
  <si>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</si>
  <si>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</si>
  <si>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</si>
  <si>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</si>
  <si>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</si>
  <si>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</si>
  <si>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</si>
  <si>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</si>
  <si>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</si>
  <si>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</si>
  <si>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</si>
  <si>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</si>
  <si>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</si>
  <si>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</si>
  <si>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</si>
  <si>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</si>
  <si>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</si>
  <si>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</si>
  <si>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</si>
  <si>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</si>
  <si>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</si>
  <si>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</si>
  <si>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</si>
  <si>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</si>
  <si>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</si>
  <si>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</si>
  <si>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</si>
  <si>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</si>
  <si>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</si>
  <si>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</si>
  <si>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</si>
  <si>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</si>
  <si>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</si>
  <si>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</si>
  <si>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</si>
  <si>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</si>
  <si>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</si>
  <si>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</si>
  <si>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</si>
  <si>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</si>
  <si>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</si>
  <si>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</si>
  <si>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</si>
  <si>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</si>
  <si>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</si>
  <si>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</si>
  <si>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</si>
  <si>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</si>
  <si>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</si>
  <si>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</si>
  <si>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</si>
  <si>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</si>
  <si>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</si>
  <si>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</si>
  <si>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</si>
  <si>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</si>
  <si>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</si>
  <si>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</si>
  <si>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</si>
  <si>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</si>
  <si>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</si>
  <si>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</si>
  <si>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</si>
  <si>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</si>
  <si>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</si>
  <si>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</si>
  <si>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</si>
  <si>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</si>
  <si>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</si>
  <si>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</si>
  <si>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</si>
  <si>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</si>
  <si>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</si>
  <si>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</si>
  <si>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</si>
  <si>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</si>
  <si>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</si>
  <si>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</si>
  <si>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</si>
  <si>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</si>
  <si>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</si>
  <si>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</si>
  <si>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</si>
  <si>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</si>
  <si>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</si>
  <si>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</si>
  <si>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</si>
  <si>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</si>
  <si>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</si>
  <si>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</si>
  <si>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</si>
  <si>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</si>
  <si>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</si>
  <si>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</si>
  <si>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</si>
  <si>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</si>
  <si>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</si>
  <si>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</si>
  <si>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</si>
  <si>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</si>
  <si>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</si>
  <si>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</si>
  <si>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</si>
  <si>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</si>
  <si>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</si>
  <si>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</si>
  <si>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</si>
  <si>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</si>
  <si>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</si>
  <si>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</si>
  <si>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</si>
  <si>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</si>
  <si>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</si>
  <si>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</si>
  <si>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</si>
  <si>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</si>
  <si>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</si>
  <si>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</si>
  <si>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</si>
  <si>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</si>
  <si>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</si>
  <si>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</si>
  <si>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</si>
  <si>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</si>
  <si>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</si>
  <si>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</si>
  <si>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</si>
  <si>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</si>
  <si>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</si>
  <si>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</si>
  <si>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</si>
  <si>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</si>
  <si>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</si>
  <si>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</si>
  <si>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</si>
  <si>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</si>
  <si>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</si>
  <si>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</si>
  <si>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</si>
  <si>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</si>
  <si>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</si>
  <si>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</si>
  <si>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</si>
  <si>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</si>
  <si>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</si>
  <si>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</si>
  <si>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</si>
  <si>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</si>
  <si>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</si>
  <si>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</si>
  <si>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</si>
  <si>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</si>
  <si>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</si>
  <si>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</si>
  <si>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</si>
  <si>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</si>
  <si>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</si>
  <si>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</si>
  <si>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</si>
  <si>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</si>
  <si>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</si>
  <si>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</si>
  <si>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</si>
  <si>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</si>
  <si>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</si>
  <si>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</si>
  <si>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</si>
  <si>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</si>
  <si>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</si>
  <si>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</si>
  <si>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</si>
  <si>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</si>
  <si>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</si>
  <si>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</si>
  <si>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</si>
  <si>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</si>
  <si>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</si>
  <si>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</si>
  <si>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</si>
  <si>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</si>
  <si>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</si>
  <si>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</si>
  <si>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</si>
  <si>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</si>
  <si>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</si>
  <si>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</si>
  <si>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</si>
  <si>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</si>
  <si>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</si>
  <si>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</si>
  <si>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</si>
  <si>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</si>
  <si>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</si>
  <si>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</si>
  <si>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</si>
  <si>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</si>
  <si>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</si>
  <si>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</si>
  <si>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</si>
  <si>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</si>
  <si>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</si>
  <si>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</si>
  <si>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</si>
  <si>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</si>
  <si>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</si>
  <si>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</si>
  <si>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</si>
  <si>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</si>
  <si>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</si>
  <si>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</si>
  <si>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</si>
  <si>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</si>
  <si>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</si>
  <si>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</si>
  <si>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</si>
  <si>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</si>
  <si>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</si>
  <si>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</si>
  <si>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</si>
  <si>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</si>
  <si>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</si>
  <si>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</si>
  <si>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</si>
  <si>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</si>
  <si>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</si>
  <si>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</si>
  <si>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</si>
  <si>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</si>
  <si>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</si>
  <si>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</si>
  <si>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</si>
  <si>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</si>
  <si>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</si>
  <si>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</si>
  <si>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</si>
  <si>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</si>
  <si>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</si>
  <si>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</si>
  <si>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</si>
  <si>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</si>
  <si>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</si>
  <si>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</si>
  <si>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</si>
  <si>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</si>
  <si>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</si>
  <si>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</si>
  <si>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</si>
  <si>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</si>
  <si>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</si>
  <si>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</si>
  <si>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</si>
  <si>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</si>
  <si>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</si>
  <si>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</si>
  <si>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</si>
  <si>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</si>
  <si>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</si>
  <si>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</si>
  <si>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</si>
  <si>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</si>
  <si>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</si>
  <si>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</si>
  <si>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</si>
  <si>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</si>
  <si>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</si>
  <si>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</si>
  <si>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</si>
  <si>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</si>
  <si>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</si>
  <si>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</si>
  <si>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</si>
  <si>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</si>
  <si>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</si>
  <si>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</si>
  <si>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</si>
  <si>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</si>
  <si>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</si>
  <si>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</si>
  <si>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</si>
  <si>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</si>
  <si>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</si>
  <si>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</si>
  <si>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</si>
  <si>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</si>
  <si>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</si>
  <si>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</si>
  <si>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</si>
  <si>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</si>
  <si>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</si>
  <si>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</si>
  <si>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</si>
  <si>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</si>
  <si>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</si>
  <si>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</si>
  <si>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</si>
  <si>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</si>
  <si>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</si>
  <si>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</si>
  <si>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</si>
  <si>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</si>
  <si>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</si>
  <si>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</si>
  <si>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</si>
  <si>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</si>
  <si>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</si>
  <si>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</si>
  <si>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</si>
  <si>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</si>
  <si>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</si>
  <si>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</si>
  <si>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</si>
  <si>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</si>
  <si>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</si>
  <si>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</si>
  <si>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</si>
  <si>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</si>
  <si>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</si>
  <si>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</si>
  <si>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</si>
  <si>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</si>
  <si>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</si>
  <si>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</si>
  <si>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</si>
  <si>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</si>
  <si>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</si>
  <si>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</si>
  <si>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</si>
  <si>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</si>
  <si>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</si>
  <si>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</si>
  <si>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</si>
  <si>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</si>
  <si>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</si>
  <si>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</si>
  <si>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</si>
  <si>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</si>
  <si>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</si>
  <si>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</si>
  <si>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</si>
  <si>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</si>
  <si>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</si>
  <si>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</si>
  <si>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</si>
  <si>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</si>
  <si>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</si>
  <si>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</si>
  <si>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</si>
  <si>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</si>
  <si>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</si>
  <si>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</si>
  <si>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</si>
  <si>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</si>
  <si>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</si>
  <si>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</si>
  <si>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</si>
  <si>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</si>
  <si>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</si>
  <si>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</si>
  <si>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</si>
  <si>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</si>
  <si>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</si>
  <si>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</si>
  <si>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</si>
  <si>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</si>
  <si>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</si>
  <si>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</si>
  <si>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</si>
  <si>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</si>
  <si>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</si>
  <si>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</si>
  <si>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</si>
  <si>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</si>
  <si>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</si>
  <si>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</si>
  <si>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</si>
  <si>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</si>
  <si>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</si>
  <si>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</si>
  <si>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</si>
  <si>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</si>
  <si>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</si>
  <si>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</si>
  <si>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</si>
  <si>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</si>
  <si>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</si>
  <si>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</si>
  <si>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</si>
  <si>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</si>
  <si>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</si>
  <si>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</si>
  <si>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</si>
  <si>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</si>
  <si>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</si>
  <si>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</si>
  <si>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</si>
  <si>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</si>
  <si>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</si>
  <si>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</si>
  <si>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</si>
  <si>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</si>
  <si>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</si>
  <si>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</si>
  <si>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</si>
  <si>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</si>
  <si>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</si>
  <si>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</si>
  <si>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</si>
  <si>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</si>
  <si>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</si>
  <si>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</si>
  <si>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</si>
  <si>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</si>
  <si>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</si>
  <si>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</si>
  <si>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</si>
  <si>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</si>
  <si>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</si>
  <si>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</si>
  <si>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</si>
  <si>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</si>
  <si>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</si>
  <si>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</si>
  <si>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</si>
  <si>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</si>
  <si>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</si>
  <si>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</si>
  <si>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</si>
  <si>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</si>
  <si>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</si>
  <si>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</si>
  <si>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</si>
  <si>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</si>
  <si>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</si>
  <si>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</si>
  <si>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</si>
  <si>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</si>
  <si>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</si>
  <si>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</si>
  <si>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</si>
  <si>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</si>
  <si>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</si>
  <si>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</si>
  <si>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</si>
  <si>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</si>
  <si>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</si>
  <si>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</si>
  <si>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</si>
  <si>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</si>
  <si>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</si>
  <si>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</si>
  <si>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</si>
  <si>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</si>
  <si>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</si>
  <si>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</si>
  <si>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</si>
  <si>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</si>
  <si>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</si>
  <si>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</si>
  <si>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</si>
  <si>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</si>
  <si>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</si>
  <si>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</si>
  <si>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</si>
  <si>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</si>
  <si>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</si>
  <si>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</si>
  <si>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</si>
  <si>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</si>
  <si>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</si>
  <si>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</si>
  <si>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</si>
  <si>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</si>
  <si>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</si>
  <si>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</si>
  <si>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</si>
  <si>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</si>
  <si>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</si>
  <si>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</si>
  <si>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</si>
  <si>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</si>
  <si>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</si>
  <si>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</si>
  <si>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</si>
  <si>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</si>
  <si>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</si>
  <si>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</si>
  <si>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</si>
  <si>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</si>
  <si>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</si>
  <si>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</si>
  <si>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</si>
  <si>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</si>
  <si>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</si>
  <si>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</si>
  <si>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</si>
  <si>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</si>
  <si>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</si>
  <si>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</si>
  <si>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</si>
  <si>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</si>
  <si>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</si>
  <si>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</si>
  <si>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</si>
  <si>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</si>
  <si>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</si>
  <si>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</si>
  <si>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</si>
  <si>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</si>
  <si>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</si>
  <si>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</si>
  <si>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</si>
  <si>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</si>
  <si>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</si>
  <si>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</si>
  <si>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</si>
  <si>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</si>
  <si>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</si>
  <si>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</si>
  <si>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</si>
  <si>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</si>
  <si>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</si>
  <si>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</si>
  <si>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</si>
  <si>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</si>
  <si>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</si>
  <si>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</si>
  <si>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</si>
  <si>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</si>
  <si>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</si>
  <si>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</si>
  <si>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</si>
  <si>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</si>
  <si>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</si>
  <si>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</si>
  <si>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</si>
  <si>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</si>
  <si>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</si>
  <si>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</si>
  <si>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</si>
  <si>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</si>
  <si>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</si>
  <si>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</si>
  <si>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</si>
  <si>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</si>
  <si>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</si>
  <si>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</si>
  <si>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</si>
  <si>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</si>
  <si>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</si>
  <si>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</si>
  <si>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</si>
  <si>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</si>
  <si>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</si>
  <si>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</si>
  <si>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</si>
  <si>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</si>
  <si>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</si>
  <si>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</si>
  <si>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</si>
  <si>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</si>
  <si>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</si>
  <si>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</si>
  <si>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</si>
  <si>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</si>
  <si>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</si>
  <si>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</si>
  <si>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</si>
  <si>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</si>
  <si>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</si>
  <si>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</si>
  <si>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</si>
  <si>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</si>
  <si>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</si>
  <si>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</si>
  <si>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</si>
  <si>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</si>
  <si>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</si>
  <si>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</si>
  <si>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</si>
  <si>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</si>
  <si>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</si>
  <si>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</si>
  <si>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</si>
  <si>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</si>
  <si>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</si>
  <si>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</si>
  <si>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</si>
  <si>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</si>
  <si>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</si>
  <si>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</si>
  <si>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</si>
  <si>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</si>
  <si>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</si>
  <si>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</si>
  <si>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</si>
  <si>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</si>
  <si>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</si>
  <si>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</si>
  <si>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</si>
  <si>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</si>
  <si>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</si>
  <si>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</si>
  <si>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</si>
  <si>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</si>
  <si>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</si>
  <si>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</si>
  <si>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</si>
  <si>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</si>
  <si>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</si>
  <si>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</si>
  <si>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</si>
  <si>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</si>
  <si>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</si>
  <si>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</si>
  <si>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</si>
  <si>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</si>
  <si>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</si>
  <si>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</si>
  <si>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</si>
  <si>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</si>
  <si>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</si>
  <si>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</si>
  <si>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</si>
  <si>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</si>
  <si>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</si>
  <si>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</si>
  <si>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</si>
  <si>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</si>
  <si>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</si>
  <si>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</si>
  <si>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</si>
  <si>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</si>
  <si>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</si>
  <si>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</si>
  <si>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</si>
  <si>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</si>
  <si>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</si>
  <si>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</si>
  <si>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</si>
  <si>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</si>
  <si>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</si>
  <si>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</si>
  <si>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</si>
  <si>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</si>
  <si>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</si>
  <si>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</si>
  <si>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</si>
  <si>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</si>
  <si>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</si>
  <si>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</si>
  <si>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</si>
  <si>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</si>
  <si>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</si>
  <si>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</si>
  <si>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</si>
  <si>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</si>
  <si>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</si>
  <si>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</si>
  <si>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</si>
  <si>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</si>
  <si>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</si>
  <si>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</si>
  <si>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</si>
  <si>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</si>
  <si>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</si>
  <si>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</si>
  <si>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</si>
  <si>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</si>
  <si>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</si>
  <si>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</si>
  <si>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</si>
  <si>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</si>
  <si>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</si>
  <si>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</si>
  <si>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</si>
  <si>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</si>
  <si>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</si>
  <si>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</si>
  <si>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</si>
  <si>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</si>
  <si>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</si>
  <si>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</si>
  <si>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</si>
  <si>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</si>
  <si>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</si>
  <si>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</si>
  <si>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</si>
  <si>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</si>
  <si>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</si>
  <si>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</si>
  <si>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</si>
  <si>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</si>
  <si>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</si>
  <si>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</si>
  <si>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</si>
  <si>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</si>
  <si>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</si>
  <si>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</si>
  <si>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</si>
  <si>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</si>
  <si>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</si>
  <si>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</si>
  <si>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</si>
  <si>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</si>
  <si>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</si>
  <si>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</si>
  <si>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</si>
  <si>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</si>
  <si>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</si>
  <si>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</si>
  <si>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</si>
  <si>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</si>
  <si>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</si>
  <si>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</si>
  <si>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</si>
  <si>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</si>
  <si>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</si>
  <si>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</si>
  <si>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</si>
  <si>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</si>
  <si>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</si>
  <si>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</si>
  <si>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</si>
  <si>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</si>
  <si>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</si>
  <si>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</si>
  <si>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</si>
  <si>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</si>
  <si>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</si>
  <si>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</si>
  <si>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</si>
  <si>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</si>
  <si>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</si>
  <si>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</si>
  <si>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</si>
  <si>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</si>
  <si>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</si>
  <si>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</si>
  <si>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</si>
  <si>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</si>
  <si>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</si>
  <si>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</si>
  <si>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</si>
  <si>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</si>
  <si>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</si>
  <si>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</si>
  <si>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</si>
  <si>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</si>
  <si>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</si>
  <si>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</si>
  <si>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</si>
  <si>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</si>
  <si>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</si>
  <si>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</si>
  <si>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</si>
  <si>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</si>
  <si>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</si>
  <si>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</si>
  <si>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</si>
  <si>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</si>
  <si>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</si>
  <si>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</si>
  <si>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</si>
  <si>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</si>
  <si>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</si>
  <si>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</si>
  <si>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</si>
  <si>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</si>
  <si>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</si>
  <si>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</si>
  <si>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</si>
  <si>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</si>
  <si>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</si>
  <si>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</si>
  <si>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</si>
  <si>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</si>
  <si>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</si>
  <si>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</si>
  <si>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</si>
  <si>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</si>
  <si>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</si>
  <si>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</si>
  <si>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</si>
  <si>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</si>
  <si>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</si>
  <si>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</si>
  <si>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</si>
  <si>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</si>
  <si>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</si>
  <si>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</si>
  <si>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</si>
  <si>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</si>
  <si>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</si>
  <si>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</si>
  <si>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</si>
  <si>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</si>
  <si>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</si>
  <si>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</si>
  <si>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</si>
  <si>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</si>
  <si>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</si>
  <si>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</si>
  <si>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</si>
  <si>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</si>
  <si>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</si>
  <si>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</si>
  <si>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</si>
  <si>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</si>
  <si>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</si>
  <si>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</si>
  <si>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</si>
  <si>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</si>
  <si>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</si>
  <si>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</si>
  <si>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</si>
  <si>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</si>
  <si>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</si>
  <si>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</si>
  <si>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</si>
  <si>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</si>
  <si>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</si>
  <si>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</si>
  <si>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</si>
  <si>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</si>
  <si>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</si>
  <si>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</si>
  <si>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</si>
  <si>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</si>
  <si>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</si>
  <si>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</si>
  <si>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</si>
  <si>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</si>
  <si>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</si>
  <si>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</si>
  <si>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</si>
  <si>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</si>
  <si>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</si>
  <si>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</si>
  <si>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</si>
  <si>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</si>
  <si>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</si>
  <si>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</si>
  <si>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</si>
  <si>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</si>
  <si>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</si>
  <si>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</si>
  <si>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</si>
  <si>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</si>
  <si>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</si>
  <si>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</si>
  <si>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</si>
  <si>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</si>
  <si>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</si>
  <si>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</si>
  <si>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</si>
  <si>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</si>
  <si>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</si>
  <si>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</si>
  <si>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</si>
  <si>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</si>
  <si>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</si>
  <si>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</si>
  <si>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</si>
  <si>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</si>
  <si>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</si>
  <si>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</si>
  <si>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</si>
  <si>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</si>
  <si>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</si>
  <si>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</si>
  <si>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</si>
  <si>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</si>
  <si>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</si>
  <si>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</si>
  <si>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</si>
  <si>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</si>
  <si>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</si>
  <si>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</si>
  <si>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</si>
  <si>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</si>
  <si>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</si>
  <si>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</si>
  <si>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</si>
  <si>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</si>
  <si>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</si>
  <si>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</si>
  <si>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</si>
  <si>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</si>
  <si>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</si>
  <si>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</si>
  <si>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</si>
  <si>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</si>
  <si>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</si>
  <si>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</si>
  <si>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</si>
  <si>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</si>
  <si>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</si>
  <si>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</si>
  <si>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</si>
  <si>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</si>
  <si>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</si>
  <si>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</si>
  <si>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</si>
  <si>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</si>
  <si>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</si>
  <si>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</si>
  <si>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</si>
  <si>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</si>
  <si>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</si>
  <si>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</si>
  <si>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</si>
  <si>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</si>
  <si>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</si>
  <si>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</si>
  <si>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</si>
  <si>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</si>
  <si>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</si>
  <si>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</si>
  <si>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</si>
  <si>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</si>
  <si>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</si>
  <si>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</si>
  <si>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</si>
  <si>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</si>
  <si>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</si>
  <si>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</si>
  <si>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</si>
  <si>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</si>
  <si>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</si>
  <si>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</si>
  <si>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</si>
  <si>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</si>
  <si>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</si>
  <si>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</si>
  <si>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</si>
  <si>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</si>
  <si>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</si>
  <si>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</si>
  <si>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</si>
  <si>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</si>
  <si>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</si>
  <si>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</si>
  <si>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</si>
  <si>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</si>
  <si>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</si>
  <si>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</si>
  <si>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</si>
  <si>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</si>
  <si>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</si>
  <si>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</si>
  <si>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</si>
  <si>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</si>
  <si>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</si>
  <si>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</si>
  <si>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</si>
  <si>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</si>
  <si>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</si>
  <si>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</si>
  <si>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</si>
  <si>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</si>
  <si>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</si>
  <si>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</si>
  <si>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</si>
  <si>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</si>
  <si>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</si>
  <si>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</si>
  <si>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</si>
  <si>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</si>
  <si>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</si>
  <si>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</si>
  <si>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</si>
  <si>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</si>
  <si>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</si>
  <si>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</si>
  <si>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</si>
  <si>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</si>
  <si>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</si>
  <si>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</si>
  <si>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</si>
  <si>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</si>
  <si>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</si>
  <si>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</si>
  <si>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</si>
  <si>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</si>
  <si>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</si>
  <si>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</si>
  <si>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</si>
  <si>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</si>
  <si>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</si>
  <si>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</si>
  <si>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</si>
  <si>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</si>
  <si>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</si>
  <si>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</si>
  <si>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</si>
  <si>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</si>
  <si>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</si>
  <si>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</si>
  <si>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</si>
  <si>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</si>
  <si>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</si>
  <si>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</si>
  <si>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</si>
  <si>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</si>
  <si>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</si>
  <si>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</si>
  <si>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</si>
  <si>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</si>
  <si>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</si>
  <si>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</si>
  <si>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</si>
  <si>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</si>
  <si>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</si>
  <si>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</si>
  <si>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</si>
  <si>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</si>
  <si>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</si>
  <si>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</si>
  <si>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</si>
  <si>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</si>
  <si>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</si>
  <si>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</si>
  <si>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</si>
  <si>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</si>
  <si>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</si>
  <si>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</si>
  <si>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</si>
  <si>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</si>
  <si>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</si>
  <si>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</si>
  <si>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</si>
  <si>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</si>
  <si>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</si>
  <si>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</si>
  <si>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</si>
  <si>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</si>
  <si>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</si>
  <si>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</si>
  <si>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</si>
  <si>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</si>
  <si>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</si>
  <si>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</si>
  <si>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</si>
  <si>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</si>
  <si>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</si>
  <si>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</si>
  <si>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</si>
  <si>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</si>
  <si>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</si>
  <si>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</si>
  <si>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</si>
  <si>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</si>
  <si>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</si>
  <si>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</si>
  <si>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</si>
  <si>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</si>
  <si>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</si>
  <si>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</si>
  <si>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</si>
  <si>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</si>
  <si>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</si>
  <si>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</si>
  <si>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</si>
  <si>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</si>
  <si>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</si>
  <si>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</si>
  <si>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</si>
  <si>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</si>
  <si>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</si>
  <si>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</si>
  <si>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</si>
  <si>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</si>
  <si>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</si>
  <si>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</si>
  <si>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</si>
  <si>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</si>
  <si>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</si>
  <si>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</si>
  <si>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</si>
  <si>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</si>
  <si>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</si>
  <si>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</si>
  <si>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</si>
  <si>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</si>
  <si>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</si>
  <si>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</si>
  <si>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</si>
  <si>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</si>
  <si>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</si>
  <si>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</si>
  <si>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</si>
  <si>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</si>
  <si>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</si>
  <si>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</si>
  <si>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</si>
  <si>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</si>
  <si>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</si>
  <si>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</si>
  <si>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</si>
  <si>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</si>
  <si>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</si>
  <si>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</si>
  <si>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</si>
  <si>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</si>
  <si>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</si>
  <si>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</si>
  <si>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</si>
  <si>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</si>
  <si>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</si>
  <si>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</si>
  <si>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</si>
  <si>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</si>
  <si>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</si>
  <si>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</si>
  <si>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</si>
  <si>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</si>
  <si>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</si>
  <si>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</si>
  <si>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</si>
  <si>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</si>
  <si>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</si>
  <si>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</si>
  <si>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</si>
  <si>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</si>
  <si>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</si>
  <si>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</si>
  <si>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</si>
  <si>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</si>
  <si>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</si>
  <si>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</si>
  <si>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</si>
  <si>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</si>
  <si>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</si>
  <si>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</si>
  <si>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</si>
  <si>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</si>
  <si>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</si>
  <si>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</si>
  <si>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</si>
  <si>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</si>
  <si>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</si>
  <si>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</si>
  <si>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</si>
  <si>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</si>
  <si>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</si>
  <si>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</si>
  <si>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</si>
  <si>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</si>
  <si>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</si>
  <si>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</si>
  <si>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</si>
  <si>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</si>
  <si>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</si>
  <si>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</si>
  <si>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</si>
  <si>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</si>
  <si>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</si>
  <si>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</si>
  <si>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</si>
  <si>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</si>
  <si>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</si>
  <si>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</si>
  <si>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</si>
  <si>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</si>
  <si>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</si>
  <si>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</si>
  <si>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</si>
  <si>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</si>
  <si>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</si>
  <si>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</si>
  <si>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</si>
  <si>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</si>
  <si>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</si>
  <si>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</si>
  <si>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</si>
  <si>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</si>
  <si>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</si>
  <si>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</si>
  <si>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</si>
  <si>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</si>
  <si>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</si>
  <si>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</si>
  <si>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</si>
  <si>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</si>
  <si>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</si>
  <si>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</si>
  <si>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</si>
  <si>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</si>
  <si>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</si>
  <si>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</si>
  <si>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</si>
  <si>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</si>
  <si>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</si>
  <si>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</si>
  <si>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</si>
  <si>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</si>
  <si>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</si>
  <si>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</si>
  <si>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</si>
  <si>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</si>
  <si>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</si>
  <si>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</si>
  <si>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</si>
  <si>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</si>
  <si>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</si>
  <si>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</si>
  <si>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</si>
  <si>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</si>
  <si>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</si>
  <si>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</si>
  <si>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</si>
  <si>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</si>
  <si>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</si>
  <si>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</si>
  <si>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</si>
  <si>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</si>
  <si>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</si>
  <si>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</si>
  <si>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</si>
  <si>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</si>
  <si>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</si>
  <si>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</si>
  <si>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</si>
  <si>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</si>
  <si>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</si>
  <si>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</si>
  <si>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</si>
  <si>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</si>
  <si>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</si>
  <si>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</si>
  <si>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</si>
  <si>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</si>
  <si>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</si>
  <si>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</si>
  <si>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</si>
  <si>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</si>
  <si>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</si>
  <si>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</si>
  <si>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</si>
  <si>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</si>
  <si>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</si>
  <si>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</si>
  <si>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</si>
  <si>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</si>
  <si>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</si>
  <si>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</si>
  <si>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</si>
  <si>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</si>
  <si>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</si>
  <si>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</si>
  <si>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</si>
  <si>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</si>
  <si>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</si>
  <si>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</si>
  <si>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</si>
  <si>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</si>
  <si>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</si>
  <si>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</si>
  <si>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</si>
  <si>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</si>
  <si>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</si>
  <si>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</si>
  <si>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</si>
  <si>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</si>
  <si>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</si>
  <si>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</si>
  <si>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</si>
  <si>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</si>
  <si>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</si>
  <si>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</si>
  <si>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</si>
  <si>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</si>
  <si>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</si>
  <si>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</si>
  <si>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</si>
  <si>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</si>
  <si>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</si>
  <si>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</si>
  <si>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</si>
  <si>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</si>
  <si>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</si>
  <si>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</si>
  <si>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</si>
  <si>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</si>
  <si>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</si>
  <si>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</si>
  <si>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</si>
  <si>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</si>
  <si>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</si>
  <si>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</si>
  <si>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</si>
  <si>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</si>
  <si>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</si>
  <si>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</si>
  <si>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</si>
  <si>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</si>
  <si>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</si>
  <si>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</si>
  <si>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</si>
  <si>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</si>
  <si>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</si>
  <si>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</si>
  <si>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</si>
  <si>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</si>
  <si>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</si>
  <si>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</si>
  <si>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</si>
  <si>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</si>
  <si>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</si>
  <si>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</si>
  <si>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</si>
  <si>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</si>
  <si>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</si>
  <si>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</si>
  <si>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</si>
  <si>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</si>
  <si>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</si>
  <si>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</si>
  <si>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</si>
  <si>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</si>
  <si>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</si>
  <si>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</si>
  <si>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</si>
  <si>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</si>
  <si>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</si>
  <si>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</si>
  <si>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</si>
  <si>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</si>
  <si>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</si>
  <si>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</si>
  <si>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</si>
  <si>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</si>
  <si>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</si>
  <si>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</si>
  <si>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</si>
  <si>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</si>
  <si>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</si>
  <si>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</si>
  <si>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</si>
  <si>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</si>
  <si>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</si>
  <si>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</si>
  <si>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</si>
  <si>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</si>
  <si>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</si>
  <si>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</si>
  <si>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</si>
  <si>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</si>
  <si>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</si>
  <si>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</si>
  <si>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</si>
  <si>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</si>
  <si>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</si>
  <si>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</si>
  <si>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</si>
  <si>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</si>
  <si>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</si>
  <si>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</si>
  <si>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</si>
  <si>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</si>
  <si>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</si>
  <si>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</si>
  <si>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</si>
  <si>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</si>
  <si>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</si>
  <si>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</si>
  <si>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</si>
  <si>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</si>
  <si>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</si>
  <si>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</si>
  <si>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</si>
  <si>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</si>
  <si>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</si>
  <si>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</si>
  <si>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</si>
  <si>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</si>
  <si>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</si>
  <si>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</si>
  <si>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</si>
  <si>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</si>
  <si>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</si>
  <si>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</si>
  <si>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</si>
  <si>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</si>
  <si>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</si>
  <si>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</si>
  <si>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</si>
  <si>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</si>
  <si>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</si>
  <si>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</si>
  <si>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</si>
  <si>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</si>
  <si>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</si>
  <si>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</si>
  <si>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</si>
  <si>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</si>
  <si>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</si>
  <si>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</si>
  <si>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</si>
  <si>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</si>
  <si>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</si>
  <si>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</si>
  <si>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</si>
  <si>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</si>
  <si>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</si>
  <si>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</si>
  <si>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</si>
  <si>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</si>
  <si>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</si>
  <si>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</si>
  <si>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</si>
  <si>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</si>
  <si>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</si>
  <si>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</si>
  <si>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</si>
  <si>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</si>
  <si>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</si>
  <si>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</si>
  <si>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</si>
  <si>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</si>
  <si>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</si>
  <si>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</si>
  <si>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</si>
  <si>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</si>
  <si>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</si>
  <si>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</si>
  <si>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</si>
  <si>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</si>
  <si>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</si>
  <si>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</si>
  <si>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</si>
  <si>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</si>
  <si>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</si>
  <si>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</si>
  <si>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</si>
  <si>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</si>
  <si>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</si>
  <si>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</si>
  <si>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</si>
  <si>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</si>
  <si>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</si>
  <si>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</si>
  <si>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</si>
  <si>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</si>
  <si>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</si>
  <si>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</si>
  <si>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</si>
  <si>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</si>
  <si>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</si>
  <si>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</si>
  <si>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</si>
  <si>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</si>
  <si>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</si>
  <si>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</si>
  <si>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</si>
  <si>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</si>
  <si>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</si>
  <si>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</si>
  <si>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</si>
  <si>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</si>
  <si>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</si>
  <si>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</si>
  <si>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</si>
  <si>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</si>
  <si>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</si>
  <si>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</si>
  <si>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</si>
  <si>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</si>
  <si>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</si>
  <si>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</si>
  <si>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</si>
  <si>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</si>
  <si>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</si>
  <si>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</si>
  <si>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</si>
  <si>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</si>
  <si>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</si>
  <si>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</si>
  <si>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</si>
  <si>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</si>
  <si>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</si>
  <si>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</si>
  <si>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</si>
  <si>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</si>
  <si>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</si>
  <si>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</si>
  <si>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</si>
  <si>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</si>
  <si>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</si>
  <si>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</si>
  <si>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</si>
  <si>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</si>
  <si>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</si>
  <si>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</si>
  <si>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</si>
  <si>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</si>
  <si>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</si>
  <si>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</si>
  <si>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</si>
  <si>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</si>
  <si>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</si>
  <si>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</si>
  <si>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</si>
  <si>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</si>
  <si>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</si>
  <si>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</si>
  <si>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</si>
  <si>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</si>
  <si>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</si>
  <si>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</si>
  <si>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</si>
  <si>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</si>
  <si>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</si>
  <si>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</si>
  <si>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</si>
  <si>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</si>
  <si>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</si>
  <si>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</si>
  <si>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</si>
  <si>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</si>
  <si>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</si>
  <si>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</si>
  <si>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</si>
  <si>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</si>
  <si>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</si>
  <si>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</si>
  <si>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</si>
  <si>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</si>
  <si>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</si>
  <si>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</si>
  <si>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</si>
  <si>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</si>
  <si>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</si>
  <si>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</si>
  <si>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</si>
  <si>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</si>
  <si>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</si>
  <si>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</si>
  <si>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</si>
  <si>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</si>
  <si>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</si>
  <si>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</si>
  <si>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</si>
  <si>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</si>
  <si>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</si>
  <si>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</si>
  <si>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</si>
  <si>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</si>
  <si>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</si>
  <si>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</si>
  <si>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</si>
  <si>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</si>
  <si>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</si>
  <si>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</si>
  <si>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</si>
  <si>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</si>
  <si>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</si>
  <si>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</si>
  <si>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</si>
  <si>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</si>
  <si>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</si>
  <si>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</si>
  <si>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</si>
  <si>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</si>
  <si>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</si>
  <si>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</si>
  <si>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</si>
  <si>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</si>
  <si>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</si>
  <si>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</si>
  <si>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</si>
  <si>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</si>
  <si>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</si>
  <si>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</si>
  <si>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</si>
  <si>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</si>
  <si>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</si>
  <si>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</si>
  <si>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</si>
  <si>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</si>
  <si>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</si>
  <si>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</si>
  <si>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</si>
  <si>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</si>
  <si>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</si>
  <si>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</si>
  <si>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</si>
  <si>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</si>
  <si>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</si>
  <si>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</si>
  <si>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</si>
  <si>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</si>
  <si>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</si>
  <si>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</si>
  <si>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</si>
  <si>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</si>
  <si>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</si>
  <si>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</si>
  <si>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</si>
  <si>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</si>
  <si>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</si>
  <si>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</si>
  <si>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</si>
  <si>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</si>
  <si>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</si>
  <si>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</si>
  <si>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</si>
  <si>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</si>
  <si>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</si>
  <si>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</si>
  <si>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</si>
  <si>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</si>
  <si>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</si>
  <si>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</si>
  <si>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</si>
  <si>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</si>
  <si>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</si>
  <si>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</si>
  <si>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</si>
  <si>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</si>
  <si>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</si>
  <si>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</si>
  <si>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</si>
  <si>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</si>
  <si>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</si>
  <si>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</si>
  <si>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</si>
  <si>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</si>
  <si>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</si>
  <si>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</si>
  <si>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</si>
  <si>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</si>
  <si>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</si>
  <si>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</si>
  <si>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</si>
  <si>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</si>
  <si>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</si>
  <si>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</si>
  <si>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</si>
  <si>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</si>
  <si>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</si>
  <si>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</si>
  <si>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</si>
  <si>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</si>
  <si>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</si>
  <si>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</si>
  <si>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</si>
  <si>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</si>
  <si>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</si>
  <si>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</si>
  <si>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</si>
  <si>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</si>
  <si>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</si>
  <si>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</si>
  <si>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</si>
  <si>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</si>
  <si>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</si>
  <si>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</si>
  <si>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</si>
  <si>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</si>
  <si>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</si>
  <si>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</si>
  <si>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</si>
  <si>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</si>
  <si>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</si>
  <si>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</si>
  <si>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</si>
  <si>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</si>
  <si>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</si>
  <si>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</si>
  <si>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</si>
  <si>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</si>
  <si>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</si>
  <si>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</si>
  <si>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</si>
  <si>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</si>
  <si>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</si>
  <si>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</si>
  <si>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</si>
  <si>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</si>
  <si>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</si>
  <si>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</si>
  <si>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</si>
  <si>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</si>
  <si>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</si>
  <si>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</si>
  <si>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</si>
  <si>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</si>
  <si>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</si>
  <si>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</si>
  <si>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</si>
  <si>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</si>
  <si>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</si>
  <si>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</si>
  <si>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</si>
  <si>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</si>
  <si>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</si>
  <si>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</si>
  <si>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</si>
  <si>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</si>
  <si>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</si>
  <si>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</si>
  <si>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</si>
  <si>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</si>
  <si>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</si>
  <si>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</si>
  <si>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</si>
  <si>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</si>
  <si>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</si>
  <si>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</si>
  <si>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</si>
  <si>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</si>
  <si>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</si>
  <si>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</si>
  <si>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</si>
  <si>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</si>
  <si>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</si>
  <si>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</si>
  <si>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</si>
  <si>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</si>
  <si>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</si>
  <si>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</si>
  <si>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</si>
  <si>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</si>
  <si>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</si>
  <si>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</si>
  <si>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</si>
  <si>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</si>
  <si>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</si>
  <si>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</si>
  <si>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</si>
  <si>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</si>
  <si>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</si>
  <si>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</si>
  <si>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</si>
  <si>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</si>
  <si>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</si>
  <si>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</si>
  <si>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</si>
  <si>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</si>
  <si>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</si>
  <si>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</si>
  <si>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</si>
  <si>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</si>
  <si>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</si>
  <si>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</si>
  <si>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</si>
  <si>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</si>
  <si>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</si>
  <si>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</si>
  <si>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</si>
  <si>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</si>
  <si>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</si>
  <si>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</si>
  <si>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</si>
  <si>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</si>
  <si>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</si>
  <si>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</si>
  <si>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</si>
  <si>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</si>
  <si>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</si>
  <si>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</si>
  <si>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</si>
  <si>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</si>
  <si>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</si>
  <si>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</si>
  <si>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</si>
  <si>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</si>
  <si>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</si>
  <si>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</si>
  <si>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</si>
  <si>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</si>
  <si>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</si>
  <si>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</si>
  <si>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</si>
  <si>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</si>
  <si>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</si>
  <si>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</si>
  <si>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</si>
  <si>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</si>
  <si>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</si>
  <si>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</si>
  <si>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</si>
  <si>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</si>
  <si>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</si>
  <si>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</si>
  <si>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</si>
  <si>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</si>
  <si>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</si>
  <si>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</si>
  <si>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</si>
  <si>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</si>
  <si>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</si>
  <si>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</si>
  <si>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</si>
  <si>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</si>
  <si>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</si>
  <si>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</si>
  <si>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</si>
  <si>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</si>
  <si>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</si>
  <si>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</si>
  <si>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</si>
  <si>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</si>
  <si>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</si>
  <si>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</si>
  <si>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</si>
  <si>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</si>
  <si>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</si>
  <si>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</si>
  <si>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</si>
  <si>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</si>
  <si>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</si>
  <si>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</si>
  <si>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</si>
  <si>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</si>
  <si>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</si>
  <si>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</si>
  <si>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</si>
  <si>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</si>
  <si>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</si>
  <si>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</si>
  <si>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</si>
  <si>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</si>
  <si>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</si>
  <si>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</si>
  <si>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</si>
  <si>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</si>
  <si>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</si>
  <si>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</si>
  <si>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</si>
  <si>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</si>
  <si>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</si>
  <si>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</si>
  <si>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</si>
  <si>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</si>
  <si>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</si>
  <si>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</si>
  <si>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</si>
  <si>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</si>
  <si>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</si>
  <si>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</si>
  <si>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</si>
  <si>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</si>
  <si>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</si>
  <si>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</si>
  <si>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</si>
  <si>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</si>
  <si>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</si>
  <si>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</si>
  <si>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</si>
  <si>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</si>
  <si>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</si>
  <si>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</si>
  <si>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</si>
  <si>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</si>
  <si>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</si>
  <si>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</si>
  <si>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</si>
  <si>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</si>
  <si>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</si>
  <si>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</si>
  <si>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</si>
  <si>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</si>
  <si>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</si>
  <si>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</si>
  <si>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</si>
  <si>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</si>
  <si>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</si>
  <si>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</si>
  <si>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</si>
  <si>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</si>
  <si>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</si>
  <si>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</si>
  <si>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</si>
  <si>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</si>
  <si>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</si>
  <si>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</si>
  <si>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</si>
  <si>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</si>
  <si>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</si>
  <si>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</si>
  <si>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</si>
  <si>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</si>
  <si>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</si>
  <si>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</si>
  <si>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</si>
  <si>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</si>
  <si>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</si>
  <si>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</si>
  <si>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</si>
  <si>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</si>
  <si>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</si>
  <si>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</si>
  <si>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</si>
  <si>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</si>
  <si>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</si>
  <si>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</si>
  <si>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</si>
  <si>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</si>
  <si>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</si>
  <si>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</si>
  <si>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</si>
  <si>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</si>
  <si>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</si>
  <si>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</si>
  <si>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</si>
  <si>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</si>
  <si>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</si>
  <si>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</si>
  <si>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</si>
  <si>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</si>
  <si>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</si>
  <si>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</si>
  <si>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</si>
  <si>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</si>
  <si>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</si>
  <si>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</si>
  <si>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</si>
  <si>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</si>
  <si>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</si>
  <si>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</si>
  <si>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</si>
  <si>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</si>
  <si>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</si>
  <si>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</si>
  <si>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</si>
  <si>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</si>
  <si>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</si>
  <si>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</si>
  <si>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</si>
  <si>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</si>
  <si>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</si>
  <si>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</si>
  <si>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</si>
  <si>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</si>
  <si>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</si>
  <si>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</si>
  <si>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</si>
  <si>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</si>
  <si>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</si>
  <si>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</si>
  <si>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</si>
  <si>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</si>
  <si>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</si>
  <si>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</si>
  <si>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</si>
  <si>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</si>
  <si>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</si>
  <si>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</si>
  <si>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</si>
  <si>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</si>
  <si>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</si>
  <si>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</si>
  <si>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</si>
  <si>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</si>
  <si>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</si>
  <si>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</si>
  <si>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</si>
  <si>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</si>
  <si>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</si>
  <si>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</si>
  <si>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</si>
  <si>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</si>
  <si>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</si>
  <si>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</si>
  <si>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</si>
  <si>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</si>
  <si>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</si>
  <si>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</si>
  <si>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</si>
  <si>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</si>
  <si>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</si>
  <si>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</si>
  <si>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</si>
  <si>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</si>
  <si>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</si>
  <si>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</si>
  <si>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</si>
  <si>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</si>
  <si>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</si>
  <si>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</si>
  <si>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</si>
  <si>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</si>
  <si>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</si>
  <si>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</si>
  <si>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</si>
  <si>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</si>
  <si>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</si>
  <si>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</si>
  <si>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</si>
  <si>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</si>
  <si>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</si>
  <si>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</si>
  <si>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</si>
  <si>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</si>
  <si>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</si>
  <si>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</si>
  <si>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</si>
  <si>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</si>
  <si>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</si>
  <si>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</si>
  <si>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</si>
  <si>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</si>
  <si>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</si>
  <si>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</si>
  <si>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</si>
  <si>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</si>
  <si>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</si>
  <si>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</si>
  <si>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</si>
  <si>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</si>
  <si>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</si>
  <si>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</si>
  <si>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</si>
  <si>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</si>
  <si>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</si>
  <si>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</si>
  <si>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</si>
  <si>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</si>
  <si>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</si>
  <si>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</si>
  <si>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</si>
  <si>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</si>
  <si>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</si>
  <si>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</si>
  <si>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</si>
  <si>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</si>
  <si>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</si>
  <si>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</si>
  <si>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</si>
  <si>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</si>
  <si>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</si>
  <si>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</si>
  <si>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</si>
  <si>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</si>
  <si>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</si>
  <si>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</si>
  <si>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</si>
  <si>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</si>
  <si>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</si>
  <si>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</si>
  <si>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</si>
  <si>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</si>
  <si>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</si>
  <si>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</si>
  <si>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</si>
  <si>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</si>
  <si>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</si>
  <si>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</si>
  <si>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</si>
  <si>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</si>
  <si>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</si>
  <si>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</si>
  <si>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</si>
  <si>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</si>
  <si>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</si>
  <si>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</si>
  <si>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</si>
  <si>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</si>
  <si>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</si>
  <si>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</si>
  <si>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</si>
  <si>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</si>
  <si>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</si>
  <si>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</si>
  <si>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</si>
  <si>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</si>
  <si>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</si>
  <si>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</si>
  <si>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</si>
  <si>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</si>
  <si>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</si>
  <si>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</si>
  <si>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</si>
  <si>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</si>
  <si>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</si>
  <si>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</si>
  <si>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</si>
  <si>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</si>
  <si>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</si>
  <si>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</si>
  <si>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</si>
  <si>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</si>
  <si>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</si>
  <si>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</si>
  <si>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</si>
  <si>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</si>
  <si>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</si>
  <si>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</si>
  <si>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</si>
  <si>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</si>
  <si>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</si>
  <si>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</si>
  <si>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</si>
  <si>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</si>
  <si>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</si>
  <si>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</si>
  <si>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</si>
  <si>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</si>
  <si>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</si>
  <si>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</si>
  <si>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</si>
  <si>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</si>
  <si>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</si>
  <si>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</si>
  <si>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</si>
  <si>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</si>
  <si>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</si>
  <si>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</si>
  <si>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</si>
  <si>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</si>
  <si>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</si>
  <si>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</si>
  <si>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</si>
  <si>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</si>
  <si>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</si>
  <si>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</si>
  <si>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</si>
  <si>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</si>
  <si>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</si>
  <si>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</si>
  <si>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</si>
  <si>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</si>
  <si>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</si>
  <si>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</si>
  <si>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</si>
  <si>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</si>
  <si>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</si>
  <si>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</si>
  <si>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</si>
  <si>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</si>
  <si>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</si>
  <si>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</si>
  <si>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</si>
  <si>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</si>
  <si>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</si>
  <si>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</si>
  <si>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</si>
  <si>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</si>
  <si>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</si>
  <si>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</si>
  <si>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</si>
  <si>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</si>
  <si>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</si>
  <si>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</si>
  <si>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</si>
  <si>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</si>
  <si>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</si>
  <si>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</si>
  <si>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</si>
  <si>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</si>
  <si>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</si>
  <si>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</si>
  <si>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</si>
  <si>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</si>
  <si>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</si>
  <si>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</si>
  <si>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</si>
  <si>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</si>
  <si>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</si>
  <si>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</si>
  <si>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</si>
  <si>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</si>
  <si>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</si>
  <si>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</si>
  <si>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</si>
  <si>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</si>
  <si>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</si>
  <si>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</si>
  <si>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</si>
  <si>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</si>
  <si>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</si>
  <si>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</si>
  <si>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</si>
  <si>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</si>
  <si>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</si>
  <si>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</si>
  <si>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</si>
  <si>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</si>
  <si>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</si>
  <si>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</si>
  <si>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</si>
  <si>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</si>
  <si>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</si>
  <si>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</si>
  <si>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</si>
  <si>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</si>
  <si>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</si>
  <si>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</si>
  <si>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</si>
  <si>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</si>
  <si>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</si>
  <si>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</si>
  <si>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</si>
  <si>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</si>
  <si>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</si>
  <si>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</si>
  <si>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</si>
  <si>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</si>
  <si>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</si>
  <si>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</si>
  <si>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</si>
  <si>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</si>
  <si>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</si>
  <si>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</si>
  <si>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</si>
  <si>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</si>
  <si>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</si>
  <si>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</si>
  <si>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</si>
  <si>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</si>
  <si>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</si>
  <si>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</si>
  <si>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</si>
  <si>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</si>
  <si>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</si>
  <si>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</si>
  <si>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</si>
  <si>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</si>
  <si>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</si>
  <si>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</si>
  <si>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</si>
  <si>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</si>
  <si>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</si>
  <si>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</si>
  <si>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</si>
  <si>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</si>
  <si>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</si>
  <si>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</si>
  <si>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</si>
  <si>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</si>
  <si>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</si>
  <si>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</si>
  <si>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</si>
  <si>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</si>
  <si>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</si>
  <si>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</si>
  <si>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</si>
  <si>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</si>
  <si>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</si>
  <si>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</si>
  <si>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</si>
  <si>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</si>
  <si>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</si>
  <si>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</si>
  <si>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</si>
  <si>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</si>
  <si>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</si>
  <si>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</si>
  <si>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</si>
  <si>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</si>
  <si>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</si>
  <si>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</si>
  <si>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</si>
  <si>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</si>
  <si>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</si>
  <si>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</si>
  <si>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</si>
  <si>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</si>
  <si>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</si>
  <si>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</si>
  <si>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</si>
  <si>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</si>
  <si>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</si>
  <si>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</si>
  <si>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</si>
  <si>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</si>
  <si>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</si>
  <si>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</si>
  <si>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</si>
  <si>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</si>
  <si>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</si>
  <si>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</si>
  <si>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</si>
  <si>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</si>
  <si>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</si>
  <si>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</si>
  <si>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</si>
  <si>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</si>
  <si>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</si>
  <si>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</si>
  <si>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</si>
  <si>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</si>
  <si>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</si>
  <si>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</si>
  <si>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</si>
  <si>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</si>
  <si>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</si>
  <si>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</si>
  <si>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</si>
  <si>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</si>
  <si>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</si>
  <si>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</si>
  <si>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</si>
  <si>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</si>
  <si>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</si>
  <si>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</si>
  <si>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</si>
  <si>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</si>
  <si>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</si>
  <si>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</si>
  <si>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</si>
  <si>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</si>
  <si>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</si>
  <si>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</si>
  <si>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</si>
  <si>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</si>
  <si>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</si>
  <si>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</si>
  <si>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</si>
  <si>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</si>
  <si>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</si>
  <si>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</si>
  <si>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</si>
  <si>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</si>
  <si>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</si>
  <si>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</si>
  <si>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</si>
  <si>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</si>
  <si>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</si>
  <si>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</si>
  <si>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</si>
  <si>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</si>
  <si>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</si>
  <si>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</si>
  <si>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</si>
  <si>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</si>
  <si>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</si>
  <si>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</si>
  <si>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</si>
  <si>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</si>
  <si>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</si>
  <si>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</si>
  <si>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</si>
  <si>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</si>
  <si>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</si>
  <si>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</si>
  <si>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</si>
  <si>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</si>
  <si>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</si>
  <si>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</si>
  <si>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</si>
  <si>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</si>
  <si>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</si>
  <si>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</si>
  <si>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</si>
  <si>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</si>
  <si>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</si>
  <si>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</si>
  <si>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</si>
  <si>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</si>
  <si>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</si>
  <si>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</si>
  <si>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</si>
  <si>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</si>
  <si>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</si>
  <si>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</si>
  <si>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</si>
  <si>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</si>
  <si>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</si>
  <si>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</si>
  <si>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</si>
  <si>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</si>
  <si>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</si>
  <si>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</si>
  <si>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</si>
  <si>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</si>
  <si>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</si>
  <si>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</si>
  <si>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</si>
  <si>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</si>
  <si>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</si>
  <si>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</si>
  <si>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</si>
  <si>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</si>
  <si>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</si>
  <si>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</si>
  <si>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</si>
  <si>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</si>
  <si>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</si>
  <si>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</si>
  <si>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</si>
  <si>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</si>
  <si>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</si>
  <si>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</si>
  <si>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</si>
  <si>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</si>
  <si>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</si>
  <si>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</si>
  <si>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</si>
  <si>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</si>
  <si>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</si>
  <si>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</si>
  <si>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</si>
  <si>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</si>
  <si>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</si>
  <si>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</si>
  <si>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</si>
  <si>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</si>
  <si>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</si>
  <si>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</si>
  <si>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</si>
  <si>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</si>
  <si>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</si>
  <si>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</si>
  <si>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</si>
  <si>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</si>
  <si>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</si>
  <si>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</si>
  <si>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</si>
  <si>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</si>
  <si>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</si>
  <si>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</si>
  <si>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</si>
  <si>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</si>
  <si>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</si>
  <si>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</si>
  <si>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</si>
  <si>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</si>
  <si>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</si>
  <si>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</si>
  <si>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</si>
  <si>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</si>
  <si>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</si>
  <si>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</si>
  <si>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</si>
  <si>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</si>
  <si>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</si>
  <si>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</si>
  <si>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</si>
  <si>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</si>
  <si>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</si>
  <si>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</si>
  <si>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</si>
  <si>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</si>
  <si>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</si>
  <si>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</si>
  <si>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</si>
  <si>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</si>
  <si>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</si>
  <si>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</si>
  <si>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</si>
  <si>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</si>
  <si>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</si>
  <si>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</si>
  <si>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</si>
  <si>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</si>
  <si>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</si>
  <si>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</si>
  <si>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</si>
  <si>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</si>
  <si>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</si>
  <si>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</si>
  <si>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</si>
  <si>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</si>
  <si>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</si>
  <si>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</si>
  <si>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</si>
  <si>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</si>
  <si>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</si>
  <si>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</si>
  <si>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</si>
  <si>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</si>
  <si>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</si>
  <si>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</si>
  <si>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</si>
  <si>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</si>
  <si>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</si>
  <si>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</si>
  <si>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</si>
  <si>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</si>
  <si>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</si>
  <si>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</si>
  <si>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</si>
  <si>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</si>
  <si>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</si>
  <si>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</si>
  <si>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</si>
  <si>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</si>
  <si>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</si>
  <si>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</si>
  <si>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</si>
  <si>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</si>
  <si>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</si>
  <si>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</si>
  <si>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</si>
  <si>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</si>
  <si>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</si>
  <si>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</si>
  <si>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</si>
  <si>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</si>
  <si>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</si>
  <si>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</si>
  <si>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</si>
  <si>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</si>
  <si>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</si>
  <si>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</si>
  <si>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</si>
  <si>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</si>
  <si>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</si>
  <si>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</si>
  <si>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</si>
  <si>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</si>
  <si>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</si>
  <si>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</si>
  <si>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</si>
  <si>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</si>
  <si>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</si>
  <si>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</si>
  <si>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</si>
  <si>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</si>
  <si>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</si>
  <si>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</si>
  <si>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</si>
  <si>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</si>
  <si>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</si>
  <si>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</si>
  <si>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</si>
  <si>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</si>
  <si>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</si>
  <si>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</si>
  <si>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</si>
  <si>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</si>
  <si>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</si>
  <si>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</si>
  <si>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</si>
  <si>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</si>
  <si>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</si>
  <si>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</si>
  <si>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</si>
  <si>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</si>
  <si>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</si>
  <si>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</si>
  <si>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</si>
  <si>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</si>
  <si>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</si>
  <si>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</si>
  <si>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</si>
  <si>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</si>
  <si>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</si>
  <si>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</si>
  <si>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</si>
  <si>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</si>
  <si>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</si>
  <si>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</si>
  <si>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</si>
  <si>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</si>
  <si>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</si>
  <si>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</si>
  <si>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</si>
  <si>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</si>
  <si>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</si>
  <si>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</si>
  <si>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</si>
  <si>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</si>
  <si>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</si>
  <si>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</si>
  <si>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</si>
  <si>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</si>
  <si>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</si>
  <si>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</si>
  <si>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</si>
  <si>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</si>
  <si>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</si>
  <si>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</si>
  <si>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</si>
  <si>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</si>
  <si>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</si>
  <si>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</si>
  <si>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</si>
  <si>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</si>
  <si>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</si>
  <si>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</si>
  <si>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</si>
  <si>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</si>
  <si>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</si>
  <si>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</si>
  <si>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</si>
  <si>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</si>
  <si>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</si>
  <si>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</si>
  <si>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</si>
  <si>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</si>
  <si>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</si>
  <si>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</si>
  <si>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</si>
  <si>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</si>
  <si>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</si>
  <si>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</si>
  <si>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</si>
  <si>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</si>
  <si>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</si>
  <si>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</si>
  <si>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</si>
  <si>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</si>
  <si>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</si>
  <si>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</si>
  <si>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</si>
  <si>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</si>
  <si>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</si>
  <si>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</si>
  <si>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</si>
  <si>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</si>
  <si>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</si>
  <si>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</si>
  <si>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</si>
  <si>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</si>
  <si>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</si>
  <si>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</si>
  <si>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</si>
  <si>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</si>
  <si>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</si>
  <si>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</si>
  <si>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</si>
  <si>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</si>
  <si>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</si>
  <si>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</si>
  <si>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</si>
  <si>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</si>
  <si>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</si>
  <si>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</si>
  <si>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</si>
  <si>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</si>
  <si>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</si>
  <si>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</si>
  <si>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</si>
  <si>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</si>
  <si>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</si>
  <si>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</si>
  <si>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</si>
  <si>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</si>
  <si>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</si>
  <si>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</si>
  <si>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</si>
  <si>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</si>
  <si>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</si>
  <si>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</si>
  <si>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</si>
  <si>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</si>
  <si>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</si>
  <si>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</si>
  <si>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</si>
  <si>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</si>
  <si>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</si>
  <si>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</si>
  <si>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</si>
  <si>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</si>
  <si>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</si>
  <si>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</si>
  <si>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</si>
  <si>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</si>
  <si>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</si>
  <si>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</si>
  <si>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</si>
  <si>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</si>
  <si>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</si>
  <si>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</si>
  <si>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</si>
  <si>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</si>
  <si>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</si>
  <si>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</si>
  <si>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</si>
  <si>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</si>
  <si>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</si>
  <si>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</si>
  <si>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</si>
  <si>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</si>
  <si>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</si>
  <si>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</si>
  <si>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</si>
  <si>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</si>
  <si>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</si>
  <si>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</si>
  <si>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</si>
  <si>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</si>
  <si>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</si>
  <si>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</si>
  <si>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</si>
  <si>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</si>
  <si>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</si>
  <si>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</si>
  <si>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</si>
  <si>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</si>
  <si>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</si>
  <si>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</si>
  <si>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</si>
  <si>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</si>
  <si>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</si>
  <si>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</si>
  <si>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</si>
  <si>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</si>
  <si>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</si>
  <si>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</si>
  <si>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</si>
  <si>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</si>
  <si>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</si>
  <si>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</si>
  <si>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</si>
  <si>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</si>
  <si>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</si>
  <si>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</si>
  <si>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</si>
  <si>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</si>
  <si>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</si>
  <si>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</si>
  <si>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</si>
  <si>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</si>
  <si>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</si>
  <si>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</si>
  <si>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</si>
  <si>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</si>
  <si>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</si>
  <si>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</si>
  <si>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</si>
  <si>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</si>
  <si>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</si>
  <si>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</si>
  <si>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</si>
  <si>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</si>
  <si>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</si>
  <si>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</si>
  <si>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</si>
  <si>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</si>
  <si>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</si>
  <si>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</si>
  <si>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</si>
  <si>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</si>
  <si>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</si>
  <si>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</si>
  <si>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</si>
  <si>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</si>
  <si>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</si>
  <si>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</si>
  <si>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</si>
  <si>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</si>
  <si>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</si>
  <si>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</si>
  <si>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</si>
  <si>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</si>
  <si>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</si>
  <si>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</si>
  <si>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</si>
  <si>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</si>
  <si>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</si>
  <si>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</si>
  <si>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</si>
  <si>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</si>
  <si>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</si>
  <si>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</si>
  <si>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</si>
  <si>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</si>
  <si>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</si>
  <si>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</si>
  <si>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</si>
  <si>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</si>
  <si>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</si>
  <si>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</si>
  <si>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</si>
  <si>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</si>
  <si>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</si>
  <si>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</si>
  <si>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</si>
  <si>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</si>
  <si>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</si>
  <si>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</si>
  <si>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</si>
  <si>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</si>
  <si>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</si>
  <si>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</si>
  <si>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</si>
  <si>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</si>
  <si>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</si>
  <si>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</si>
  <si>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</si>
  <si>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</si>
  <si>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</si>
  <si>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</si>
  <si>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</si>
  <si>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</si>
  <si>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</si>
  <si>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</si>
  <si>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</si>
  <si>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</si>
  <si>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</si>
  <si>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</si>
  <si>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</si>
  <si>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</si>
  <si>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</si>
  <si>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</si>
  <si>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</si>
  <si>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</si>
  <si>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</si>
  <si>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</si>
  <si>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</si>
  <si>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</si>
  <si>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</si>
  <si>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</si>
  <si>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</si>
  <si>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</si>
  <si>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</si>
  <si>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</si>
  <si>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</si>
  <si>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</si>
  <si>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</si>
  <si>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</si>
  <si>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</si>
  <si>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</si>
  <si>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</si>
  <si>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</si>
  <si>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</si>
  <si>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</si>
  <si>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</si>
  <si>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</si>
  <si>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</si>
  <si>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</si>
  <si>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</si>
  <si>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</si>
  <si>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</si>
  <si>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</si>
  <si>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</si>
  <si>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</si>
  <si>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</si>
  <si>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</si>
  <si>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</si>
  <si>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</si>
  <si>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</si>
  <si>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</si>
  <si>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</si>
  <si>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</si>
  <si>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</si>
  <si>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</si>
  <si>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</si>
  <si>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</si>
  <si>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</si>
  <si>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</si>
  <si>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</si>
  <si>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</si>
  <si>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</si>
  <si>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</si>
  <si>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</si>
  <si>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</si>
  <si>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</si>
  <si>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</si>
  <si>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</si>
  <si>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</si>
  <si>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</si>
  <si>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</si>
  <si>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</si>
  <si>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</si>
  <si>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</si>
  <si>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</si>
  <si>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</si>
  <si>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</si>
  <si>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</si>
  <si>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</si>
  <si>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</si>
  <si>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</si>
  <si>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</si>
  <si>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</si>
  <si>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</si>
  <si>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</si>
  <si>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</si>
  <si>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</si>
  <si>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</si>
  <si>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</si>
  <si>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</si>
  <si>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</si>
  <si>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</si>
  <si>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</si>
  <si>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</si>
  <si>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</si>
  <si>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</si>
  <si>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</si>
  <si>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</si>
  <si>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</si>
  <si>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</si>
  <si>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</si>
  <si>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</si>
  <si>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</si>
  <si>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</si>
  <si>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</si>
  <si>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</si>
  <si>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</si>
  <si>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</si>
  <si>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</si>
  <si>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</si>
  <si>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</si>
  <si>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</si>
  <si>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</si>
  <si>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</si>
  <si>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</si>
  <si>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</si>
  <si>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</si>
  <si>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</si>
  <si>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</si>
  <si>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</si>
  <si>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</si>
  <si>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</si>
  <si>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</si>
  <si>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</si>
  <si>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</si>
  <si>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</si>
  <si>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</si>
  <si>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</si>
  <si>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</si>
  <si>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</si>
  <si>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</si>
  <si>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</si>
  <si>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</si>
  <si>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</si>
  <si>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</si>
  <si>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</si>
  <si>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</si>
  <si>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</si>
  <si>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</si>
  <si>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</si>
  <si>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</si>
  <si>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</si>
  <si>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</si>
  <si>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</si>
  <si>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</si>
  <si>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</si>
  <si>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</si>
  <si>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</si>
  <si>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</si>
  <si>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</si>
  <si>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</si>
  <si>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</si>
  <si>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</si>
  <si>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</si>
  <si>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</si>
  <si>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</si>
  <si>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</si>
  <si>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</si>
  <si>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</si>
  <si>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</si>
  <si>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</si>
  <si>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</si>
  <si>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</si>
  <si>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</si>
  <si>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</si>
  <si>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</si>
  <si>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</si>
  <si>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</si>
  <si>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</si>
  <si>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</si>
  <si>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</si>
  <si>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</si>
  <si>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</si>
  <si>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</si>
  <si>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</si>
  <si>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</si>
  <si>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</si>
  <si>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</si>
  <si>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</si>
  <si>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</si>
  <si>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</si>
  <si>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</si>
  <si>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</si>
  <si>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</si>
  <si>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</si>
  <si>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</si>
  <si>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</si>
  <si>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</si>
  <si>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</si>
  <si>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</si>
  <si>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</si>
  <si>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</si>
  <si>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</si>
  <si>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</si>
  <si>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</si>
  <si>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</si>
  <si>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</si>
  <si>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</si>
  <si>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</si>
  <si>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</si>
  <si>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</si>
  <si>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</si>
  <si>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</si>
  <si>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</si>
  <si>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</si>
  <si>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</si>
  <si>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</si>
  <si>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</si>
  <si>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</si>
  <si>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</si>
  <si>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</si>
  <si>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</si>
  <si>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</si>
  <si>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</si>
  <si>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</si>
  <si>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</si>
  <si>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</si>
  <si>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</si>
  <si>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</si>
  <si>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</si>
  <si>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</si>
  <si>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</si>
  <si>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</si>
  <si>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</si>
  <si>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</si>
  <si>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</si>
  <si>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</si>
  <si>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</si>
  <si>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</si>
  <si>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</si>
  <si>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</si>
  <si>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</si>
  <si>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</si>
  <si>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</si>
  <si>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</si>
  <si>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</si>
  <si>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</si>
  <si>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</si>
  <si>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</si>
  <si>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</si>
  <si>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</si>
  <si>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</si>
  <si>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</si>
  <si>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</si>
  <si>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</si>
  <si>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</si>
  <si>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</si>
  <si>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</si>
  <si>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</si>
  <si>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</si>
  <si>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</si>
  <si>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</si>
  <si>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</si>
  <si>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</si>
  <si>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</si>
  <si>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</si>
  <si>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</si>
  <si>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</si>
  <si>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</si>
  <si>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</si>
  <si>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</si>
  <si>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</si>
  <si>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</si>
  <si>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</si>
  <si>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</si>
  <si>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</si>
  <si>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</si>
  <si>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</si>
  <si>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</si>
  <si>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</si>
  <si>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</si>
  <si>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</si>
  <si>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</si>
  <si>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</si>
  <si>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</si>
  <si>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</si>
  <si>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</si>
  <si>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</si>
  <si>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</si>
  <si>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</si>
  <si>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</si>
  <si>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</si>
  <si>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</si>
  <si>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</si>
  <si>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</si>
  <si>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</si>
  <si>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</si>
  <si>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</si>
  <si>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</si>
  <si>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</si>
  <si>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</si>
  <si>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</si>
  <si>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</si>
  <si>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</si>
  <si>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</si>
  <si>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</si>
  <si>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</si>
  <si>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</si>
  <si>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</si>
  <si>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</si>
  <si>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</si>
  <si>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</si>
  <si>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</si>
  <si>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</si>
  <si>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</si>
  <si>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</si>
  <si>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</si>
  <si>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</si>
  <si>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</si>
  <si>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</si>
  <si>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</si>
  <si>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</si>
  <si>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</si>
  <si>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</si>
  <si>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</si>
  <si>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</si>
  <si>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</si>
  <si>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</si>
  <si>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</si>
  <si>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</si>
  <si>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</si>
  <si>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</si>
  <si>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</si>
  <si>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</si>
  <si>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</si>
  <si>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</si>
  <si>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</si>
  <si>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</si>
  <si>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</si>
  <si>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</si>
  <si>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</si>
  <si>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</si>
  <si>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</si>
  <si>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</si>
  <si>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</si>
  <si>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</si>
  <si>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</si>
  <si>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</si>
  <si>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</si>
  <si>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</si>
  <si>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</si>
  <si>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</si>
  <si>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</si>
  <si>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</si>
  <si>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</si>
  <si>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</si>
  <si>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</si>
  <si>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</si>
  <si>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</si>
  <si>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</si>
  <si>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</si>
  <si>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</si>
  <si>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</si>
  <si>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</si>
  <si>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</si>
  <si>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</si>
  <si>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</si>
  <si>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</si>
  <si>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</si>
  <si>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</si>
  <si>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</si>
  <si>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</si>
  <si>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</si>
  <si>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</si>
  <si>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</si>
  <si>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</si>
  <si>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</si>
  <si>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</si>
  <si>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</si>
  <si>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</si>
  <si>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</si>
  <si>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</si>
  <si>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</si>
  <si>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</si>
  <si>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</si>
  <si>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</si>
  <si>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</si>
  <si>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</si>
  <si>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</si>
  <si>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</si>
  <si>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</si>
  <si>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</si>
  <si>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</si>
  <si>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</si>
  <si>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</si>
  <si>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</si>
  <si>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</si>
  <si>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</si>
  <si>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</si>
  <si>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</si>
  <si>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</si>
  <si>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</si>
  <si>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</si>
  <si>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</si>
  <si>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</si>
  <si>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</si>
  <si>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</si>
  <si>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</si>
  <si>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</si>
  <si>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</si>
  <si>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</si>
  <si>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</si>
  <si>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</si>
  <si>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</si>
  <si>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</si>
  <si>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</si>
  <si>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</si>
  <si>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</si>
  <si>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</si>
  <si>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</si>
  <si>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</si>
  <si>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</si>
  <si>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</si>
  <si>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</si>
  <si>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</si>
  <si>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</si>
  <si>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</si>
  <si>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</si>
  <si>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</si>
  <si>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</si>
  <si>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</si>
  <si>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</si>
  <si>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</si>
  <si>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</si>
  <si>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</si>
  <si>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</si>
  <si>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</si>
  <si>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</si>
  <si>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</si>
  <si>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</si>
  <si>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</si>
  <si>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</si>
  <si>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</si>
  <si>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</si>
  <si>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</si>
  <si>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</si>
  <si>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</si>
  <si>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</si>
  <si>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</si>
  <si>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</si>
  <si>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</si>
  <si>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</si>
  <si>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</si>
  <si>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</si>
  <si>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</si>
  <si>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</si>
  <si>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</si>
  <si>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</si>
  <si>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</si>
  <si>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</si>
  <si>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</si>
  <si>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</si>
  <si>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</si>
  <si>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</si>
  <si>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</si>
  <si>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</si>
  <si>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</si>
  <si>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</si>
  <si>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</si>
  <si>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</si>
  <si>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</si>
  <si>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</si>
  <si>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</si>
  <si>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</si>
  <si>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</si>
  <si>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</si>
  <si>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</si>
  <si>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</si>
  <si>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</si>
  <si>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</si>
  <si>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</si>
  <si>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</si>
  <si>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</si>
  <si>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</si>
  <si>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</si>
  <si>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</si>
  <si>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</si>
  <si>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</si>
  <si>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</si>
  <si>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</si>
  <si>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</si>
  <si>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</si>
  <si>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</si>
  <si>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</si>
  <si>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</si>
  <si>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</si>
  <si>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</si>
  <si>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</si>
  <si>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</si>
  <si>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</si>
  <si>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</si>
  <si>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</si>
  <si>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</si>
  <si>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</si>
  <si>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</si>
  <si>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</si>
  <si>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</si>
  <si>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</si>
  <si>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</si>
  <si>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</si>
  <si>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</si>
  <si>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</si>
  <si>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</si>
  <si>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</si>
  <si>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</si>
  <si>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</si>
  <si>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</si>
  <si>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</si>
  <si>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</si>
  <si>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</si>
  <si>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</si>
  <si>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</si>
  <si>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</si>
  <si>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</si>
  <si>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</si>
  <si>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</si>
  <si>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</si>
  <si>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</si>
  <si>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</si>
  <si>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</si>
  <si>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</si>
  <si>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</si>
  <si>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</si>
  <si>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</si>
  <si>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</si>
  <si>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</si>
  <si>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</si>
  <si>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</si>
  <si>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</si>
  <si>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</si>
  <si>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</si>
  <si>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</si>
  <si>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</si>
  <si>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</si>
  <si>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</si>
  <si>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</si>
  <si>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</si>
  <si>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</si>
  <si>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</si>
  <si>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</si>
  <si>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</si>
  <si>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</si>
  <si>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</si>
  <si>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</si>
  <si>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</si>
  <si>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</si>
  <si>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</si>
  <si>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</si>
  <si>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</si>
  <si>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</si>
  <si>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</si>
  <si>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</si>
  <si>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</si>
  <si>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</si>
  <si>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</si>
  <si>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</si>
  <si>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</si>
  <si>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</si>
  <si>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</si>
  <si>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</si>
  <si>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</si>
  <si>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</si>
  <si>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</si>
  <si>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</si>
  <si>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</si>
  <si>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</si>
  <si>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</si>
  <si>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</si>
  <si>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</si>
  <si>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</si>
  <si>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</si>
  <si>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</si>
  <si>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</si>
  <si>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</si>
  <si>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</si>
  <si>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</si>
  <si>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</si>
  <si>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</si>
  <si>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</si>
  <si>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</si>
  <si>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</si>
  <si>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</si>
  <si>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</si>
  <si>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</si>
  <si>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</si>
  <si>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</si>
  <si>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</si>
  <si>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</si>
  <si>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</si>
  <si>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</si>
  <si>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</si>
  <si>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</si>
  <si>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</si>
  <si>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</si>
  <si>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</si>
  <si>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</si>
  <si>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</si>
  <si>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</si>
  <si>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</si>
  <si>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</si>
  <si>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</si>
  <si>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</si>
  <si>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</si>
  <si>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</si>
  <si>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</si>
  <si>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</si>
  <si>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</si>
  <si>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</si>
  <si>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</si>
  <si>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</si>
  <si>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</si>
  <si>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</si>
  <si>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</si>
  <si>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</si>
  <si>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</si>
  <si>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</si>
  <si>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</si>
  <si>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</si>
  <si>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</si>
  <si>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</si>
  <si>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</si>
  <si>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</si>
  <si>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</si>
  <si>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</si>
  <si>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</si>
  <si>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</si>
  <si>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</si>
  <si>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</si>
  <si>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</si>
  <si>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</si>
  <si>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</si>
  <si>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</si>
  <si>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</si>
  <si>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</si>
  <si>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</si>
  <si>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</si>
  <si>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</si>
  <si>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</si>
  <si>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</si>
  <si>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</si>
  <si>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</si>
  <si>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</si>
  <si>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</si>
  <si>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</si>
  <si>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</si>
  <si>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</si>
  <si>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</si>
  <si>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</si>
  <si>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</si>
  <si>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</si>
  <si>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</si>
  <si>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</si>
  <si>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</si>
  <si>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</si>
  <si>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</si>
  <si>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</si>
  <si>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</si>
  <si>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</si>
  <si>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</si>
  <si>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</si>
  <si>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</si>
  <si>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</si>
  <si>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</si>
  <si>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</si>
  <si>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</si>
  <si>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</si>
  <si>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</si>
  <si>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</si>
  <si>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</si>
  <si>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</si>
  <si>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</si>
  <si>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</si>
  <si>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</si>
  <si>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</si>
  <si>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</si>
  <si>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</si>
  <si>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</si>
  <si>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</si>
  <si>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</si>
  <si>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</si>
  <si>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</si>
  <si>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</si>
  <si>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</si>
  <si>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</si>
  <si>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</si>
  <si>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</si>
  <si>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</si>
  <si>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</si>
  <si>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</si>
  <si>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</si>
  <si>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</si>
  <si>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</si>
  <si>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</si>
  <si>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</si>
  <si>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</si>
  <si>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</si>
  <si>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</si>
  <si>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</si>
  <si>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</si>
  <si>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</si>
  <si>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</si>
  <si>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</si>
  <si>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</si>
  <si>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</si>
  <si>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</si>
  <si>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</si>
  <si>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</si>
  <si>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</si>
  <si>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</si>
  <si>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</si>
  <si>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</si>
  <si>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</si>
  <si>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</si>
  <si>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</si>
  <si>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</si>
  <si>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</si>
  <si>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</si>
  <si>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</si>
  <si>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</si>
  <si>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</si>
  <si>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</si>
  <si>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</si>
  <si>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</si>
  <si>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</si>
  <si>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</si>
  <si>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</si>
  <si>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</si>
  <si>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</si>
  <si>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</si>
  <si>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</si>
  <si>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</si>
  <si>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</si>
  <si>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</si>
  <si>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</si>
  <si>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</si>
  <si>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</si>
  <si>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</si>
  <si>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</si>
  <si>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</si>
  <si>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</si>
  <si>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</si>
  <si>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</si>
  <si>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</si>
  <si>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</si>
  <si>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</si>
  <si>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</si>
  <si>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</si>
  <si>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</si>
  <si>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</si>
  <si>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</si>
  <si>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</si>
  <si>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</si>
  <si>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</si>
  <si>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</si>
  <si>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</si>
  <si>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</si>
  <si>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</si>
  <si>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</si>
  <si>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</si>
  <si>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</si>
  <si>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</si>
  <si>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</si>
  <si>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</si>
  <si>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</si>
  <si>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</si>
  <si>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</si>
  <si>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</si>
  <si>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</si>
  <si>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</si>
  <si>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</si>
  <si>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</si>
  <si>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</si>
  <si>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</si>
  <si>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</si>
  <si>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</si>
  <si>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</si>
  <si>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</si>
  <si>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</si>
  <si>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</si>
  <si>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</si>
  <si>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</si>
  <si>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</si>
  <si>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</si>
  <si>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</si>
  <si>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</si>
  <si>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</si>
  <si>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</si>
  <si>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</si>
  <si>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</si>
  <si>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</si>
  <si>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</si>
  <si>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</si>
  <si>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</si>
  <si>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</si>
  <si>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</si>
  <si>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</si>
  <si>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</si>
  <si>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</si>
  <si>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</si>
  <si>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</si>
  <si>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</si>
  <si>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</si>
  <si>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</si>
  <si>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</si>
  <si>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</si>
  <si>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</si>
  <si>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</si>
  <si>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</si>
  <si>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</si>
  <si>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</si>
  <si>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</si>
  <si>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</si>
  <si>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</si>
  <si>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</si>
  <si>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</si>
  <si>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</si>
  <si>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</si>
  <si>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</si>
  <si>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</si>
  <si>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</si>
  <si>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</si>
  <si>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</si>
  <si>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</si>
  <si>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</si>
  <si>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</si>
  <si>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</si>
  <si>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</si>
  <si>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</si>
  <si>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</si>
  <si>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</si>
  <si>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</si>
  <si>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</si>
  <si>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</si>
  <si>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</si>
  <si>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</si>
  <si>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</si>
  <si>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</si>
  <si>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</si>
  <si>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</si>
  <si>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</si>
  <si>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</si>
  <si>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</si>
  <si>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</si>
  <si>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</si>
  <si>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</si>
  <si>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</si>
  <si>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</si>
  <si>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</si>
  <si>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</si>
  <si>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</si>
  <si>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</si>
  <si>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</si>
  <si>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</si>
  <si>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</si>
  <si>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</si>
  <si>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</si>
  <si>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</si>
  <si>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</si>
  <si>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</si>
  <si>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</si>
  <si>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</si>
  <si>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</si>
  <si>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</si>
  <si>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</si>
  <si>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</si>
  <si>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</si>
  <si>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</si>
  <si>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</si>
  <si>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</si>
  <si>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</si>
  <si>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</si>
  <si>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</si>
  <si>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</si>
  <si>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</si>
  <si>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</si>
  <si>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</si>
  <si>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</si>
  <si>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</si>
  <si>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</si>
  <si>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</si>
  <si>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</si>
  <si>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</si>
  <si>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</si>
  <si>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</si>
  <si>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</si>
  <si>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</si>
  <si>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</si>
  <si>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</si>
  <si>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</si>
  <si>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</si>
  <si>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</si>
  <si>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</si>
  <si>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</si>
  <si>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</si>
  <si>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</si>
  <si>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</si>
  <si>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</si>
  <si>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</si>
  <si>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</si>
  <si>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</si>
  <si>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</si>
  <si>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</si>
  <si>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</si>
  <si>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</si>
  <si>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</si>
  <si>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</si>
  <si>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</si>
  <si>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</si>
  <si>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</si>
  <si>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</si>
  <si>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</si>
  <si>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</si>
  <si>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</si>
  <si>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</si>
  <si>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</si>
  <si>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</si>
  <si>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</si>
  <si>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</si>
  <si>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</si>
  <si>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</si>
  <si>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</si>
  <si>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</si>
  <si>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</si>
  <si>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</si>
  <si>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</si>
  <si>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</si>
  <si>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</si>
  <si>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</si>
  <si>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</si>
  <si>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</si>
  <si>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</si>
  <si>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</si>
  <si>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</si>
  <si>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</si>
  <si>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</si>
  <si>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</si>
  <si>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</si>
  <si>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</si>
  <si>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</si>
  <si>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</si>
  <si>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</si>
  <si>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</si>
  <si>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</si>
  <si>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</si>
  <si>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</si>
  <si>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</si>
  <si>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</si>
  <si>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</si>
  <si>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</si>
  <si>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</si>
  <si>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</si>
  <si>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</si>
  <si>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</si>
  <si>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</si>
  <si>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</si>
  <si>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</si>
  <si>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</si>
  <si>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</si>
  <si>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</si>
  <si>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</si>
  <si>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</si>
  <si>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</si>
  <si>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</si>
  <si>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</si>
  <si>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</si>
  <si>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</si>
  <si>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</si>
  <si>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</si>
  <si>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</si>
  <si>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</si>
  <si>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</si>
  <si>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</si>
  <si>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</si>
  <si>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</si>
  <si>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</si>
  <si>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</si>
  <si>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</si>
  <si>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</si>
  <si>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</si>
  <si>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</si>
  <si>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</si>
  <si>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</si>
  <si>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</si>
  <si>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</si>
  <si>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</si>
  <si>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</si>
  <si>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</si>
  <si>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</si>
  <si>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</si>
  <si>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</si>
  <si>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</si>
  <si>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</si>
  <si>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</si>
  <si>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</si>
  <si>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</si>
  <si>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</si>
  <si>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</si>
  <si>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</si>
  <si>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</si>
  <si>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</si>
  <si>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</si>
  <si>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</si>
  <si>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</si>
  <si>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</si>
  <si>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</si>
  <si>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</si>
  <si>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</si>
  <si>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</si>
  <si>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</si>
  <si>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</si>
  <si>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</si>
  <si>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</si>
  <si>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</si>
  <si>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</si>
  <si>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</si>
  <si>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</si>
  <si>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</si>
  <si>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</si>
  <si>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</si>
  <si>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</si>
  <si>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</si>
  <si>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</si>
  <si>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</si>
  <si>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</si>
  <si>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</si>
  <si>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</si>
  <si>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</si>
  <si>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</si>
  <si>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</si>
  <si>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</si>
  <si>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</si>
  <si>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</si>
  <si>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</si>
  <si>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</si>
  <si>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</si>
  <si>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</si>
  <si>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</si>
  <si>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</si>
  <si>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</si>
  <si>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</si>
  <si>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</si>
  <si>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</si>
  <si>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</si>
  <si>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</si>
  <si>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</si>
  <si>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</si>
  <si>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</si>
  <si>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</si>
  <si>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</si>
  <si>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</si>
  <si>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</si>
  <si>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</si>
  <si>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</si>
  <si>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</si>
  <si>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</si>
  <si>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</si>
  <si>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</si>
  <si>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</si>
  <si>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</si>
  <si>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</si>
  <si>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</si>
  <si>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</si>
  <si>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</si>
  <si>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</si>
  <si>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</si>
  <si>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</si>
  <si>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</si>
  <si>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</si>
  <si>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</si>
  <si>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</si>
  <si>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</si>
  <si>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</si>
  <si>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</si>
  <si>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</si>
  <si>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</si>
  <si>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</si>
  <si>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</si>
  <si>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</si>
  <si>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</si>
  <si>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</si>
  <si>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</si>
  <si>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</si>
  <si>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</si>
  <si>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</si>
  <si>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</si>
  <si>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</si>
  <si>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</si>
  <si>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</si>
  <si>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</si>
  <si>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</si>
  <si>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</si>
  <si>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</si>
  <si>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</si>
  <si>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</si>
  <si>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</si>
  <si>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</si>
  <si>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</si>
  <si>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</si>
  <si>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</si>
  <si>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</si>
  <si>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</si>
  <si>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</si>
  <si>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</si>
  <si>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</si>
  <si>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</si>
  <si>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</si>
  <si>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</si>
  <si>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</si>
  <si>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</si>
  <si>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</si>
  <si>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</si>
  <si>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</si>
  <si>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</si>
  <si>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</si>
  <si>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</si>
  <si>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</si>
  <si>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</si>
  <si>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</si>
  <si>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</si>
  <si>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</si>
  <si>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</si>
  <si>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</si>
  <si>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</si>
  <si>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</si>
  <si>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</si>
  <si>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</si>
  <si>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</si>
  <si>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</si>
  <si>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</si>
  <si>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</si>
  <si>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</si>
  <si>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</si>
  <si>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</si>
  <si>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</si>
  <si>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</si>
  <si>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</si>
  <si>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</si>
  <si>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</si>
  <si>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</si>
  <si>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</si>
  <si>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</si>
  <si>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</si>
  <si>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</si>
  <si>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</si>
  <si>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</si>
  <si>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</si>
  <si>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</si>
  <si>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</si>
  <si>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</si>
  <si>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</si>
  <si>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</si>
  <si>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</si>
  <si>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</si>
  <si>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</si>
  <si>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</si>
  <si>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</si>
  <si>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</si>
  <si>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</si>
  <si>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</si>
  <si>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</si>
  <si>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</si>
  <si>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</si>
  <si>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</si>
  <si>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</si>
  <si>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</si>
  <si>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</si>
  <si>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</si>
  <si>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</si>
  <si>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</si>
  <si>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</si>
  <si>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</si>
  <si>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</si>
  <si>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</si>
  <si>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</si>
  <si>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</si>
  <si>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</si>
  <si>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</si>
  <si>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</si>
  <si>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</si>
  <si>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</si>
  <si>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</si>
  <si>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</si>
  <si>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</si>
  <si>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</si>
  <si>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</si>
  <si>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</si>
  <si>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</si>
  <si>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</si>
  <si>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</si>
  <si>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</si>
  <si>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</si>
  <si>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</si>
  <si>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</si>
  <si>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</si>
  <si>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</si>
  <si>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</si>
  <si>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</si>
  <si>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</si>
  <si>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</si>
  <si>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</si>
  <si>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</si>
  <si>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</si>
  <si>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</si>
  <si>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</si>
  <si>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</si>
  <si>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</si>
  <si>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</si>
  <si>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</si>
  <si>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</si>
  <si>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</si>
  <si>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</si>
  <si>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</si>
  <si>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</si>
  <si>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</si>
  <si>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</si>
  <si>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</si>
  <si>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</si>
  <si>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</si>
  <si>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</si>
  <si>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</si>
  <si>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</si>
  <si>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</si>
  <si>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</si>
  <si>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</si>
  <si>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</si>
  <si>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</si>
  <si>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</si>
  <si>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</si>
  <si>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</si>
  <si>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</si>
  <si>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</si>
  <si>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</si>
  <si>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</si>
  <si>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</si>
  <si>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</si>
  <si>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</si>
  <si>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</si>
  <si>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</si>
  <si>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</si>
  <si>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</si>
  <si>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</si>
  <si>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</si>
  <si>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</si>
  <si>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</si>
  <si>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</si>
  <si>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</si>
  <si>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</si>
  <si>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</si>
  <si>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</si>
  <si>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</si>
  <si>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</si>
  <si>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</si>
  <si>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</si>
  <si>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</si>
  <si>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</si>
  <si>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</si>
  <si>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</si>
  <si>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</si>
  <si>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</si>
  <si>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</si>
  <si>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</si>
  <si>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</si>
  <si>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</si>
  <si>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</si>
  <si>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</si>
  <si>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</si>
  <si>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</si>
  <si>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</si>
  <si>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</si>
  <si>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</si>
  <si>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</si>
  <si>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</si>
  <si>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</si>
  <si>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</si>
  <si>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</si>
  <si>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</si>
  <si>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</si>
  <si>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</si>
  <si>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</si>
  <si>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</si>
  <si>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</si>
  <si>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</si>
  <si>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</si>
  <si>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</si>
  <si>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</si>
  <si>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</si>
  <si>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</si>
  <si>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</si>
  <si>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</si>
  <si>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</si>
  <si>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</si>
  <si>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</si>
  <si>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</si>
  <si>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</si>
  <si>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</si>
  <si>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</si>
  <si>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</si>
  <si>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</si>
  <si>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</si>
  <si>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</si>
  <si>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</si>
  <si>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</si>
  <si>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</si>
  <si>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</si>
  <si>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</si>
  <si>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</si>
  <si>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</si>
  <si>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</si>
  <si>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</si>
  <si>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</si>
  <si>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</si>
  <si>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</si>
  <si>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</si>
  <si>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</si>
  <si>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</si>
  <si>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</si>
  <si>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</si>
  <si>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</si>
  <si>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</si>
  <si>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</si>
  <si>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</si>
  <si>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</si>
  <si>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</si>
  <si>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</si>
  <si>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</si>
  <si>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</si>
  <si>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</si>
  <si>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</si>
  <si>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</si>
  <si>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</si>
  <si>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</si>
  <si>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</si>
  <si>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</si>
  <si>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</si>
  <si>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</si>
  <si>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</si>
  <si>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</si>
  <si>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</si>
  <si>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</si>
  <si>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</si>
  <si>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</si>
  <si>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</si>
  <si>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</si>
  <si>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</si>
  <si>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</si>
  <si>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</si>
  <si>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</si>
  <si>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</si>
  <si>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</si>
  <si>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</si>
  <si>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</si>
  <si>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</si>
  <si>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</si>
  <si>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</si>
  <si>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</si>
  <si>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</si>
  <si>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</si>
  <si>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</si>
  <si>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</si>
  <si>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</si>
  <si>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</si>
  <si>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</si>
  <si>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</si>
  <si>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</si>
  <si>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</si>
  <si>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</si>
  <si>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</si>
  <si>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</si>
  <si>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</si>
  <si>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</si>
  <si>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</si>
  <si>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</si>
  <si>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</si>
  <si>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</si>
  <si>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</si>
  <si>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</si>
  <si>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</si>
  <si>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</si>
  <si>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</si>
  <si>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</si>
  <si>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</si>
  <si>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</si>
  <si>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</si>
  <si>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</si>
  <si>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</si>
  <si>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</si>
  <si>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</si>
  <si>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</si>
  <si>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</si>
  <si>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</si>
  <si>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</si>
  <si>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</si>
  <si>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</si>
  <si>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</si>
  <si>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</si>
  <si>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</si>
  <si>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</si>
  <si>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</si>
  <si>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</si>
  <si>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</si>
  <si>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</si>
  <si>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</si>
  <si>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</si>
  <si>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</si>
  <si>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</si>
  <si>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</si>
  <si>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</si>
  <si>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</si>
  <si>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</si>
  <si>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</si>
  <si>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</si>
  <si>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</si>
  <si>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</si>
  <si>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</si>
  <si>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</si>
  <si>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</si>
  <si>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</si>
  <si>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</si>
  <si>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</si>
  <si>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</si>
  <si>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</si>
  <si>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</si>
  <si>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</si>
  <si>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</si>
  <si>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</si>
  <si>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</si>
  <si>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</si>
  <si>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</si>
  <si>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</si>
  <si>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</si>
  <si>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</si>
  <si>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</si>
  <si>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</si>
  <si>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</si>
  <si>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</si>
  <si>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</si>
  <si>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</si>
  <si>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</si>
  <si>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</si>
  <si>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</si>
  <si>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</si>
  <si>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</si>
  <si>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</si>
  <si>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</si>
  <si>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</si>
  <si>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</si>
  <si>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</si>
  <si>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</si>
  <si>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</si>
  <si>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</si>
  <si>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</si>
  <si>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</si>
  <si>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</si>
  <si>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</si>
  <si>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</si>
  <si>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</si>
  <si>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</si>
  <si>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</si>
  <si>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</si>
  <si>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</si>
  <si>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</si>
  <si>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</si>
  <si>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</si>
  <si>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</si>
  <si>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</si>
  <si>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</si>
  <si>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</si>
  <si>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</si>
  <si>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</si>
  <si>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</si>
  <si>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</si>
  <si>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</si>
  <si>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</si>
  <si>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</si>
  <si>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</si>
  <si>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</si>
  <si>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</si>
  <si>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</si>
  <si>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</si>
  <si>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</si>
  <si>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</si>
  <si>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</si>
  <si>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</si>
  <si>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</si>
  <si>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</si>
  <si>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</si>
  <si>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</si>
  <si>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</si>
  <si>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</si>
  <si>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</si>
  <si>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</si>
  <si>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</si>
  <si>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</si>
  <si>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</si>
  <si>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</si>
  <si>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</si>
  <si>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</si>
  <si>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</si>
  <si>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</si>
  <si>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</si>
  <si>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</si>
  <si>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</si>
  <si>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</si>
  <si>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</si>
  <si>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</si>
  <si>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</si>
  <si>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</si>
  <si>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</si>
  <si>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</si>
  <si>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</si>
  <si>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</si>
  <si>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</si>
  <si>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</si>
  <si>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</si>
  <si>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</si>
  <si>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</si>
  <si>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</si>
  <si>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</si>
  <si>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</si>
  <si>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</si>
  <si>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</si>
  <si>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</si>
  <si>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</si>
  <si>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</si>
  <si>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</si>
  <si>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</si>
  <si>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</si>
  <si>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</si>
  <si>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</si>
  <si>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</si>
  <si>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</si>
  <si>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</si>
  <si>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</si>
  <si>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</si>
  <si>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</si>
  <si>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</si>
  <si>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</si>
  <si>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</si>
  <si>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</si>
  <si>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</si>
  <si>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</si>
  <si>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</si>
  <si>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</si>
  <si>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</si>
  <si>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</si>
  <si>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</si>
  <si>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</si>
  <si>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</si>
  <si>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</si>
  <si>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</si>
  <si>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</si>
  <si>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</si>
  <si>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</si>
  <si>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</si>
  <si>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</si>
  <si>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</si>
  <si>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</si>
  <si>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</si>
  <si>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</si>
  <si>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</si>
  <si>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</si>
  <si>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</si>
  <si>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</si>
  <si>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</si>
  <si>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</si>
  <si>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</si>
  <si>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</si>
  <si>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</si>
  <si>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</si>
  <si>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</si>
  <si>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</si>
  <si>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</si>
  <si>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</si>
  <si>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</si>
  <si>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</si>
  <si>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</si>
  <si>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</si>
  <si>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</si>
  <si>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</si>
  <si>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</si>
  <si>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</si>
  <si>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</si>
  <si>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</si>
  <si>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</si>
  <si>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</si>
  <si>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</si>
  <si>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</si>
  <si>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</si>
  <si>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</si>
  <si>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</si>
  <si>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</si>
  <si>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</si>
  <si>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</si>
  <si>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</si>
  <si>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</si>
  <si>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</si>
  <si>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</si>
  <si>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</si>
  <si>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</si>
  <si>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</si>
  <si>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</si>
  <si>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</si>
  <si>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</si>
  <si>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</si>
  <si>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</si>
  <si>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</si>
  <si>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</si>
  <si>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</si>
  <si>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</si>
  <si>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</si>
  <si>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</si>
  <si>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</si>
  <si>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</si>
  <si>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</si>
  <si>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</si>
  <si>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</si>
  <si>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</si>
  <si>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</si>
  <si>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</si>
  <si>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</si>
  <si>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</si>
  <si>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</si>
  <si>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</si>
  <si>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</si>
  <si>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</si>
  <si>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</si>
  <si>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</si>
  <si>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</si>
  <si>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</si>
  <si>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</si>
  <si>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</si>
  <si>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</si>
  <si>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</si>
  <si>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</si>
  <si>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</si>
  <si>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</si>
  <si>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</si>
  <si>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</si>
  <si>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</si>
  <si>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</si>
  <si>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</si>
  <si>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</si>
  <si>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</si>
  <si>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</si>
  <si>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</si>
  <si>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</si>
  <si>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</si>
  <si>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</si>
  <si>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</si>
  <si>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</si>
  <si>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</si>
  <si>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</si>
  <si>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</si>
  <si>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</si>
  <si>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</si>
  <si>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</si>
  <si>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</si>
  <si>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</si>
  <si>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</si>
  <si>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</si>
  <si>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</si>
  <si>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</si>
  <si>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</si>
  <si>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</si>
  <si>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</si>
  <si>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</si>
  <si>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</si>
  <si>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</si>
  <si>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</si>
  <si>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</si>
  <si>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</si>
  <si>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</si>
  <si>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</si>
  <si>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</si>
  <si>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</si>
  <si>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</si>
  <si>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</si>
  <si>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</si>
  <si>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</si>
  <si>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</si>
  <si>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</si>
  <si>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</si>
  <si>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</si>
  <si>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</si>
  <si>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</si>
  <si>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</si>
  <si>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</si>
  <si>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</si>
  <si>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</si>
  <si>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</si>
  <si>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</si>
  <si>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</si>
  <si>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</si>
  <si>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</si>
  <si>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</si>
  <si>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</si>
  <si>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</si>
  <si>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</si>
  <si>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</si>
  <si>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</si>
  <si>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</si>
  <si>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</si>
  <si>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</si>
  <si>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</si>
  <si>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</si>
  <si>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</si>
  <si>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</si>
  <si>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</si>
  <si>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</si>
  <si>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</si>
  <si>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</si>
  <si>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</si>
  <si>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</si>
  <si>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</si>
  <si>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</si>
  <si>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</si>
  <si>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</si>
  <si>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</si>
  <si>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</si>
  <si>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</si>
  <si>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</si>
  <si>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</si>
  <si>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</si>
  <si>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</si>
  <si>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</si>
  <si>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</si>
  <si>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</si>
  <si>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</si>
  <si>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</si>
  <si>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</si>
  <si>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</si>
  <si>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</si>
  <si>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</si>
  <si>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</si>
  <si>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</si>
  <si>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</si>
  <si>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</si>
  <si>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</si>
  <si>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</si>
  <si>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</si>
  <si>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</si>
  <si>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</si>
  <si>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</si>
  <si>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</si>
  <si>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</si>
  <si>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</si>
  <si>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</si>
  <si>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</si>
  <si>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</si>
  <si>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</si>
  <si>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</si>
  <si>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</si>
  <si>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</si>
  <si>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</si>
  <si>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</si>
  <si>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</si>
  <si>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</si>
  <si>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</si>
  <si>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</si>
  <si>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</si>
  <si>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</si>
  <si>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</si>
  <si>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</si>
  <si>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</si>
  <si>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</si>
  <si>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</si>
  <si>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</si>
  <si>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</si>
  <si>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</si>
  <si>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</si>
  <si>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</si>
  <si>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</si>
  <si>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</si>
  <si>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</si>
  <si>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</si>
  <si>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</si>
  <si>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</si>
  <si>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</si>
  <si>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</si>
  <si>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</si>
  <si>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</si>
  <si>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</si>
  <si>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</si>
  <si>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</si>
  <si>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</si>
  <si>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</si>
  <si>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</si>
  <si>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</si>
  <si>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</si>
  <si>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</si>
  <si>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</si>
  <si>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</si>
  <si>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</si>
  <si>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</si>
  <si>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</si>
  <si>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</si>
  <si>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</si>
  <si>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</si>
  <si>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</si>
  <si>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</si>
  <si>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</si>
  <si>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</si>
  <si>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</si>
  <si>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</si>
  <si>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</si>
  <si>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</si>
  <si>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</si>
  <si>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</si>
  <si>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</si>
  <si>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</si>
  <si>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</si>
  <si>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</si>
  <si>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</si>
  <si>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</si>
  <si>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</si>
  <si>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</si>
  <si>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</si>
  <si>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</si>
  <si>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</si>
  <si>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</si>
  <si>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</si>
  <si>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</si>
  <si>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</si>
  <si>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</si>
  <si>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</si>
  <si>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</si>
  <si>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</si>
  <si>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</si>
  <si>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</si>
  <si>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</si>
  <si>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</si>
  <si>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</si>
  <si>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</si>
  <si>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</si>
  <si>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</si>
  <si>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</si>
  <si>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</si>
  <si>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</si>
  <si>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</si>
  <si>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</si>
  <si>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</si>
  <si>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</si>
  <si>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</si>
  <si>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</si>
  <si>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</si>
  <si>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</si>
  <si>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</si>
  <si>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</si>
  <si>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</si>
  <si>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</si>
  <si>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</si>
  <si>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</si>
  <si>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</si>
  <si>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</si>
  <si>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</si>
  <si>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</si>
  <si>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</si>
  <si>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</si>
  <si>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</si>
  <si>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</si>
  <si>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</si>
  <si>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</si>
  <si>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</si>
  <si>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</si>
  <si>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</si>
  <si>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</si>
  <si>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</si>
  <si>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</si>
  <si>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</si>
  <si>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</si>
  <si>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</si>
  <si>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</si>
  <si>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</si>
  <si>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</si>
  <si>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</si>
  <si>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</si>
  <si>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</si>
  <si>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</si>
  <si>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</si>
  <si>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</si>
  <si>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</si>
  <si>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</si>
  <si>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</si>
  <si>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</si>
  <si>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</si>
  <si>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</si>
  <si>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</si>
  <si>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</si>
  <si>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</si>
  <si>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</si>
  <si>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</si>
  <si>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</si>
  <si>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</si>
  <si>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</si>
  <si>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</si>
  <si>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</si>
  <si>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</si>
  <si>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</si>
  <si>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</si>
  <si>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</si>
  <si>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</si>
  <si>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</si>
  <si>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</si>
  <si>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</si>
  <si>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</si>
  <si>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</si>
  <si>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</si>
  <si>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</si>
  <si>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</si>
  <si>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</si>
  <si>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</si>
  <si>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</si>
  <si>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</si>
  <si>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</si>
  <si>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</si>
  <si>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</si>
  <si>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</si>
  <si>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</si>
  <si>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</si>
  <si>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</si>
  <si>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</si>
  <si>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</si>
  <si>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</si>
  <si>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</si>
  <si>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</si>
  <si>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</si>
  <si>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</si>
  <si>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</si>
  <si>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</si>
  <si>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</si>
  <si>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</si>
  <si>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</si>
  <si>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</si>
  <si>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</si>
  <si>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</si>
  <si>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</si>
  <si>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</si>
  <si>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</si>
  <si>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</si>
  <si>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</si>
  <si>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</si>
  <si>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</si>
  <si>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</si>
  <si>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</si>
  <si>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</si>
  <si>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</si>
  <si>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</si>
  <si>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</si>
  <si>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</si>
  <si>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</si>
  <si>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</si>
  <si>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</si>
  <si>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</si>
  <si>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</si>
  <si>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</si>
  <si>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</si>
  <si>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</si>
  <si>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</si>
  <si>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</si>
  <si>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</si>
  <si>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</si>
  <si>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</si>
  <si>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</si>
  <si>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</si>
  <si>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</si>
  <si>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</si>
  <si>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</si>
  <si>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</si>
  <si>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</si>
  <si>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</si>
  <si>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</si>
  <si>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</si>
  <si>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</si>
  <si>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</si>
  <si>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</si>
  <si>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</si>
  <si>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</si>
  <si>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</si>
  <si>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</si>
  <si>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</si>
  <si>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</si>
  <si>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</si>
  <si>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</si>
  <si>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</si>
  <si>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</si>
  <si>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</si>
  <si>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</si>
  <si>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</si>
  <si>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</si>
  <si>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</si>
  <si>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</si>
  <si>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</si>
  <si>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</si>
  <si>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</si>
  <si>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</si>
  <si>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</si>
  <si>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</si>
  <si>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</si>
  <si>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</si>
  <si>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</si>
  <si>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</si>
  <si>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</si>
  <si>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</si>
  <si>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</si>
  <si>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</si>
  <si>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</si>
  <si>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</si>
  <si>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</si>
  <si>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</si>
  <si>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</si>
  <si>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</si>
  <si>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</si>
  <si>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</si>
  <si>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</si>
  <si>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</si>
  <si>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</si>
  <si>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</si>
  <si>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</si>
  <si>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</si>
  <si>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</si>
  <si>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</si>
  <si>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</si>
  <si>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</si>
  <si>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</si>
  <si>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</si>
  <si>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</si>
  <si>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</si>
  <si>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</si>
  <si>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</si>
  <si>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</si>
  <si>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</si>
  <si>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</si>
  <si>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</si>
  <si>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</si>
  <si>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</si>
  <si>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</si>
  <si>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</si>
  <si>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</si>
  <si>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</si>
  <si>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</si>
  <si>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</si>
  <si>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</si>
  <si>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</si>
  <si>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</si>
  <si>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</si>
  <si>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</si>
  <si>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</si>
  <si>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</si>
  <si>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</si>
  <si>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</si>
  <si>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</si>
  <si>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</si>
  <si>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</si>
  <si>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</si>
  <si>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</si>
  <si>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</si>
  <si>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</si>
  <si>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</si>
  <si>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</si>
  <si>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</si>
  <si>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</si>
  <si>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</si>
  <si>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</si>
  <si>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</si>
  <si>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</si>
  <si>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</si>
  <si>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</si>
  <si>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</si>
  <si>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</si>
  <si>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</si>
  <si>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</si>
  <si>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</si>
  <si>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</si>
  <si>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</si>
  <si>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</si>
  <si>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</si>
  <si>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</si>
  <si>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</si>
  <si>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</si>
  <si>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</si>
  <si>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</si>
  <si>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</si>
  <si>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</si>
  <si>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</si>
  <si>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</si>
  <si>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</si>
  <si>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</si>
  <si>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</si>
  <si>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</si>
  <si>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</si>
  <si>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</si>
  <si>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</si>
  <si>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</si>
  <si>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</si>
  <si>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</si>
  <si>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</si>
  <si>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</si>
  <si>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</si>
  <si>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</si>
  <si>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</si>
  <si>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</si>
  <si>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</si>
  <si>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</si>
  <si>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</si>
  <si>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</si>
  <si>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</si>
  <si>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</si>
  <si>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</si>
  <si>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</si>
  <si>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</si>
  <si>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</si>
  <si>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</si>
  <si>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</si>
  <si>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</si>
  <si>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</si>
  <si>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</si>
  <si>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</si>
  <si>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</si>
  <si>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</si>
  <si>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</si>
  <si>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</si>
  <si>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</si>
  <si>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</si>
  <si>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</si>
  <si>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</si>
  <si>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</si>
  <si>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</si>
  <si>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</si>
  <si>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</si>
  <si>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</si>
  <si>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</si>
  <si>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</si>
  <si>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</si>
  <si>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</si>
  <si>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</si>
  <si>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</si>
  <si>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</si>
  <si>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</si>
  <si>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</si>
  <si>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</si>
  <si>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</si>
  <si>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</si>
  <si>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</si>
  <si>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</si>
  <si>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</si>
  <si>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</si>
  <si>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</si>
  <si>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</si>
  <si>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</si>
  <si>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</si>
  <si>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</si>
  <si>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</si>
  <si>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</si>
  <si>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</si>
  <si>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</si>
  <si>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</si>
  <si>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</si>
  <si>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</si>
  <si>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</si>
  <si>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</si>
  <si>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</si>
  <si>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</si>
  <si>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</si>
  <si>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</si>
  <si>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</si>
  <si>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</si>
  <si>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</si>
  <si>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</si>
  <si>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</si>
  <si>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</si>
  <si>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</si>
  <si>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</si>
  <si>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</si>
  <si>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</si>
  <si>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</si>
  <si>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</si>
  <si>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</si>
  <si>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</si>
  <si>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</si>
  <si>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</si>
  <si>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</si>
  <si>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</si>
  <si>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</si>
  <si>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</si>
  <si>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</si>
  <si>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</si>
  <si>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</si>
  <si>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</si>
  <si>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</si>
  <si>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</si>
  <si>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</si>
  <si>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</si>
  <si>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</si>
  <si>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</si>
  <si>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</si>
  <si>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</si>
  <si>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</si>
  <si>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</si>
  <si>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</si>
  <si>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</si>
  <si>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</si>
  <si>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</si>
  <si>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</si>
  <si>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</si>
  <si>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</si>
  <si>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</si>
  <si>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</si>
  <si>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</si>
  <si>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</si>
  <si>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</si>
  <si>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</si>
  <si>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</si>
  <si>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</si>
  <si>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</si>
  <si>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</si>
  <si>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</si>
  <si>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</si>
  <si>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</si>
  <si>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</si>
  <si>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</si>
  <si>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</si>
  <si>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</si>
  <si>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</si>
  <si>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</si>
  <si>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</si>
  <si>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</si>
  <si>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</si>
  <si>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</si>
  <si>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</si>
  <si>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</si>
  <si>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</si>
  <si>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</si>
  <si>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</si>
  <si>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</si>
  <si>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</si>
  <si>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</si>
  <si>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</si>
  <si>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</si>
  <si>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</si>
  <si>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</si>
  <si>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</si>
  <si>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</si>
  <si>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</si>
  <si>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</si>
  <si>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</si>
  <si>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</si>
  <si>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</si>
  <si>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</si>
  <si>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</si>
  <si>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</si>
  <si>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</si>
  <si>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</si>
  <si>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</si>
  <si>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</si>
  <si>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</si>
  <si>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</si>
  <si>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</si>
  <si>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</si>
  <si>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</si>
  <si>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</si>
  <si>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</si>
  <si>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</si>
  <si>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</si>
  <si>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</si>
  <si>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</si>
  <si>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</si>
  <si>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</si>
  <si>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</si>
  <si>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</si>
  <si>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</si>
  <si>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</si>
  <si>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</si>
  <si>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</si>
  <si>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</si>
  <si>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</si>
  <si>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</si>
  <si>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</si>
  <si>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</si>
  <si>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</si>
  <si>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</si>
  <si>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</si>
  <si>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</si>
  <si>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</si>
  <si>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</si>
  <si>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</si>
  <si>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</si>
  <si>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</si>
  <si>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</si>
  <si>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</si>
  <si>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</si>
  <si>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</si>
  <si>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</si>
  <si>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</si>
  <si>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</si>
  <si>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</si>
  <si>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</si>
  <si>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</si>
  <si>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</si>
  <si>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</si>
  <si>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</si>
  <si>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</si>
  <si>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</si>
  <si>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</si>
  <si>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</si>
  <si>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</si>
  <si>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</si>
  <si>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</si>
  <si>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</si>
  <si>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</si>
  <si>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</si>
  <si>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</si>
  <si>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</si>
  <si>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</si>
  <si>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</si>
  <si>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</si>
  <si>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</si>
  <si>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</si>
  <si>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</si>
  <si>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</si>
  <si>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</si>
  <si>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</si>
  <si>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</si>
  <si>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</si>
  <si>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</si>
  <si>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</si>
  <si>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</si>
  <si>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</si>
  <si>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</si>
  <si>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</si>
  <si>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</si>
  <si>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</si>
  <si>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</si>
  <si>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</si>
  <si>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</si>
  <si>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</si>
  <si>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</si>
  <si>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</si>
  <si>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</si>
  <si>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</si>
  <si>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</si>
  <si>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</si>
  <si>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</si>
  <si>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</si>
  <si>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</si>
  <si>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</si>
  <si>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</si>
  <si>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</si>
  <si>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</si>
  <si>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</si>
  <si>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</si>
  <si>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</si>
  <si>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</si>
  <si>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</si>
  <si>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</si>
  <si>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</si>
  <si>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</si>
  <si>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</si>
  <si>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</si>
  <si>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</si>
  <si>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</si>
  <si>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</si>
  <si>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</si>
  <si>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</si>
  <si>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</si>
  <si>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</si>
  <si>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</si>
  <si>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</si>
  <si>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</si>
  <si>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</si>
  <si>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</si>
  <si>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</si>
  <si>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</si>
  <si>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</si>
  <si>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</si>
  <si>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</si>
  <si>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</si>
  <si>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</si>
  <si>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</si>
  <si>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</si>
  <si>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</si>
  <si>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</si>
  <si>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</si>
  <si>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</si>
  <si>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</si>
  <si>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</si>
  <si>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</si>
  <si>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</si>
  <si>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</si>
  <si>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</si>
  <si>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</si>
  <si>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</si>
  <si>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</si>
  <si>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</si>
  <si>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</si>
  <si>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</si>
  <si>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</si>
  <si>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</si>
  <si>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</si>
  <si>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</si>
  <si>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</si>
  <si>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</si>
  <si>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</si>
  <si>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</si>
  <si>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</si>
  <si>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</si>
  <si>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</si>
  <si>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</si>
  <si>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</si>
  <si>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</si>
  <si>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</si>
  <si>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</si>
  <si>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</si>
  <si>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</si>
  <si>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</si>
  <si>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</si>
  <si>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</si>
  <si>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</si>
  <si>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</si>
  <si>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</si>
  <si>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</si>
  <si>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</si>
  <si>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</si>
  <si>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</si>
  <si>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</si>
  <si>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</si>
  <si>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</si>
  <si>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</si>
  <si>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</si>
  <si>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</si>
  <si>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</si>
  <si>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</si>
  <si>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</si>
  <si>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</si>
  <si>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</si>
  <si>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</si>
  <si>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</si>
  <si>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</si>
  <si>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</si>
  <si>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</si>
  <si>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</si>
  <si>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</si>
  <si>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</si>
  <si>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</si>
  <si>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</si>
  <si>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</si>
  <si>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</si>
  <si>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</si>
  <si>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</si>
  <si>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</si>
  <si>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</si>
  <si>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</si>
  <si>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</si>
  <si>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</si>
  <si>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</si>
  <si>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</si>
  <si>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</si>
  <si>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</si>
  <si>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</si>
  <si>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</si>
  <si>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</si>
  <si>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</si>
  <si>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</si>
  <si>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</si>
  <si>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</si>
  <si>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</si>
  <si>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</si>
  <si>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</si>
  <si>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</si>
  <si>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</si>
  <si>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</si>
  <si>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</si>
  <si>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</si>
  <si>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</si>
  <si>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</si>
  <si>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</si>
  <si>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</si>
  <si>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</si>
  <si>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</si>
  <si>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</si>
  <si>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</si>
  <si>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</si>
  <si>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</si>
  <si>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</si>
  <si>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</si>
  <si>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</si>
  <si>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</si>
  <si>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</si>
  <si>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</si>
  <si>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</si>
  <si>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</si>
  <si>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</si>
  <si>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</si>
  <si>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</si>
  <si>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</si>
  <si>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</si>
  <si>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</si>
  <si>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</si>
  <si>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</si>
  <si>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</si>
  <si>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</si>
  <si>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</si>
  <si>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</si>
  <si>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</si>
  <si>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</si>
  <si>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</si>
  <si>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</si>
  <si>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</si>
  <si>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</si>
  <si>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</si>
  <si>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</si>
  <si>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</si>
  <si>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</si>
  <si>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</si>
  <si>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</si>
  <si>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</si>
  <si>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</si>
  <si>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</si>
  <si>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</si>
  <si>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</si>
  <si>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</si>
  <si>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</si>
  <si>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</si>
  <si>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</si>
  <si>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</si>
  <si>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</si>
  <si>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</si>
  <si>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</si>
  <si>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</si>
  <si>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</si>
  <si>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</si>
  <si>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</si>
  <si>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</si>
  <si>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</si>
  <si>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</si>
  <si>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</si>
  <si>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</si>
  <si>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</si>
  <si>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</si>
  <si>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</si>
  <si>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</si>
  <si>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</si>
  <si>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</si>
  <si>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</si>
  <si>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</si>
  <si>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</si>
  <si>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</si>
  <si>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</si>
  <si>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</si>
  <si>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</si>
  <si>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</si>
  <si>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</si>
  <si>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</si>
  <si>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</si>
  <si>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</si>
  <si>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</si>
  <si>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</si>
  <si>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</si>
  <si>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</si>
  <si>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</si>
  <si>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</si>
  <si>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</si>
  <si>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</si>
  <si>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</si>
  <si>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</si>
  <si>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</si>
  <si>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</si>
  <si>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</si>
  <si>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</si>
  <si>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</si>
  <si>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</si>
  <si>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</si>
  <si>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</si>
  <si>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</si>
  <si>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</si>
  <si>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</si>
  <si>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</si>
  <si>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</si>
  <si>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</si>
  <si>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</si>
  <si>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</si>
  <si>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</si>
  <si>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</si>
  <si>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</si>
  <si>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</si>
  <si>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</si>
  <si>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</si>
  <si>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</si>
  <si>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</si>
  <si>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</si>
  <si>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</si>
  <si>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</si>
  <si>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</si>
  <si>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</si>
  <si>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</si>
  <si>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</si>
  <si>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</si>
  <si>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</si>
  <si>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</si>
  <si>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</si>
  <si>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</si>
  <si>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</si>
  <si>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</si>
  <si>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</si>
  <si>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</si>
  <si>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</si>
  <si>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</si>
  <si>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</si>
  <si>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</si>
  <si>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</si>
  <si>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</si>
  <si>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</si>
  <si>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</si>
  <si>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</si>
  <si>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</si>
  <si>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</si>
  <si>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</si>
  <si>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</si>
  <si>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</si>
  <si>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</si>
  <si>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</si>
  <si>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</si>
  <si>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</si>
  <si>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</si>
  <si>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</si>
  <si>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</si>
  <si>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</si>
  <si>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</si>
  <si>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</si>
  <si>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</si>
  <si>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</si>
  <si>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</si>
  <si>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</si>
  <si>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</si>
  <si>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</si>
  <si>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</si>
  <si>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</si>
  <si>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</si>
  <si>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</si>
  <si>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</si>
  <si>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</si>
  <si>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</si>
  <si>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</si>
  <si>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</si>
  <si>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</si>
  <si>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</si>
  <si>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</si>
  <si>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</si>
  <si>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</si>
  <si>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</si>
  <si>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</si>
  <si>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</si>
  <si>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</si>
  <si>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</si>
  <si>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</si>
  <si>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</si>
  <si>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</si>
  <si>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</si>
  <si>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</si>
  <si>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</si>
  <si>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</si>
  <si>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</si>
  <si>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</si>
  <si>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</si>
  <si>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</si>
  <si>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</si>
  <si>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</si>
  <si>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</si>
  <si>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</si>
  <si>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</si>
  <si>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</si>
  <si>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</si>
  <si>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</si>
  <si>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</si>
  <si>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</si>
  <si>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</si>
  <si>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</si>
  <si>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</si>
  <si>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</si>
  <si>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</si>
  <si>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</si>
  <si>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</si>
  <si>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</si>
  <si>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</si>
  <si>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</si>
  <si>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</si>
  <si>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</si>
  <si>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</si>
  <si>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</si>
  <si>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</si>
  <si>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</si>
  <si>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</si>
  <si>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</si>
  <si>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</si>
  <si>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</si>
  <si>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</si>
  <si>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</si>
  <si>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</si>
  <si>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</si>
  <si>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</si>
  <si>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</si>
  <si>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</si>
  <si>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</si>
  <si>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</si>
  <si>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</si>
  <si>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</si>
  <si>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</si>
  <si>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</si>
  <si>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</si>
  <si>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</si>
  <si>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</si>
  <si>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</si>
  <si>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</si>
  <si>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</si>
  <si>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</si>
  <si>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</si>
  <si>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</si>
  <si>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</si>
  <si>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</si>
  <si>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</si>
  <si>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</si>
  <si>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</si>
  <si>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</si>
  <si>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</si>
  <si>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</si>
  <si>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</si>
  <si>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</si>
  <si>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</si>
  <si>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</si>
  <si>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</si>
  <si>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</si>
  <si>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</si>
  <si>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</si>
  <si>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</si>
  <si>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</si>
  <si>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</si>
  <si>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</si>
  <si>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</si>
  <si>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</si>
  <si>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</si>
  <si>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</si>
  <si>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</si>
  <si>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</si>
  <si>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</si>
  <si>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</si>
  <si>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</si>
  <si>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</si>
  <si>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</si>
  <si>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</si>
  <si>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</si>
  <si>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</si>
  <si>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</si>
  <si>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</si>
  <si>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</si>
  <si>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</si>
  <si>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</si>
  <si>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</si>
  <si>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</si>
  <si>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</si>
  <si>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</si>
  <si>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</si>
  <si>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</si>
  <si>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</si>
  <si>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</si>
  <si>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</si>
  <si>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</si>
  <si>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</si>
  <si>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</si>
  <si>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</si>
  <si>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</si>
  <si>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</si>
  <si>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</si>
  <si>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</si>
  <si>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</si>
  <si>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</si>
  <si>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</si>
  <si>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</si>
  <si>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</si>
  <si>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</si>
  <si>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</si>
  <si>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</si>
  <si>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</si>
  <si>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</si>
  <si>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</si>
  <si>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</si>
  <si>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</si>
  <si>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</si>
  <si>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</si>
  <si>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</si>
  <si>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</si>
  <si>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</si>
  <si>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</si>
  <si>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</si>
  <si>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</si>
  <si>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</si>
  <si>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</si>
  <si>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</si>
  <si>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</si>
  <si>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</si>
  <si>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</si>
  <si>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</si>
  <si>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</si>
  <si>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</si>
  <si>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</si>
  <si>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</si>
  <si>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</si>
  <si>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</si>
  <si>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</si>
  <si>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</si>
  <si>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</si>
  <si>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</si>
  <si>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</si>
  <si>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</si>
  <si>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</si>
  <si>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</si>
  <si>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</si>
  <si>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</si>
  <si>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</si>
  <si>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</si>
  <si>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</si>
  <si>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</si>
  <si>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</si>
  <si>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</si>
  <si>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</si>
  <si>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</si>
  <si>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</si>
  <si>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</si>
  <si>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</si>
  <si>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</si>
  <si>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</si>
  <si>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</si>
  <si>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</si>
  <si>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</si>
  <si>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</si>
  <si>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</si>
  <si>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</si>
  <si>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</si>
  <si>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</si>
  <si>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</si>
  <si>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</si>
  <si>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</si>
  <si>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</si>
  <si>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</si>
  <si>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</si>
  <si>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</si>
  <si>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</si>
  <si>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</si>
  <si>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</si>
  <si>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</si>
  <si>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</si>
  <si>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</si>
  <si>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</si>
  <si>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</si>
  <si>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</si>
  <si>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</si>
  <si>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</si>
  <si>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</si>
  <si>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</si>
  <si>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</si>
  <si>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</si>
  <si>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</si>
  <si>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</si>
  <si>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</si>
  <si>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</si>
  <si>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</si>
  <si>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</si>
  <si>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</si>
  <si>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</si>
  <si>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</si>
  <si>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</si>
  <si>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</si>
  <si>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</si>
  <si>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</si>
  <si>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</si>
  <si>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</si>
  <si>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</si>
  <si>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</si>
  <si>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</si>
  <si>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</si>
  <si>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</si>
  <si>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</si>
  <si>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</si>
  <si>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</si>
  <si>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</si>
  <si>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</si>
  <si>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</si>
  <si>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</si>
  <si>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</si>
  <si>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</si>
  <si>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</si>
  <si>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</si>
  <si>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</si>
  <si>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</si>
  <si>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</si>
  <si>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</si>
  <si>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</si>
  <si>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</si>
  <si>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</si>
  <si>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</si>
  <si>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</si>
  <si>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</si>
  <si>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</si>
  <si>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</si>
  <si>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</si>
  <si>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</si>
  <si>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</si>
  <si>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</si>
  <si>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</si>
  <si>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</si>
  <si>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</si>
  <si>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</si>
  <si>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</si>
  <si>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</si>
  <si>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</si>
  <si>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</si>
  <si>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</si>
  <si>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</si>
  <si>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</si>
  <si>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</si>
  <si>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</si>
  <si>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</si>
  <si>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</si>
  <si>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</si>
  <si>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</si>
  <si>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</si>
  <si>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</si>
  <si>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</si>
  <si>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</si>
  <si>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</si>
  <si>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</si>
  <si>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</si>
  <si>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</si>
  <si>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</si>
  <si>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</si>
  <si>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</si>
  <si>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</si>
  <si>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</si>
  <si>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</si>
  <si>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</si>
  <si>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</si>
  <si>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</si>
  <si>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</si>
  <si>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</si>
  <si>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</si>
  <si>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</si>
  <si>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</si>
  <si>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</si>
  <si>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</si>
  <si>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</si>
  <si>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</si>
  <si>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</si>
  <si>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</si>
  <si>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</si>
  <si>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</si>
  <si>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</si>
  <si>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</si>
  <si>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</si>
  <si>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</si>
  <si>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</si>
  <si>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</si>
  <si>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</si>
  <si>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</si>
  <si>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</si>
  <si>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</si>
  <si>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</si>
  <si>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</si>
  <si>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</si>
  <si>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</si>
  <si>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</si>
  <si>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</si>
  <si>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</si>
  <si>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</si>
  <si>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</si>
  <si>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</si>
  <si>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</si>
  <si>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</si>
  <si>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</si>
  <si>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</si>
  <si>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</si>
  <si>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</si>
  <si>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</si>
  <si>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</si>
  <si>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</si>
  <si>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</si>
  <si>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</si>
  <si>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</si>
  <si>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</si>
  <si>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</si>
  <si>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</si>
  <si>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</si>
  <si>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</si>
  <si>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</si>
  <si>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</si>
  <si>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</si>
  <si>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</si>
  <si>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</si>
  <si>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</si>
  <si>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</si>
  <si>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</si>
  <si>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</si>
  <si>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</si>
  <si>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</si>
  <si>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</si>
  <si>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</si>
  <si>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</si>
  <si>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</si>
  <si>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</si>
  <si>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</si>
  <si>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</si>
  <si>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</si>
  <si>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</si>
  <si>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</si>
  <si>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</si>
  <si>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</si>
  <si>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</si>
  <si>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</si>
  <si>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</si>
  <si>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</si>
  <si>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</si>
  <si>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</si>
  <si>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</si>
  <si>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</si>
  <si>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</si>
  <si>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</si>
  <si>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</si>
  <si>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</si>
  <si>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</si>
  <si>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</si>
  <si>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</si>
  <si>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</si>
  <si>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</si>
  <si>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</si>
  <si>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</si>
  <si>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</si>
  <si>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</si>
  <si>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</si>
  <si>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</si>
  <si>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</si>
  <si>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</si>
  <si>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</si>
  <si>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</si>
  <si>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</si>
  <si>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</si>
  <si>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</si>
  <si>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</si>
  <si>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</si>
  <si>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</si>
  <si>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</si>
  <si>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</si>
  <si>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</si>
  <si>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</si>
  <si>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</si>
  <si>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</si>
  <si>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</si>
  <si>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</si>
  <si>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</si>
  <si>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</si>
  <si>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</si>
  <si>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</si>
  <si>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</si>
  <si>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</si>
  <si>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</si>
  <si>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</si>
  <si>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</si>
  <si>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</si>
  <si>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</si>
  <si>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</si>
  <si>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</si>
  <si>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</si>
  <si>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</si>
  <si>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</si>
  <si>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</si>
  <si>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</si>
  <si>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</si>
  <si>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</si>
  <si>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</si>
  <si>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</si>
  <si>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</si>
  <si>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</si>
  <si>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</si>
  <si>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</si>
  <si>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</si>
  <si>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</si>
  <si>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</si>
  <si>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</si>
  <si>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</si>
  <si>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</si>
  <si>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</si>
  <si>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</si>
  <si>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</si>
  <si>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</si>
  <si>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</si>
  <si>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</si>
  <si>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</si>
  <si>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</si>
  <si>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</si>
  <si>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</si>
  <si>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</si>
  <si>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</si>
  <si>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</si>
  <si>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</si>
  <si>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</si>
  <si>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</si>
  <si>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</si>
  <si>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</si>
  <si>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</si>
  <si>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</si>
  <si>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</si>
  <si>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</si>
  <si>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</si>
  <si>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</si>
  <si>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</si>
  <si>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</si>
  <si>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</si>
  <si>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</si>
  <si>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</si>
  <si>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</si>
  <si>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</si>
  <si>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</si>
  <si>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</si>
  <si>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</si>
  <si>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</si>
  <si>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</si>
  <si>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</si>
  <si>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</si>
  <si>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</si>
  <si>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</si>
  <si>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</si>
  <si>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</si>
  <si>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</si>
  <si>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</si>
  <si>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</si>
  <si>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</si>
  <si>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</si>
  <si>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</si>
  <si>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</si>
  <si>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</si>
  <si>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</si>
  <si>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</si>
  <si>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</si>
  <si>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</si>
  <si>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</si>
  <si>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</si>
  <si>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</si>
  <si>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</si>
  <si>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</si>
  <si>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</si>
  <si>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</si>
  <si>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</si>
  <si>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</si>
  <si>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</si>
  <si>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</si>
  <si>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</si>
  <si>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</si>
  <si>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</si>
  <si>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</si>
  <si>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</si>
  <si>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</si>
  <si>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</si>
  <si>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</si>
  <si>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</si>
  <si>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</si>
  <si>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</si>
  <si>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</si>
  <si>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</si>
  <si>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</si>
  <si>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</si>
  <si>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</si>
  <si>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</si>
  <si>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</si>
  <si>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</si>
  <si>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</si>
  <si>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</si>
  <si>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</si>
  <si>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</si>
  <si>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</si>
  <si>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</si>
  <si>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</si>
  <si>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</si>
  <si>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</si>
  <si>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</si>
  <si>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</si>
  <si>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</si>
  <si>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</si>
  <si>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</si>
  <si>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</si>
  <si>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</si>
  <si>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</si>
  <si>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</si>
  <si>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</si>
  <si>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</si>
  <si>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</si>
  <si>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</si>
  <si>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</si>
  <si>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</si>
  <si>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</si>
  <si>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</si>
  <si>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</si>
  <si>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</si>
  <si>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</si>
  <si>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</si>
  <si>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</si>
  <si>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</si>
  <si>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</si>
  <si>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</si>
  <si>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</si>
  <si>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</si>
  <si>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</si>
  <si>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</si>
  <si>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</si>
  <si>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</si>
  <si>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</si>
  <si>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</si>
  <si>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</si>
  <si>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</si>
  <si>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</si>
  <si>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</si>
  <si>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</si>
  <si>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</si>
  <si>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</si>
  <si>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</si>
  <si>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</si>
  <si>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</si>
  <si>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</si>
  <si>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</si>
  <si>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</si>
  <si>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</si>
  <si>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</si>
  <si>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</si>
  <si>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</si>
  <si>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</si>
  <si>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</si>
  <si>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</si>
  <si>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</si>
  <si>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</si>
  <si>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</si>
  <si>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</si>
  <si>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</si>
  <si>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</si>
  <si>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</si>
  <si>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</si>
  <si>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</si>
  <si>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</si>
  <si>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</si>
  <si>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</si>
  <si>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</si>
  <si>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</si>
  <si>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</si>
  <si>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</si>
  <si>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</si>
  <si>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</si>
  <si>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</si>
  <si>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</si>
  <si>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</si>
  <si>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</si>
  <si>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</si>
  <si>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</si>
  <si>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</si>
  <si>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</si>
  <si>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</si>
  <si>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</si>
  <si>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</si>
  <si>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</si>
  <si>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</si>
  <si>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</si>
  <si>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</si>
  <si>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</si>
  <si>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</si>
  <si>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</si>
  <si>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</si>
  <si>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</si>
  <si>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</si>
  <si>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</si>
  <si>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</si>
  <si>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</si>
  <si>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</si>
  <si>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</si>
  <si>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</si>
  <si>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</si>
  <si>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</si>
  <si>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</si>
  <si>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</si>
  <si>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</si>
  <si>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</si>
  <si>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</si>
  <si>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</si>
  <si>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</si>
  <si>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</si>
  <si>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</si>
  <si>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</si>
  <si>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</si>
  <si>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</si>
  <si>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</si>
  <si>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</si>
  <si>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</si>
  <si>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</si>
  <si>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</si>
  <si>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</si>
  <si>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</si>
  <si>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</si>
  <si>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</si>
  <si>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</si>
  <si>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</si>
  <si>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</si>
  <si>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</si>
  <si>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</si>
  <si>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</si>
  <si>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</si>
  <si>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</si>
  <si>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</si>
  <si>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</si>
  <si>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</si>
  <si>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</si>
  <si>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</si>
  <si>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</si>
  <si>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</si>
  <si>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</si>
  <si>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</si>
  <si>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</si>
  <si>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</si>
  <si>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</si>
  <si>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</si>
  <si>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</si>
  <si>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</si>
  <si>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</si>
  <si>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</si>
  <si>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</si>
  <si>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</si>
  <si>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</si>
  <si>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</si>
  <si>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</si>
  <si>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</si>
  <si>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</si>
  <si>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</si>
  <si>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</si>
  <si>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</si>
  <si>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</si>
  <si>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</si>
  <si>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</si>
  <si>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</si>
  <si>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</si>
  <si>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</si>
  <si>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</si>
  <si>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</si>
  <si>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</si>
  <si>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</si>
  <si>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</si>
  <si>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</si>
  <si>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</si>
  <si>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</si>
  <si>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</si>
  <si>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</si>
  <si>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</si>
  <si>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</si>
  <si>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</si>
  <si>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</si>
  <si>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</si>
  <si>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</si>
  <si>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</si>
  <si>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</si>
  <si>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</si>
  <si>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</si>
  <si>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</si>
  <si>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</si>
  <si>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</si>
  <si>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</si>
  <si>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</si>
  <si>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</si>
  <si>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</si>
  <si>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</si>
  <si>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</si>
  <si>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</si>
  <si>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</si>
  <si>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</si>
  <si>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</si>
  <si>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</si>
  <si>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</si>
  <si>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</si>
  <si>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</si>
  <si>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</si>
  <si>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</si>
  <si>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</si>
  <si>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</si>
  <si>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</si>
  <si>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</si>
  <si>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</si>
  <si>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</si>
  <si>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</si>
  <si>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</si>
  <si>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</si>
  <si>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</si>
  <si>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</si>
  <si>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</si>
  <si>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</si>
  <si>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</si>
  <si>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</si>
  <si>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</si>
  <si>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</si>
  <si>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</si>
  <si>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</si>
  <si>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</si>
  <si>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</si>
  <si>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</si>
  <si>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</si>
  <si>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</si>
  <si>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</si>
  <si>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</si>
  <si>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</si>
  <si>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</si>
  <si>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</si>
  <si>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</si>
  <si>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</si>
  <si>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</si>
  <si>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</si>
  <si>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</si>
  <si>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</si>
  <si>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</si>
  <si>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</si>
  <si>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</si>
  <si>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</si>
  <si>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</si>
  <si>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</si>
  <si>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</si>
  <si>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</si>
  <si>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</si>
  <si>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</si>
  <si>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</si>
  <si>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</si>
  <si>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</si>
  <si>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</si>
  <si>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</si>
  <si>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</si>
  <si>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</si>
  <si>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</si>
  <si>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</si>
  <si>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</si>
  <si>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</si>
  <si>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</si>
  <si>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</si>
  <si>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</si>
  <si>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</si>
  <si>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</si>
  <si>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</si>
  <si>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</si>
  <si>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</si>
  <si>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</si>
  <si>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</si>
  <si>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</si>
  <si>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</si>
  <si>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</si>
  <si>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</si>
  <si>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</si>
  <si>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</si>
  <si>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</si>
  <si>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</si>
  <si>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</si>
  <si>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</si>
  <si>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</si>
  <si>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</si>
  <si>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</si>
  <si>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</si>
  <si>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</si>
  <si>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</si>
  <si>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</si>
  <si>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</si>
  <si>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</si>
  <si>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</si>
  <si>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</si>
  <si>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</si>
  <si>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</si>
  <si>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</si>
  <si>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</si>
  <si>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</si>
  <si>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</si>
  <si>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</si>
  <si>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</si>
  <si>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</si>
  <si>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</si>
  <si>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</si>
  <si>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</si>
  <si>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</si>
  <si>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</si>
  <si>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</si>
  <si>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</si>
  <si>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</si>
  <si>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</si>
  <si>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</si>
  <si>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</si>
  <si>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</si>
  <si>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</si>
  <si>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</si>
  <si>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</si>
  <si>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</si>
  <si>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</si>
  <si>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</si>
  <si>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</si>
  <si>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</si>
  <si>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</si>
  <si>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</si>
  <si>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</si>
  <si>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</si>
  <si>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</si>
  <si>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</si>
  <si>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</si>
  <si>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</si>
  <si>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</si>
  <si>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</si>
  <si>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</si>
  <si>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</si>
  <si>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</si>
  <si>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</si>
  <si>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</si>
  <si>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</si>
  <si>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</si>
  <si>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</si>
  <si>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</si>
  <si>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</si>
  <si>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</si>
  <si>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</si>
  <si>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</si>
  <si>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</si>
  <si>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</si>
  <si>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</si>
  <si>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</si>
  <si>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</si>
  <si>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</si>
  <si>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</si>
  <si>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</si>
  <si>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</si>
  <si>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</si>
  <si>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</si>
  <si>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</si>
  <si>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</si>
  <si>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</si>
  <si>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</si>
  <si>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</si>
  <si>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</si>
  <si>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</si>
  <si>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</si>
  <si>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</si>
  <si>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</si>
  <si>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</si>
  <si>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</si>
  <si>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</si>
  <si>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</si>
  <si>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</si>
  <si>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</si>
  <si>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</si>
  <si>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</si>
  <si>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</si>
  <si>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</si>
  <si>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</si>
  <si>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</si>
  <si>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</si>
  <si>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</si>
  <si>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</si>
  <si>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</si>
  <si>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</si>
  <si>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</si>
  <si>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</si>
  <si>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</si>
  <si>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</si>
  <si>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</si>
  <si>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</si>
  <si>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</si>
  <si>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</si>
  <si>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</si>
  <si>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</si>
  <si>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</si>
  <si>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</si>
  <si>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</si>
  <si>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</si>
  <si>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</si>
  <si>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</si>
  <si>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</si>
  <si>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</si>
  <si>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</si>
  <si>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</si>
  <si>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</si>
  <si>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</si>
  <si>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</si>
  <si>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</si>
  <si>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</si>
  <si>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</si>
  <si>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</si>
  <si>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</si>
  <si>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</si>
  <si>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</si>
  <si>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</si>
  <si>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</si>
  <si>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</si>
  <si>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</si>
  <si>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</si>
  <si>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</si>
  <si>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</si>
  <si>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</si>
  <si>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</si>
  <si>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</si>
  <si>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</si>
  <si>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</si>
  <si>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</si>
  <si>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</si>
  <si>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</si>
  <si>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</si>
  <si>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</si>
  <si>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</si>
  <si>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</si>
  <si>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</si>
  <si>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</si>
  <si>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</si>
  <si>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</si>
  <si>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</si>
  <si>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</si>
  <si>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</si>
  <si>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</si>
  <si>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</si>
  <si>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</si>
  <si>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</si>
  <si>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</si>
  <si>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</si>
  <si>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</si>
  <si>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</si>
  <si>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</si>
  <si>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</si>
  <si>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</si>
  <si>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</si>
  <si>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</si>
  <si>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</si>
  <si>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</si>
  <si>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</si>
  <si>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</si>
  <si>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</si>
  <si>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</si>
  <si>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</si>
  <si>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</si>
  <si>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</si>
  <si>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</si>
  <si>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</si>
  <si>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</si>
  <si>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</si>
  <si>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</si>
  <si>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</si>
  <si>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</si>
  <si>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</si>
  <si>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</si>
  <si>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</si>
  <si>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</si>
  <si>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</si>
  <si>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</si>
  <si>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</si>
  <si>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</si>
  <si>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</si>
  <si>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</si>
  <si>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</si>
  <si>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</si>
  <si>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</si>
  <si>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</si>
  <si>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</si>
  <si>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</si>
  <si>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</si>
  <si>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</si>
  <si>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</si>
  <si>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</si>
  <si>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</si>
  <si>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</si>
  <si>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</si>
  <si>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</si>
  <si>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</si>
  <si>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</si>
  <si>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</si>
  <si>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</si>
  <si>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</si>
  <si>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</si>
  <si>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</si>
  <si>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</si>
  <si>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</si>
  <si>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</si>
  <si>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</si>
  <si>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</si>
  <si>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</si>
  <si>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</si>
  <si>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</si>
  <si>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</si>
  <si>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</si>
  <si>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</si>
  <si>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</si>
  <si>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</si>
  <si>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</si>
  <si>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</si>
  <si>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</si>
  <si>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</si>
  <si>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</si>
  <si>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</si>
  <si>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</si>
  <si>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</si>
  <si>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</si>
  <si>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</si>
  <si>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</si>
  <si>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</si>
  <si>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</si>
  <si>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</si>
  <si>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</si>
  <si>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</si>
  <si>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</si>
  <si>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</si>
  <si>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</si>
  <si>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</si>
  <si>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</si>
  <si>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</si>
  <si>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</si>
  <si>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</si>
  <si>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</si>
  <si>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</si>
  <si>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</si>
  <si>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</si>
  <si>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</si>
  <si>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</si>
  <si>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</si>
  <si>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</si>
  <si>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</si>
  <si>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</si>
  <si>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</si>
  <si>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</si>
  <si>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</si>
  <si>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</si>
  <si>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</si>
  <si>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</si>
  <si>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</si>
  <si>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</si>
  <si>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</si>
  <si>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</si>
  <si>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</si>
  <si>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</si>
  <si>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</si>
  <si>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</si>
  <si>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</si>
  <si>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</si>
  <si>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</si>
  <si>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</si>
  <si>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</si>
  <si>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</si>
  <si>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</si>
  <si>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</si>
  <si>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</si>
  <si>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</si>
  <si>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</si>
  <si>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</si>
  <si>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</si>
  <si>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</si>
  <si>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</si>
  <si>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</si>
  <si>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</si>
  <si>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Count of name</t>
  </si>
  <si>
    <t>Column Labels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</si>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</sst>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2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[Minqiu_Yu_Homework_1_Excel.xlsx]Bar Graph!PivotTable2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'Bar Graph'!$B$3:$B$4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Graph'!$A$5:$A$46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'Bar Graph'!$B$5:$B$46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5-4B4D-910F-C4D182C495D4}"/>
            </c:ext>
          </c:extLst>
        </c:ser>
        <c:ser>
          <c:idx val="1"/>
          <c:order val="1"/>
          <c:tx>
            <c:strRef>
              <c:f>'Bar Graph'!$C$3:$C$4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Graph'!$A$5:$A$46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'Bar Graph'!$C$5:$C$46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5-4B4D-910F-C4D182C495D4}"/>
            </c:ext>
          </c:extLst>
        </c:ser>
        <c:ser>
          <c:idx val="2"/>
          <c:order val="2"/>
          <c:tx>
            <c:strRef>
              <c:f>'Bar Graph'!$D$3:$D$4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Graph'!$A$5:$A$46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'Bar Graph'!$D$5:$D$46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5-4B4D-910F-C4D182C495D4}"/>
            </c:ext>
          </c:extLst>
        </c:ser>
        <c:ser>
          <c:idx val="3"/>
          <c:order val="3"/>
          <c:tx>
            <c:strRef>
              <c:f>'Bar Graph'!$E$3:$E$4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Graph'!$A$5:$A$46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'Bar Graph'!$E$5:$E$46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25-4B4D-910F-C4D182C49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740863"/>
        <c:axId val="179728383"/>
      </c:barChart>
      <c:catAx>
        <c:axId val="49874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8383"/>
        <c:crosses val="autoZero"/>
        <c:auto val="1"/>
        <c:lblAlgn val="ctr"/>
        <c:lblOffset val="100"/>
        <c:noMultiLvlLbl val="0"/>
      </c:catAx>
      <c:valAx>
        <c:axId val="17972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4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[Minqiu_Yu_Homework_1_Excel.xlsx]Line Graph!PivotTable4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5-49B6-B6CE-FDE5492C87A3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5-49B6-B6CE-FDE5492C87A3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E5-49B6-B6CE-FDE5492C8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14591"/>
        <c:axId val="181715471"/>
      </c:lineChart>
      <c:catAx>
        <c:axId val="17601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15471"/>
        <c:crosses val="autoZero"/>
        <c:auto val="1"/>
        <c:lblAlgn val="ctr"/>
        <c:lblOffset val="100"/>
        <c:noMultiLvlLbl val="0"/>
      </c:catAx>
      <c:valAx>
        <c:axId val="18171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[Minqiu_Yu_Homework_1_Excel.xlsx]Stacked Column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Column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0-4545-986F-8BFCEC18791D}"/>
            </c:ext>
          </c:extLst>
        </c:ser>
        <c:ser>
          <c:idx val="1"/>
          <c:order val="1"/>
          <c:tx>
            <c:strRef>
              <c:f>'Stacked Column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Column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0-4545-986F-8BFCEC18791D}"/>
            </c:ext>
          </c:extLst>
        </c:ser>
        <c:ser>
          <c:idx val="2"/>
          <c:order val="2"/>
          <c:tx>
            <c:strRef>
              <c:f>'Stacked Column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Column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0-4545-986F-8BFCEC18791D}"/>
            </c:ext>
          </c:extLst>
        </c:ser>
        <c:ser>
          <c:idx val="3"/>
          <c:order val="3"/>
          <c:tx>
            <c:strRef>
              <c:f>'Stacked Column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Column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0-4545-986F-8BFCEC187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8572128"/>
        <c:axId val="1806703424"/>
      </c:barChart>
      <c:catAx>
        <c:axId val="30857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703424"/>
        <c:crosses val="autoZero"/>
        <c:auto val="1"/>
        <c:lblAlgn val="ctr"/>
        <c:lblOffset val="100"/>
        <c:noMultiLvlLbl val="0"/>
      </c:catAx>
      <c:valAx>
        <c:axId val="180670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7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171450</xdr:rowOff>
    </xdr:from>
    <xdr:to>
      <xdr:col>18</xdr:col>
      <xdr:colOff>342899</xdr:colOff>
      <xdr:row>34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B84FB8-9042-4859-B3AD-6B20BCDED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681037</xdr:colOff>
      <xdr:row>3</xdr:row>
      <xdr:rowOff>28575</xdr:rowOff>
    </xdr:from>
    <xdr:to>
      <xdr:col>10</xdr:col>
      <xdr:colOff>762000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3266C7-2467-4542-9F56-162AA845B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2</xdr:row>
      <xdr:rowOff>180975</xdr:rowOff>
    </xdr:from>
    <xdr:to>
      <xdr:col>15</xdr:col>
      <xdr:colOff>404812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43880-E657-455B-869E-032064388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Yu" refreshedDate="43328.866765740742" createdVersion="6" refreshedVersion="6" minRefreshableVersion="3" recordCount="4114" xr:uid="{75BA844A-1E15-4462-9852-84D349154B5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Yu" refreshedDate="43329.060495949074" createdVersion="6" refreshedVersion="6" minRefreshableVersion="3" recordCount="4114" xr:uid="{36D2FFB6-2667-403B-9286-496C3C51ACB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77928-2D25-414F-A09D-BE573504E25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na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55CE1-298A-4D72-A751-9AE6099E162B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D20527-3451-474A-95A6-212424BB052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zoomScale="85" zoomScaleNormal="85" workbookViewId="0">
      <selection activeCell="C4117" sqref="C411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5703125" customWidth="1"/>
    <col min="16" max="16" width="27.7109375" customWidth="1"/>
    <col min="17" max="17" width="20.42578125" customWidth="1"/>
    <col min="18" max="18" width="21" customWidth="1"/>
    <col min="19" max="19" width="29.5703125" customWidth="1"/>
    <col min="20" max="20" width="27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xml:space="preserve"> E2/D2</f>
        <v>1.3685882352941177</v>
      </c>
      <c r="P2" s="12">
        <f>IF(E2=0, 0, E2/L2)</f>
        <v>63.917582417582416</v>
      </c>
      <c r="Q2" t="s">
        <v>8310</v>
      </c>
      <c r="R2" t="s">
        <v>8311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 xml:space="preserve"> E3/D3</f>
        <v>1.4260827250608272</v>
      </c>
      <c r="P3" s="12">
        <f t="shared" ref="P3:P66" si="1">IF(E3=0, 0, E3/L3)</f>
        <v>185.48101265822785</v>
      </c>
      <c r="Q3" t="s">
        <v>8310</v>
      </c>
      <c r="R3" t="s">
        <v>8311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2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2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2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2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2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2">
        <f t="shared" si="1"/>
        <v>159.82456140350877</v>
      </c>
      <c r="Q9" t="s">
        <v>8310</v>
      </c>
      <c r="R9" t="s">
        <v>8311</v>
      </c>
      <c r="S9" s="11">
        <f t="shared" si="2"/>
        <v>42515.838738425926</v>
      </c>
      <c r="T9" s="11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2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2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2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2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2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2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2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2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2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2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2">
        <f t="shared" si="1"/>
        <v>93.264122807017543</v>
      </c>
      <c r="Q20" t="s">
        <v>8310</v>
      </c>
      <c r="R20" t="s">
        <v>8311</v>
      </c>
      <c r="S20" s="11">
        <f t="shared" si="2"/>
        <v>41869.333981481483</v>
      </c>
      <c r="T20" s="11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2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2">
        <f t="shared" si="1"/>
        <v>80.16</v>
      </c>
      <c r="Q22" t="s">
        <v>8310</v>
      </c>
      <c r="R22" t="s">
        <v>8311</v>
      </c>
      <c r="S22" s="11">
        <f t="shared" si="2"/>
        <v>42200.549907407411</v>
      </c>
      <c r="T22" s="11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2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2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2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2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2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2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2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2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2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2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2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2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2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2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2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2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2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2">
        <f t="shared" si="1"/>
        <v>41.68181818181818</v>
      </c>
      <c r="Q40" t="s">
        <v>8310</v>
      </c>
      <c r="R40" t="s">
        <v>8311</v>
      </c>
      <c r="S40" s="11">
        <f t="shared" si="2"/>
        <v>41374.848888888882</v>
      </c>
      <c r="T40" s="11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2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2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2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2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2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2">
        <f t="shared" si="1"/>
        <v>133.33333333333334</v>
      </c>
      <c r="Q46" t="s">
        <v>8310</v>
      </c>
      <c r="R46" t="s">
        <v>8311</v>
      </c>
      <c r="S46" s="11">
        <f t="shared" si="2"/>
        <v>41873.890474537038</v>
      </c>
      <c r="T46" s="11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2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2">
        <f t="shared" si="1"/>
        <v>194.44444444444446</v>
      </c>
      <c r="Q48" t="s">
        <v>8310</v>
      </c>
      <c r="R48" t="s">
        <v>8311</v>
      </c>
      <c r="S48" s="11">
        <f t="shared" si="2"/>
        <v>42323.756643518522</v>
      </c>
      <c r="T48" s="11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2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2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2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2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2">
        <f t="shared" si="1"/>
        <v>118.33613445378151</v>
      </c>
      <c r="Q53" t="s">
        <v>8310</v>
      </c>
      <c r="R53" t="s">
        <v>8311</v>
      </c>
      <c r="S53" s="11">
        <f t="shared" si="2"/>
        <v>42196.720335648148</v>
      </c>
      <c r="T53" s="11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2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2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2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2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2">
        <f t="shared" si="1"/>
        <v>49.316091954022987</v>
      </c>
      <c r="Q58" t="s">
        <v>8310</v>
      </c>
      <c r="R58" t="s">
        <v>8311</v>
      </c>
      <c r="S58" s="11">
        <f t="shared" si="2"/>
        <v>42149.340555555551</v>
      </c>
      <c r="T58" s="11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2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2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2">
        <f t="shared" si="1"/>
        <v>606.82242424242418</v>
      </c>
      <c r="Q61" t="s">
        <v>8310</v>
      </c>
      <c r="R61" t="s">
        <v>8311</v>
      </c>
      <c r="S61" s="11">
        <f t="shared" si="2"/>
        <v>42230.027500000004</v>
      </c>
      <c r="T61" s="11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2">
        <f t="shared" si="1"/>
        <v>43.040092592592593</v>
      </c>
      <c r="Q62" t="s">
        <v>8310</v>
      </c>
      <c r="R62" t="s">
        <v>8312</v>
      </c>
      <c r="S62" s="11">
        <f t="shared" si="2"/>
        <v>41701.693483796291</v>
      </c>
      <c r="T62" s="11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2">
        <f t="shared" si="1"/>
        <v>322.39130434782606</v>
      </c>
      <c r="Q63" t="s">
        <v>8310</v>
      </c>
      <c r="R63" t="s">
        <v>8312</v>
      </c>
      <c r="S63" s="11">
        <f t="shared" si="2"/>
        <v>41409.605983796297</v>
      </c>
      <c r="T63" s="11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2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2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2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 xml:space="preserve"> E67/D67</f>
        <v>1.0752857142857142</v>
      </c>
      <c r="P67" s="12">
        <f t="shared" ref="P67:P130" si="5">IF(E67=0, 0, E67/L67)</f>
        <v>132.05263157894737</v>
      </c>
      <c r="Q67" t="s">
        <v>8310</v>
      </c>
      <c r="R67" t="s">
        <v>8312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12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12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12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12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12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12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12">
        <f t="shared" si="5"/>
        <v>58.170731707317074</v>
      </c>
      <c r="Q74" t="s">
        <v>8310</v>
      </c>
      <c r="R74" t="s">
        <v>8312</v>
      </c>
      <c r="S74" s="11">
        <f t="shared" si="6"/>
        <v>41207.801863425921</v>
      </c>
      <c r="T74" s="11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12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12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12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12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12">
        <f t="shared" si="5"/>
        <v>60.384615384615387</v>
      </c>
      <c r="Q79" t="s">
        <v>8310</v>
      </c>
      <c r="R79" t="s">
        <v>8312</v>
      </c>
      <c r="S79" s="11">
        <f t="shared" si="6"/>
        <v>40996.936539351853</v>
      </c>
      <c r="T79" s="11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12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12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12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12">
        <f t="shared" si="5"/>
        <v>53.035714285714285</v>
      </c>
      <c r="Q83" t="s">
        <v>8310</v>
      </c>
      <c r="R83" t="s">
        <v>8312</v>
      </c>
      <c r="S83" s="11">
        <f t="shared" si="6"/>
        <v>41099.950543981482</v>
      </c>
      <c r="T83" s="11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12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12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12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12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12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12">
        <f t="shared" si="5"/>
        <v>104.6</v>
      </c>
      <c r="Q89" t="s">
        <v>8310</v>
      </c>
      <c r="R89" t="s">
        <v>8312</v>
      </c>
      <c r="S89" s="11">
        <f t="shared" si="6"/>
        <v>40322.331053240734</v>
      </c>
      <c r="T89" s="11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12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12">
        <f t="shared" si="5"/>
        <v>123.28571428571429</v>
      </c>
      <c r="Q91" t="s">
        <v>8310</v>
      </c>
      <c r="R91" t="s">
        <v>8312</v>
      </c>
      <c r="S91" s="11">
        <f t="shared" si="6"/>
        <v>41402.543888888889</v>
      </c>
      <c r="T91" s="11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12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12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12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12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12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12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12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12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12">
        <f t="shared" si="5"/>
        <v>56.666666666666664</v>
      </c>
      <c r="Q100" t="s">
        <v>8310</v>
      </c>
      <c r="R100" t="s">
        <v>8312</v>
      </c>
      <c r="S100" s="11">
        <f t="shared" si="6"/>
        <v>41214.586504629624</v>
      </c>
      <c r="T100" s="11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12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12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12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12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12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12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12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12">
        <f t="shared" si="5"/>
        <v>186.11111111111111</v>
      </c>
      <c r="Q108" t="s">
        <v>8310</v>
      </c>
      <c r="R108" t="s">
        <v>8312</v>
      </c>
      <c r="S108" s="11">
        <f t="shared" si="6"/>
        <v>40987.568298611113</v>
      </c>
      <c r="T108" s="11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12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12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12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12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12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12">
        <f t="shared" si="5"/>
        <v>64.197530864197532</v>
      </c>
      <c r="Q114" t="s">
        <v>8310</v>
      </c>
      <c r="R114" t="s">
        <v>8312</v>
      </c>
      <c r="S114" s="11">
        <f t="shared" si="6"/>
        <v>41717.834699074068</v>
      </c>
      <c r="T114" s="11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12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12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12">
        <f t="shared" si="5"/>
        <v>28.727272727272727</v>
      </c>
      <c r="Q117" t="s">
        <v>8310</v>
      </c>
      <c r="R117" t="s">
        <v>8312</v>
      </c>
      <c r="S117" s="11">
        <f t="shared" si="6"/>
        <v>40918.530601851846</v>
      </c>
      <c r="T117" s="11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12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12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12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12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12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12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2">
        <f t="shared" si="5"/>
        <v>0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12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2">
        <f t="shared" si="5"/>
        <v>0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12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12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12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12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 xml:space="preserve"> E131/D131</f>
        <v>0</v>
      </c>
      <c r="P131" s="12">
        <f t="shared" ref="P131:P194" si="9">IF(E131=0, 0, E131/L131)</f>
        <v>0</v>
      </c>
      <c r="Q131" t="s">
        <v>8310</v>
      </c>
      <c r="R131" t="s">
        <v>8313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2">
        <f t="shared" si="9"/>
        <v>0</v>
      </c>
      <c r="Q132" t="s">
        <v>8310</v>
      </c>
      <c r="R132" t="s">
        <v>8313</v>
      </c>
      <c r="S132" s="11">
        <f t="shared" si="10"/>
        <v>41778.707083333327</v>
      </c>
      <c r="T132" s="11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2">
        <f t="shared" si="9"/>
        <v>0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12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2">
        <f t="shared" si="9"/>
        <v>0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2">
        <f t="shared" si="9"/>
        <v>0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12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2">
        <f t="shared" si="9"/>
        <v>0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2">
        <f t="shared" si="9"/>
        <v>0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12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12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2">
        <f t="shared" si="9"/>
        <v>0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12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12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2">
        <f t="shared" si="9"/>
        <v>0</v>
      </c>
      <c r="Q145" t="s">
        <v>8310</v>
      </c>
      <c r="R145" t="s">
        <v>8313</v>
      </c>
      <c r="S145" s="11">
        <f t="shared" si="10"/>
        <v>42558.855810185189</v>
      </c>
      <c r="T145" s="11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12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12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12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2">
        <f t="shared" si="9"/>
        <v>0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12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12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12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12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12">
        <f t="shared" si="9"/>
        <v>15</v>
      </c>
      <c r="Q154" t="s">
        <v>8310</v>
      </c>
      <c r="R154" t="s">
        <v>8313</v>
      </c>
      <c r="S154" s="11">
        <f t="shared" si="10"/>
        <v>41874.869212962964</v>
      </c>
      <c r="T154" s="11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12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12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12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12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12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2">
        <f t="shared" si="9"/>
        <v>0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12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2">
        <f t="shared" si="9"/>
        <v>0</v>
      </c>
      <c r="Q162" t="s">
        <v>8310</v>
      </c>
      <c r="R162" t="s">
        <v>8314</v>
      </c>
      <c r="S162" s="11">
        <f t="shared" si="10"/>
        <v>42171.704756944448</v>
      </c>
      <c r="T162" s="11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12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12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2">
        <f t="shared" si="9"/>
        <v>0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12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2">
        <f t="shared" si="9"/>
        <v>0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12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12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12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12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12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12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2">
        <f t="shared" si="9"/>
        <v>0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2">
        <f t="shared" si="9"/>
        <v>0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2">
        <f t="shared" si="9"/>
        <v>0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12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2">
        <f t="shared" si="9"/>
        <v>0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12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2">
        <f t="shared" si="9"/>
        <v>0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12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12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12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2">
        <f t="shared" si="9"/>
        <v>0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12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12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12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2">
        <f t="shared" si="9"/>
        <v>0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12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2">
        <f t="shared" si="9"/>
        <v>0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12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12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12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12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 xml:space="preserve"> E195/D195</f>
        <v>0</v>
      </c>
      <c r="P195" s="12">
        <f t="shared" ref="P195:P258" si="13">IF(E195=0, 0, E195/L195)</f>
        <v>0</v>
      </c>
      <c r="Q195" t="s">
        <v>8310</v>
      </c>
      <c r="R195" t="s">
        <v>8314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12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2">
        <f t="shared" si="13"/>
        <v>0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12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12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12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2">
        <f t="shared" si="13"/>
        <v>0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12">
        <f t="shared" si="13"/>
        <v>87.308333333333337</v>
      </c>
      <c r="Q202" t="s">
        <v>8310</v>
      </c>
      <c r="R202" t="s">
        <v>8314</v>
      </c>
      <c r="S202" s="11">
        <f t="shared" si="14"/>
        <v>41866.875034722223</v>
      </c>
      <c r="T202" s="11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12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2">
        <f t="shared" si="13"/>
        <v>0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12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12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12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2">
        <f t="shared" si="13"/>
        <v>0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12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2">
        <f t="shared" si="13"/>
        <v>0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2">
        <f t="shared" si="13"/>
        <v>0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12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12">
        <f t="shared" si="13"/>
        <v>185.83333333333334</v>
      </c>
      <c r="Q213" t="s">
        <v>8310</v>
      </c>
      <c r="R213" t="s">
        <v>8314</v>
      </c>
      <c r="S213" s="11">
        <f t="shared" si="14"/>
        <v>42235.951585648152</v>
      </c>
      <c r="T213" s="11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12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12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12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12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12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12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12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12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12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2">
        <f t="shared" si="13"/>
        <v>0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12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2">
        <f t="shared" si="13"/>
        <v>0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2">
        <f t="shared" si="13"/>
        <v>0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2">
        <f t="shared" si="13"/>
        <v>0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12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2">
        <f t="shared" si="13"/>
        <v>0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2">
        <f t="shared" si="13"/>
        <v>0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2">
        <f t="shared" si="13"/>
        <v>0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12">
        <f t="shared" si="13"/>
        <v>30</v>
      </c>
      <c r="Q232" t="s">
        <v>8310</v>
      </c>
      <c r="R232" t="s">
        <v>8314</v>
      </c>
      <c r="S232" s="11">
        <f t="shared" si="14"/>
        <v>42129.568877314807</v>
      </c>
      <c r="T232" s="11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2">
        <f t="shared" si="13"/>
        <v>0</v>
      </c>
      <c r="Q233" t="s">
        <v>8310</v>
      </c>
      <c r="R233" t="s">
        <v>8314</v>
      </c>
      <c r="S233" s="11">
        <f t="shared" si="14"/>
        <v>42341.750590277778</v>
      </c>
      <c r="T233" s="11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12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2">
        <f t="shared" si="13"/>
        <v>0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12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2">
        <f t="shared" si="13"/>
        <v>0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2">
        <f t="shared" si="13"/>
        <v>0</v>
      </c>
      <c r="Q238" t="s">
        <v>8310</v>
      </c>
      <c r="R238" t="s">
        <v>8314</v>
      </c>
      <c r="S238" s="11">
        <f t="shared" si="14"/>
        <v>42320.876145833325</v>
      </c>
      <c r="T238" s="11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12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2">
        <f t="shared" si="13"/>
        <v>0</v>
      </c>
      <c r="Q240" t="s">
        <v>8310</v>
      </c>
      <c r="R240" t="s">
        <v>8314</v>
      </c>
      <c r="S240" s="11">
        <f t="shared" si="14"/>
        <v>42713.754166666658</v>
      </c>
      <c r="T240" s="11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12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12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12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12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12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12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12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12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12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12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12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12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12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12">
        <f t="shared" si="13"/>
        <v>85.444444444444443</v>
      </c>
      <c r="Q254" t="s">
        <v>8310</v>
      </c>
      <c r="R254" t="s">
        <v>8315</v>
      </c>
      <c r="S254" s="11">
        <f t="shared" si="14"/>
        <v>40266.454375000001</v>
      </c>
      <c r="T254" s="11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12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12">
        <f t="shared" si="13"/>
        <v>89.38643312101911</v>
      </c>
      <c r="Q256" t="s">
        <v>8310</v>
      </c>
      <c r="R256" t="s">
        <v>8315</v>
      </c>
      <c r="S256" s="11">
        <f t="shared" si="14"/>
        <v>42263.744328703695</v>
      </c>
      <c r="T256" s="11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12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12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 xml:space="preserve"> E259/D259</f>
        <v>1.0672648571428571</v>
      </c>
      <c r="P259" s="12">
        <f t="shared" ref="P259:P322" si="17">IF(E259=0, 0, E259/L259)</f>
        <v>66.70405357142856</v>
      </c>
      <c r="Q259" t="s">
        <v>8310</v>
      </c>
      <c r="R259" t="s">
        <v>8315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12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12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12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12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12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12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12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12">
        <f t="shared" si="17"/>
        <v>95.775862068965523</v>
      </c>
      <c r="Q267" t="s">
        <v>8310</v>
      </c>
      <c r="R267" t="s">
        <v>8315</v>
      </c>
      <c r="S267" s="11">
        <f t="shared" si="18"/>
        <v>40267.037384259253</v>
      </c>
      <c r="T267" s="11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12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12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12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12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12">
        <f t="shared" si="17"/>
        <v>57.540983606557376</v>
      </c>
      <c r="Q272" t="s">
        <v>8310</v>
      </c>
      <c r="R272" t="s">
        <v>8315</v>
      </c>
      <c r="S272" s="11">
        <f t="shared" si="18"/>
        <v>40637.658217592587</v>
      </c>
      <c r="T272" s="11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12">
        <f t="shared" si="17"/>
        <v>109.42160278745645</v>
      </c>
      <c r="Q273" t="s">
        <v>8310</v>
      </c>
      <c r="R273" t="s">
        <v>8315</v>
      </c>
      <c r="S273" s="11">
        <f t="shared" si="18"/>
        <v>41611.891909722224</v>
      </c>
      <c r="T273" s="11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12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12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12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12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12">
        <f t="shared" si="17"/>
        <v>95.225806451612897</v>
      </c>
      <c r="Q278" t="s">
        <v>8310</v>
      </c>
      <c r="R278" t="s">
        <v>8315</v>
      </c>
      <c r="S278" s="11">
        <f t="shared" si="18"/>
        <v>40966.87354166666</v>
      </c>
      <c r="T278" s="11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12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12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12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12">
        <f t="shared" si="17"/>
        <v>54.748948106591868</v>
      </c>
      <c r="Q282" t="s">
        <v>8310</v>
      </c>
      <c r="R282" t="s">
        <v>8315</v>
      </c>
      <c r="S282" s="11">
        <f t="shared" si="18"/>
        <v>41744.382349537031</v>
      </c>
      <c r="T282" s="11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12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12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12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12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12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12">
        <f t="shared" si="17"/>
        <v>121.28148148148148</v>
      </c>
      <c r="Q288" t="s">
        <v>8310</v>
      </c>
      <c r="R288" t="s">
        <v>8315</v>
      </c>
      <c r="S288" s="11">
        <f t="shared" si="18"/>
        <v>41313.60791666666</v>
      </c>
      <c r="T288" s="11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12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12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12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12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12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12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12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12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12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12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12">
        <f t="shared" si="17"/>
        <v>141.74647887323943</v>
      </c>
      <c r="Q299" t="s">
        <v>8310</v>
      </c>
      <c r="R299" t="s">
        <v>8315</v>
      </c>
      <c r="S299" s="11">
        <f t="shared" si="18"/>
        <v>42089.519687500004</v>
      </c>
      <c r="T299" s="11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12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12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12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12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12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12">
        <f t="shared" si="17"/>
        <v>50.292682926829265</v>
      </c>
      <c r="Q305" t="s">
        <v>8310</v>
      </c>
      <c r="R305" t="s">
        <v>8315</v>
      </c>
      <c r="S305" s="11">
        <f t="shared" si="18"/>
        <v>41031.862800925926</v>
      </c>
      <c r="T305" s="11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12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12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12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12">
        <f t="shared" si="17"/>
        <v>42.517361111111114</v>
      </c>
      <c r="Q309" t="s">
        <v>8310</v>
      </c>
      <c r="R309" t="s">
        <v>8315</v>
      </c>
      <c r="S309" s="11">
        <f t="shared" si="18"/>
        <v>41282.736122685179</v>
      </c>
      <c r="T309" s="11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12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12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12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12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12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12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12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12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12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12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12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12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12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 xml:space="preserve"> E323/D323</f>
        <v>1.0266285714285714</v>
      </c>
      <c r="P323" s="12">
        <f t="shared" ref="P323:P386" si="21">IF(E323=0, 0, E323/L323)</f>
        <v>106.62314540059347</v>
      </c>
      <c r="Q323" t="s">
        <v>8310</v>
      </c>
      <c r="R323" t="s">
        <v>8315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12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12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12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12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12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12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12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12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12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12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12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12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12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12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12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12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12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12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12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12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12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12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12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12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12">
        <f t="shared" si="21"/>
        <v>90.579148936170213</v>
      </c>
      <c r="Q348" t="s">
        <v>8310</v>
      </c>
      <c r="R348" t="s">
        <v>8315</v>
      </c>
      <c r="S348" s="11">
        <f t="shared" si="22"/>
        <v>42261.291909722226</v>
      </c>
      <c r="T348" s="11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12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12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12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12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12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12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12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12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12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12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12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12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12">
        <f t="shared" si="21"/>
        <v>84.023178807947019</v>
      </c>
      <c r="Q361" t="s">
        <v>8310</v>
      </c>
      <c r="R361" t="s">
        <v>8315</v>
      </c>
      <c r="S361" s="11">
        <f t="shared" si="22"/>
        <v>41934.862152777772</v>
      </c>
      <c r="T361" s="11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12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12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12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12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12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12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12">
        <f t="shared" si="21"/>
        <v>287.31343283582089</v>
      </c>
      <c r="Q368" t="s">
        <v>8310</v>
      </c>
      <c r="R368" t="s">
        <v>8315</v>
      </c>
      <c r="S368" s="11">
        <f t="shared" si="22"/>
        <v>41019.584699074068</v>
      </c>
      <c r="T368" s="11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12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12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12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12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12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12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12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12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12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12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12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12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12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12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12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12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12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12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 xml:space="preserve"> E387/D387</f>
        <v>1.05982</v>
      </c>
      <c r="P387" s="12">
        <f t="shared" ref="P387:P450" si="25">IF(E387=0, 0, E387/L387)</f>
        <v>111.79535864978902</v>
      </c>
      <c r="Q387" t="s">
        <v>8310</v>
      </c>
      <c r="R387" t="s">
        <v>8315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12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12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12">
        <f t="shared" si="25"/>
        <v>88.845070422535215</v>
      </c>
      <c r="Q390" t="s">
        <v>8310</v>
      </c>
      <c r="R390" t="s">
        <v>8315</v>
      </c>
      <c r="S390" s="11">
        <f t="shared" si="26"/>
        <v>42548.867824074077</v>
      </c>
      <c r="T390" s="11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12">
        <f t="shared" si="25"/>
        <v>81.75107284768211</v>
      </c>
      <c r="Q391" t="s">
        <v>8310</v>
      </c>
      <c r="R391" t="s">
        <v>8315</v>
      </c>
      <c r="S391" s="11">
        <f t="shared" si="26"/>
        <v>41673.854745370365</v>
      </c>
      <c r="T391" s="11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12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12">
        <f t="shared" si="25"/>
        <v>104.25906735751295</v>
      </c>
      <c r="Q393" t="s">
        <v>8310</v>
      </c>
      <c r="R393" t="s">
        <v>8315</v>
      </c>
      <c r="S393" s="11">
        <f t="shared" si="26"/>
        <v>40864.833923611113</v>
      </c>
      <c r="T393" s="11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12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12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12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12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12">
        <f t="shared" si="25"/>
        <v>81.632653061224488</v>
      </c>
      <c r="Q398" t="s">
        <v>8310</v>
      </c>
      <c r="R398" t="s">
        <v>8315</v>
      </c>
      <c r="S398" s="11">
        <f t="shared" si="26"/>
        <v>41082.356550925921</v>
      </c>
      <c r="T398" s="11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12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12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12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12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12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12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12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12">
        <f t="shared" si="25"/>
        <v>133.14391143911439</v>
      </c>
      <c r="Q406" t="s">
        <v>8310</v>
      </c>
      <c r="R406" t="s">
        <v>8315</v>
      </c>
      <c r="S406" s="11">
        <f t="shared" si="26"/>
        <v>41646.419699074075</v>
      </c>
      <c r="T406" s="11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12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12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12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12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12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12">
        <f t="shared" si="25"/>
        <v>183.28571428571428</v>
      </c>
      <c r="Q412" t="s">
        <v>8310</v>
      </c>
      <c r="R412" t="s">
        <v>8315</v>
      </c>
      <c r="S412" s="11">
        <f t="shared" si="26"/>
        <v>42113.77311342593</v>
      </c>
      <c r="T412" s="11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12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12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12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12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12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12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12">
        <f t="shared" si="25"/>
        <v>202.42307692307693</v>
      </c>
      <c r="Q419" t="s">
        <v>8310</v>
      </c>
      <c r="R419" t="s">
        <v>8315</v>
      </c>
      <c r="S419" s="11">
        <f t="shared" si="26"/>
        <v>41360.76226851852</v>
      </c>
      <c r="T419" s="11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12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12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12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12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12">
        <f t="shared" si="25"/>
        <v>35.833333333333336</v>
      </c>
      <c r="Q424" t="s">
        <v>8310</v>
      </c>
      <c r="R424" t="s">
        <v>8316</v>
      </c>
      <c r="S424" s="11">
        <f t="shared" si="26"/>
        <v>41863.052048611105</v>
      </c>
      <c r="T424" s="11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12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12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12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12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2">
        <f t="shared" si="25"/>
        <v>0</v>
      </c>
      <c r="Q429" t="s">
        <v>8310</v>
      </c>
      <c r="R429" t="s">
        <v>8316</v>
      </c>
      <c r="S429" s="11">
        <f t="shared" si="26"/>
        <v>42285.700694444437</v>
      </c>
      <c r="T429" s="11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12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2">
        <f t="shared" si="25"/>
        <v>0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12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12">
        <f t="shared" si="25"/>
        <v>51.875</v>
      </c>
      <c r="Q433" t="s">
        <v>8310</v>
      </c>
      <c r="R433" t="s">
        <v>8316</v>
      </c>
      <c r="S433" s="11">
        <f t="shared" si="26"/>
        <v>42526.662997685176</v>
      </c>
      <c r="T433" s="11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12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2">
        <f t="shared" si="25"/>
        <v>0</v>
      </c>
      <c r="Q435" t="s">
        <v>8310</v>
      </c>
      <c r="R435" t="s">
        <v>8316</v>
      </c>
      <c r="S435" s="11">
        <f t="shared" si="26"/>
        <v>42228.42155092593</v>
      </c>
      <c r="T435" s="11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12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12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2">
        <f t="shared" si="25"/>
        <v>0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2">
        <f t="shared" si="25"/>
        <v>0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12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2">
        <f t="shared" si="25"/>
        <v>0</v>
      </c>
      <c r="Q441" t="s">
        <v>8310</v>
      </c>
      <c r="R441" t="s">
        <v>8316</v>
      </c>
      <c r="S441" s="11">
        <f t="shared" si="26"/>
        <v>41919.553449074068</v>
      </c>
      <c r="T441" s="11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12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2">
        <f t="shared" si="25"/>
        <v>0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12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12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12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12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12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12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12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 xml:space="preserve"> E451/D451</f>
        <v>2.2499999999999999E-2</v>
      </c>
      <c r="P451" s="12">
        <f t="shared" ref="P451:P514" si="29">IF(E451=0, 0, E451/L451)</f>
        <v>9</v>
      </c>
      <c r="Q451" t="s">
        <v>8310</v>
      </c>
      <c r="R451" t="s">
        <v>8316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12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2">
        <f t="shared" si="29"/>
        <v>0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12">
        <f t="shared" si="29"/>
        <v>40</v>
      </c>
      <c r="Q454" t="s">
        <v>8310</v>
      </c>
      <c r="R454" t="s">
        <v>8316</v>
      </c>
      <c r="S454" s="11">
        <f t="shared" si="30"/>
        <v>42107.495543981473</v>
      </c>
      <c r="T454" s="11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12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12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12">
        <f t="shared" si="29"/>
        <v>22.5</v>
      </c>
      <c r="Q457" t="s">
        <v>8310</v>
      </c>
      <c r="R457" t="s">
        <v>8316</v>
      </c>
      <c r="S457" s="11">
        <f t="shared" si="30"/>
        <v>40970.794236111105</v>
      </c>
      <c r="T457" s="11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12">
        <f t="shared" si="29"/>
        <v>20.333333333333332</v>
      </c>
      <c r="Q458" t="s">
        <v>8310</v>
      </c>
      <c r="R458" t="s">
        <v>8316</v>
      </c>
      <c r="S458" s="11">
        <f t="shared" si="30"/>
        <v>41547.486122685179</v>
      </c>
      <c r="T458" s="11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2">
        <f t="shared" si="29"/>
        <v>0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12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12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12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2">
        <f t="shared" si="29"/>
        <v>0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2">
        <f t="shared" si="29"/>
        <v>0</v>
      </c>
      <c r="Q464" t="s">
        <v>8310</v>
      </c>
      <c r="R464" t="s">
        <v>8316</v>
      </c>
      <c r="S464" s="11">
        <f t="shared" si="30"/>
        <v>40704.918298611112</v>
      </c>
      <c r="T464" s="11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12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12">
        <f t="shared" si="29"/>
        <v>1</v>
      </c>
      <c r="Q466" t="s">
        <v>8310</v>
      </c>
      <c r="R466" t="s">
        <v>8316</v>
      </c>
      <c r="S466" s="11">
        <f t="shared" si="30"/>
        <v>42488.640451388892</v>
      </c>
      <c r="T466" s="11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12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12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12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2">
        <f t="shared" si="29"/>
        <v>0</v>
      </c>
      <c r="Q470" t="s">
        <v>8310</v>
      </c>
      <c r="R470" t="s">
        <v>8316</v>
      </c>
      <c r="S470" s="11">
        <f t="shared" si="30"/>
        <v>41040.959293981476</v>
      </c>
      <c r="T470" s="11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2">
        <f t="shared" si="29"/>
        <v>0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12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12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12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12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12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2">
        <f t="shared" si="29"/>
        <v>0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12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2">
        <f t="shared" si="29"/>
        <v>0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2">
        <f t="shared" si="29"/>
        <v>0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12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12">
        <f t="shared" si="29"/>
        <v>55.457142857142856</v>
      </c>
      <c r="Q482" t="s">
        <v>8310</v>
      </c>
      <c r="R482" t="s">
        <v>8316</v>
      </c>
      <c r="S482" s="11">
        <f t="shared" si="30"/>
        <v>41465.291840277772</v>
      </c>
      <c r="T482" s="11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12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12">
        <f t="shared" si="29"/>
        <v>10</v>
      </c>
      <c r="Q484" t="s">
        <v>8310</v>
      </c>
      <c r="R484" t="s">
        <v>8316</v>
      </c>
      <c r="S484" s="11">
        <f t="shared" si="30"/>
        <v>42447.68854166667</v>
      </c>
      <c r="T484" s="11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12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12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12">
        <f t="shared" si="29"/>
        <v>66.520080000000007</v>
      </c>
      <c r="Q487" t="s">
        <v>8310</v>
      </c>
      <c r="R487" t="s">
        <v>8316</v>
      </c>
      <c r="S487" s="11">
        <f t="shared" si="30"/>
        <v>41381.297442129624</v>
      </c>
      <c r="T487" s="11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12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2">
        <f t="shared" si="29"/>
        <v>0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2">
        <f t="shared" si="29"/>
        <v>0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12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2">
        <f t="shared" si="29"/>
        <v>0</v>
      </c>
      <c r="Q492" t="s">
        <v>8310</v>
      </c>
      <c r="R492" t="s">
        <v>8316</v>
      </c>
      <c r="S492" s="11">
        <f t="shared" si="30"/>
        <v>41113.760243055556</v>
      </c>
      <c r="T492" s="11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2">
        <f t="shared" si="29"/>
        <v>0</v>
      </c>
      <c r="Q493" t="s">
        <v>8310</v>
      </c>
      <c r="R493" t="s">
        <v>8316</v>
      </c>
      <c r="S493" s="11">
        <f t="shared" si="30"/>
        <v>42366.774293981485</v>
      </c>
      <c r="T493" s="11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2">
        <f t="shared" si="29"/>
        <v>0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2">
        <f t="shared" si="29"/>
        <v>0</v>
      </c>
      <c r="Q495" t="s">
        <v>8310</v>
      </c>
      <c r="R495" t="s">
        <v>8316</v>
      </c>
      <c r="S495" s="11">
        <f t="shared" si="30"/>
        <v>42114.517800925918</v>
      </c>
      <c r="T495" s="11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12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2">
        <f t="shared" si="29"/>
        <v>0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12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12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12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12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12">
        <f t="shared" si="29"/>
        <v>53.75</v>
      </c>
      <c r="Q502" t="s">
        <v>8310</v>
      </c>
      <c r="R502" t="s">
        <v>8316</v>
      </c>
      <c r="S502" s="11">
        <f t="shared" si="30"/>
        <v>40247.677673611113</v>
      </c>
      <c r="T502" s="11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2">
        <f t="shared" si="29"/>
        <v>0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12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12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12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12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12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12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12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12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2">
        <f t="shared" si="29"/>
        <v>0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12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12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 xml:space="preserve"> E515/D515</f>
        <v>0.13924</v>
      </c>
      <c r="P515" s="12">
        <f t="shared" ref="P515:P578" si="33">IF(E515=0, 0, E515/L515)</f>
        <v>102.38235294117646</v>
      </c>
      <c r="Q515" t="s">
        <v>8310</v>
      </c>
      <c r="R515" t="s">
        <v>8316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12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12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2">
        <f t="shared" si="33"/>
        <v>0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12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2">
        <f t="shared" si="33"/>
        <v>0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12">
        <f t="shared" si="33"/>
        <v>39.228571428571428</v>
      </c>
      <c r="Q521" t="s">
        <v>8310</v>
      </c>
      <c r="R521" t="s">
        <v>8316</v>
      </c>
      <c r="S521" s="11">
        <f t="shared" si="34"/>
        <v>41218.183113425926</v>
      </c>
      <c r="T521" s="11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12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12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12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12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12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12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12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12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12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12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12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12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12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12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12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12">
        <f t="shared" si="33"/>
        <v>34.745762711864408</v>
      </c>
      <c r="Q537" t="s">
        <v>8317</v>
      </c>
      <c r="R537" t="s">
        <v>8318</v>
      </c>
      <c r="S537" s="11">
        <f t="shared" si="34"/>
        <v>42711.336863425917</v>
      </c>
      <c r="T537" s="11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12">
        <f t="shared" si="33"/>
        <v>100.06410256410257</v>
      </c>
      <c r="Q538" t="s">
        <v>8317</v>
      </c>
      <c r="R538" t="s">
        <v>8318</v>
      </c>
      <c r="S538" s="11">
        <f t="shared" si="34"/>
        <v>42179.136655092596</v>
      </c>
      <c r="T538" s="11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12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12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12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12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12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12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12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12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12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12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2">
        <f t="shared" si="33"/>
        <v>0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12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12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12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12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2">
        <f t="shared" si="33"/>
        <v>0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12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12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2">
        <f t="shared" si="33"/>
        <v>0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12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12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2">
        <f t="shared" si="33"/>
        <v>0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12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12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12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2">
        <f t="shared" si="33"/>
        <v>0</v>
      </c>
      <c r="Q564" t="s">
        <v>8319</v>
      </c>
      <c r="R564" t="s">
        <v>8320</v>
      </c>
      <c r="S564" s="11">
        <f t="shared" si="34"/>
        <v>42692.18072916667</v>
      </c>
      <c r="T564" s="11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12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12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2">
        <f t="shared" si="33"/>
        <v>0</v>
      </c>
      <c r="Q567" t="s">
        <v>8319</v>
      </c>
      <c r="R567" t="s">
        <v>8320</v>
      </c>
      <c r="S567" s="11">
        <f t="shared" si="34"/>
        <v>42165.576956018522</v>
      </c>
      <c r="T567" s="11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12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2">
        <f t="shared" si="33"/>
        <v>0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12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12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12">
        <f t="shared" si="33"/>
        <v>142</v>
      </c>
      <c r="Q572" t="s">
        <v>8319</v>
      </c>
      <c r="R572" t="s">
        <v>8320</v>
      </c>
      <c r="S572" s="11">
        <f t="shared" si="34"/>
        <v>42388.589918981481</v>
      </c>
      <c r="T572" s="11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12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2">
        <f t="shared" si="33"/>
        <v>0</v>
      </c>
      <c r="Q574" t="s">
        <v>8319</v>
      </c>
      <c r="R574" t="s">
        <v>8320</v>
      </c>
      <c r="S574" s="11">
        <f t="shared" si="34"/>
        <v>42282.507962962954</v>
      </c>
      <c r="T574" s="11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12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12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12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12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 xml:space="preserve"> E579/D579</f>
        <v>2E-3</v>
      </c>
      <c r="P579" s="12">
        <f t="shared" ref="P579:P642" si="37">IF(E579=0, 0, E579/L579)</f>
        <v>10</v>
      </c>
      <c r="Q579" t="s">
        <v>8319</v>
      </c>
      <c r="R579" t="s">
        <v>8320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12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12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12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2">
        <f t="shared" si="37"/>
        <v>0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2">
        <f t="shared" si="37"/>
        <v>0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12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12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2">
        <f t="shared" si="37"/>
        <v>0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12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12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12">
        <f t="shared" si="37"/>
        <v>150.5</v>
      </c>
      <c r="Q590" t="s">
        <v>8319</v>
      </c>
      <c r="R590" t="s">
        <v>8320</v>
      </c>
      <c r="S590" s="11">
        <f t="shared" si="38"/>
        <v>42631.56118055556</v>
      </c>
      <c r="T590" s="11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12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12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12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12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12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12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12">
        <f t="shared" si="37"/>
        <v>53.25</v>
      </c>
      <c r="Q597" t="s">
        <v>8319</v>
      </c>
      <c r="R597" t="s">
        <v>8320</v>
      </c>
      <c r="S597" s="11">
        <f t="shared" si="38"/>
        <v>42082.861550925918</v>
      </c>
      <c r="T597" s="11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12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12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12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12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12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12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2">
        <f t="shared" si="37"/>
        <v>0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12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2">
        <f t="shared" si="37"/>
        <v>0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12">
        <f t="shared" si="37"/>
        <v>16.375</v>
      </c>
      <c r="Q607" t="s">
        <v>8319</v>
      </c>
      <c r="R607" t="s">
        <v>8320</v>
      </c>
      <c r="S607" s="11">
        <f t="shared" si="38"/>
        <v>42194.14939814814</v>
      </c>
      <c r="T607" s="11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12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2">
        <f t="shared" si="37"/>
        <v>0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12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12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2">
        <f t="shared" si="37"/>
        <v>0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2">
        <f t="shared" si="37"/>
        <v>0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2">
        <f t="shared" si="37"/>
        <v>0</v>
      </c>
      <c r="Q614" t="s">
        <v>8319</v>
      </c>
      <c r="R614" t="s">
        <v>8320</v>
      </c>
      <c r="S614" s="11">
        <f t="shared" si="38"/>
        <v>42584.823449074065</v>
      </c>
      <c r="T614" s="11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12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2">
        <f t="shared" si="37"/>
        <v>0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2">
        <f t="shared" si="37"/>
        <v>0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2">
        <f t="shared" si="37"/>
        <v>0</v>
      </c>
      <c r="Q618" t="s">
        <v>8319</v>
      </c>
      <c r="R618" t="s">
        <v>8320</v>
      </c>
      <c r="S618" s="11">
        <f t="shared" si="38"/>
        <v>42761.167905092596</v>
      </c>
      <c r="T618" s="11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12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2">
        <f t="shared" si="37"/>
        <v>0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12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12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12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12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2">
        <f t="shared" si="37"/>
        <v>0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2">
        <f t="shared" si="37"/>
        <v>0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2">
        <f t="shared" si="37"/>
        <v>0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12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12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2">
        <f t="shared" si="37"/>
        <v>0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12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12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12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2">
        <f t="shared" si="37"/>
        <v>0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12">
        <f t="shared" si="37"/>
        <v>49.8</v>
      </c>
      <c r="Q635" t="s">
        <v>8319</v>
      </c>
      <c r="R635" t="s">
        <v>8320</v>
      </c>
      <c r="S635" s="11">
        <f t="shared" si="38"/>
        <v>42507.090995370374</v>
      </c>
      <c r="T635" s="11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12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12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12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2">
        <f t="shared" si="37"/>
        <v>0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12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12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12">
        <f t="shared" si="37"/>
        <v>50.5</v>
      </c>
      <c r="Q642" t="s">
        <v>8319</v>
      </c>
      <c r="R642" t="s">
        <v>8321</v>
      </c>
      <c r="S642" s="11">
        <f t="shared" si="38"/>
        <v>42683.21197916667</v>
      </c>
      <c r="T642" s="11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 xml:space="preserve"> E643/D643</f>
        <v>1.1916249999999999</v>
      </c>
      <c r="P643" s="12">
        <f t="shared" ref="P643:P706" si="41">IF(E643=0, 0, E643/L643)</f>
        <v>151.31746031746033</v>
      </c>
      <c r="Q643" t="s">
        <v>8319</v>
      </c>
      <c r="R643" t="s">
        <v>8321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12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12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12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12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12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12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12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12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12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12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12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12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12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12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12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12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12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12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12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12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12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12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12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12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12">
        <f t="shared" si="41"/>
        <v>2</v>
      </c>
      <c r="Q668" t="s">
        <v>8319</v>
      </c>
      <c r="R668" t="s">
        <v>8321</v>
      </c>
      <c r="S668" s="11">
        <f t="shared" si="42"/>
        <v>41838.623819444445</v>
      </c>
      <c r="T668" s="11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12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12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12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12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12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12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12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12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12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12">
        <f t="shared" si="41"/>
        <v>61.291666666666664</v>
      </c>
      <c r="Q678" t="s">
        <v>8319</v>
      </c>
      <c r="R678" t="s">
        <v>8321</v>
      </c>
      <c r="S678" s="11">
        <f t="shared" si="42"/>
        <v>42012.559965277782</v>
      </c>
      <c r="T678" s="11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12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12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12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12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12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12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12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12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12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2">
        <f t="shared" si="41"/>
        <v>0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12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12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12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12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12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12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12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12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12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12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12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12">
        <f t="shared" si="41"/>
        <v>530.68965517241384</v>
      </c>
      <c r="Q700" t="s">
        <v>8319</v>
      </c>
      <c r="R700" t="s">
        <v>8321</v>
      </c>
      <c r="S700" s="11">
        <f t="shared" si="42"/>
        <v>41866.72274305555</v>
      </c>
      <c r="T700" s="11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12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12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12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12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12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12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 xml:space="preserve"> E707/D707</f>
        <v>9.7699999999999992E-3</v>
      </c>
      <c r="P707" s="12">
        <f t="shared" ref="P707:P770" si="45">IF(E707=0, 0, E707/L707)</f>
        <v>195.4</v>
      </c>
      <c r="Q707" t="s">
        <v>8319</v>
      </c>
      <c r="R707" t="s">
        <v>8321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2">
        <f t="shared" si="45"/>
        <v>0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12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12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12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2">
        <f t="shared" si="45"/>
        <v>0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12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12">
        <f t="shared" si="45"/>
        <v>26.25</v>
      </c>
      <c r="Q714" t="s">
        <v>8319</v>
      </c>
      <c r="R714" t="s">
        <v>8321</v>
      </c>
      <c r="S714" s="11">
        <f t="shared" si="46"/>
        <v>42384.472592592596</v>
      </c>
      <c r="T714" s="11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12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12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12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12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12">
        <f t="shared" si="45"/>
        <v>76.25</v>
      </c>
      <c r="Q719" t="s">
        <v>8319</v>
      </c>
      <c r="R719" t="s">
        <v>8321</v>
      </c>
      <c r="S719" s="11">
        <f t="shared" si="46"/>
        <v>41857.645856481482</v>
      </c>
      <c r="T719" s="11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12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12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12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12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12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12">
        <f t="shared" si="45"/>
        <v>54.69</v>
      </c>
      <c r="Q725" t="s">
        <v>8322</v>
      </c>
      <c r="R725" t="s">
        <v>8323</v>
      </c>
      <c r="S725" s="11">
        <f t="shared" si="46"/>
        <v>42184.608206018522</v>
      </c>
      <c r="T725" s="11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12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12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12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12">
        <f t="shared" si="45"/>
        <v>36.530201342281877</v>
      </c>
      <c r="Q729" t="s">
        <v>8322</v>
      </c>
      <c r="R729" t="s">
        <v>8323</v>
      </c>
      <c r="S729" s="11">
        <f t="shared" si="46"/>
        <v>41246.811909722215</v>
      </c>
      <c r="T729" s="11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12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12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12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12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12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12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12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12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12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12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12">
        <f t="shared" si="45"/>
        <v>39.048780487804876</v>
      </c>
      <c r="Q740" t="s">
        <v>8322</v>
      </c>
      <c r="R740" t="s">
        <v>8323</v>
      </c>
      <c r="S740" s="11">
        <f t="shared" si="46"/>
        <v>41943.395763888882</v>
      </c>
      <c r="T740" s="11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12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12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12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12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12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12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12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12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12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12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12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12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12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12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12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12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12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12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12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12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12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2">
        <f t="shared" si="45"/>
        <v>0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12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2">
        <f t="shared" si="45"/>
        <v>0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12">
        <f t="shared" si="45"/>
        <v>5</v>
      </c>
      <c r="Q765" t="s">
        <v>8322</v>
      </c>
      <c r="R765" t="s">
        <v>8324</v>
      </c>
      <c r="S765" s="11">
        <f t="shared" si="46"/>
        <v>41471.238518518512</v>
      </c>
      <c r="T765" s="11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2">
        <f t="shared" si="45"/>
        <v>0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12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2">
        <f t="shared" si="45"/>
        <v>0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12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12">
        <f t="shared" si="45"/>
        <v>0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 xml:space="preserve"> E771/D771</f>
        <v>0.41399999999999998</v>
      </c>
      <c r="P771" s="12">
        <f t="shared" ref="P771:P834" si="49">IF(E771=0, 0, E771/L771)</f>
        <v>31.846153846153847</v>
      </c>
      <c r="Q771" t="s">
        <v>8322</v>
      </c>
      <c r="R771" t="s">
        <v>8324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2">
        <f t="shared" si="49"/>
        <v>0</v>
      </c>
      <c r="Q772" t="s">
        <v>8322</v>
      </c>
      <c r="R772" t="s">
        <v>8324</v>
      </c>
      <c r="S772" s="11">
        <f t="shared" si="50"/>
        <v>41289.791307870371</v>
      </c>
      <c r="T772" s="11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12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12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12">
        <f t="shared" si="49"/>
        <v>16</v>
      </c>
      <c r="Q775" t="s">
        <v>8322</v>
      </c>
      <c r="R775" t="s">
        <v>8324</v>
      </c>
      <c r="S775" s="11">
        <f t="shared" si="50"/>
        <v>42100.527604166658</v>
      </c>
      <c r="T775" s="11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12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12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12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12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12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12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12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12">
        <f t="shared" si="49"/>
        <v>42.609200000000001</v>
      </c>
      <c r="Q783" t="s">
        <v>8325</v>
      </c>
      <c r="R783" t="s">
        <v>8326</v>
      </c>
      <c r="S783" s="11">
        <f t="shared" si="50"/>
        <v>41402.792523148149</v>
      </c>
      <c r="T783" s="11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12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12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12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12">
        <f t="shared" si="49"/>
        <v>31.142758620689655</v>
      </c>
      <c r="Q787" t="s">
        <v>8325</v>
      </c>
      <c r="R787" t="s">
        <v>8326</v>
      </c>
      <c r="S787" s="11">
        <f t="shared" si="50"/>
        <v>41303.385590277772</v>
      </c>
      <c r="T787" s="11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12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12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12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12">
        <f t="shared" si="49"/>
        <v>132.85714285714286</v>
      </c>
      <c r="Q791" t="s">
        <v>8325</v>
      </c>
      <c r="R791" t="s">
        <v>8326</v>
      </c>
      <c r="S791" s="11">
        <f t="shared" si="50"/>
        <v>41276.977777777778</v>
      </c>
      <c r="T791" s="11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12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12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12">
        <f t="shared" si="49"/>
        <v>41.851833333333339</v>
      </c>
      <c r="Q794" t="s">
        <v>8325</v>
      </c>
      <c r="R794" t="s">
        <v>8326</v>
      </c>
      <c r="S794" s="11">
        <f t="shared" si="50"/>
        <v>41555.665312500001</v>
      </c>
      <c r="T794" s="11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12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12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12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12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12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12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12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12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12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12">
        <f t="shared" si="49"/>
        <v>81.066666666666663</v>
      </c>
      <c r="Q804" t="s">
        <v>8325</v>
      </c>
      <c r="R804" t="s">
        <v>8326</v>
      </c>
      <c r="S804" s="11">
        <f t="shared" si="50"/>
        <v>41122.813935185186</v>
      </c>
      <c r="T804" s="11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12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12">
        <f t="shared" si="49"/>
        <v>305.55555555555554</v>
      </c>
      <c r="Q806" t="s">
        <v>8325</v>
      </c>
      <c r="R806" t="s">
        <v>8326</v>
      </c>
      <c r="S806" s="11">
        <f t="shared" si="50"/>
        <v>40729.897291666668</v>
      </c>
      <c r="T806" s="11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12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12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12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12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12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12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12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12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12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12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12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12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12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12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12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12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12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12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12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12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12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12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12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12">
        <f t="shared" si="49"/>
        <v>36.60526315789474</v>
      </c>
      <c r="Q830" t="s">
        <v>8325</v>
      </c>
      <c r="R830" t="s">
        <v>8326</v>
      </c>
      <c r="S830" s="11">
        <f t="shared" si="50"/>
        <v>41072.84238425926</v>
      </c>
      <c r="T830" s="11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12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12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12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12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 xml:space="preserve"> E835/D835</f>
        <v>1.0166666666666666</v>
      </c>
      <c r="P835" s="12">
        <f t="shared" ref="P835:P898" si="53">IF(E835=0, 0, E835/L835)</f>
        <v>148.78048780487805</v>
      </c>
      <c r="Q835" t="s">
        <v>8325</v>
      </c>
      <c r="R835" t="s">
        <v>8326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12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12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12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12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12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12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12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12">
        <f t="shared" si="53"/>
        <v>53.893617021276597</v>
      </c>
      <c r="Q843" t="s">
        <v>8325</v>
      </c>
      <c r="R843" t="s">
        <v>8327</v>
      </c>
      <c r="S843" s="11">
        <f t="shared" si="54"/>
        <v>41923.63035879629</v>
      </c>
      <c r="T843" s="11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12">
        <f t="shared" si="53"/>
        <v>66.871794871794876</v>
      </c>
      <c r="Q844" t="s">
        <v>8325</v>
      </c>
      <c r="R844" t="s">
        <v>8327</v>
      </c>
      <c r="S844" s="11">
        <f t="shared" si="54"/>
        <v>41526.384062500001</v>
      </c>
      <c r="T844" s="11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12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12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12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12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12">
        <f t="shared" si="53"/>
        <v>10</v>
      </c>
      <c r="Q849" t="s">
        <v>8325</v>
      </c>
      <c r="R849" t="s">
        <v>8327</v>
      </c>
      <c r="S849" s="11">
        <f t="shared" si="54"/>
        <v>42165.590000000004</v>
      </c>
      <c r="T849" s="11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12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12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12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12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12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12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12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12">
        <f t="shared" si="53"/>
        <v>31.914893617021278</v>
      </c>
      <c r="Q857" t="s">
        <v>8325</v>
      </c>
      <c r="R857" t="s">
        <v>8327</v>
      </c>
      <c r="S857" s="11">
        <f t="shared" si="54"/>
        <v>42544.916863425926</v>
      </c>
      <c r="T857" s="11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12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12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12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12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12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12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12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12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12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12">
        <f t="shared" si="53"/>
        <v>22.5</v>
      </c>
      <c r="Q867" t="s">
        <v>8325</v>
      </c>
      <c r="R867" t="s">
        <v>8328</v>
      </c>
      <c r="S867" s="11">
        <f t="shared" si="54"/>
        <v>41230.564780092594</v>
      </c>
      <c r="T867" s="11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12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12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12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12">
        <f t="shared" si="53"/>
        <v>346.66666666666669</v>
      </c>
      <c r="Q871" t="s">
        <v>8325</v>
      </c>
      <c r="R871" t="s">
        <v>8328</v>
      </c>
      <c r="S871" s="11">
        <f t="shared" si="54"/>
        <v>41342.637233796297</v>
      </c>
      <c r="T871" s="11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12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12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12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12">
        <f t="shared" si="53"/>
        <v>9</v>
      </c>
      <c r="Q875" t="s">
        <v>8325</v>
      </c>
      <c r="R875" t="s">
        <v>8328</v>
      </c>
      <c r="S875" s="11">
        <f t="shared" si="54"/>
        <v>41183.958796296298</v>
      </c>
      <c r="T875" s="11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12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2">
        <f t="shared" si="53"/>
        <v>0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12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12">
        <f t="shared" si="53"/>
        <v>46.586206896551722</v>
      </c>
      <c r="Q879" t="s">
        <v>8325</v>
      </c>
      <c r="R879" t="s">
        <v>8328</v>
      </c>
      <c r="S879" s="11">
        <f t="shared" si="54"/>
        <v>41597.580555555556</v>
      </c>
      <c r="T879" s="11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12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12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12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12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12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12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12">
        <f t="shared" si="53"/>
        <v>10</v>
      </c>
      <c r="Q886" t="s">
        <v>8325</v>
      </c>
      <c r="R886" t="s">
        <v>8329</v>
      </c>
      <c r="S886" s="11">
        <f t="shared" si="54"/>
        <v>40981.594282407401</v>
      </c>
      <c r="T886" s="11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12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12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2">
        <f t="shared" si="53"/>
        <v>0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12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12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12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12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12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12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12">
        <f t="shared" si="53"/>
        <v>147.81132075471697</v>
      </c>
      <c r="Q896" t="s">
        <v>8325</v>
      </c>
      <c r="R896" t="s">
        <v>8329</v>
      </c>
      <c r="S896" s="11">
        <f t="shared" si="54"/>
        <v>42496.773263888892</v>
      </c>
      <c r="T896" s="11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12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12">
        <f t="shared" si="53"/>
        <v>44.444444444444443</v>
      </c>
      <c r="Q898" t="s">
        <v>8325</v>
      </c>
      <c r="R898" t="s">
        <v>8329</v>
      </c>
      <c r="S898" s="11">
        <f t="shared" si="54"/>
        <v>42218.664652777778</v>
      </c>
      <c r="T898" s="11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 xml:space="preserve"> E899/D899</f>
        <v>0</v>
      </c>
      <c r="P899" s="12">
        <f t="shared" ref="P899:P962" si="57">IF(E899=0, 0, E899/L899)</f>
        <v>0</v>
      </c>
      <c r="Q899" t="s">
        <v>8325</v>
      </c>
      <c r="R899" t="s">
        <v>8329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12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12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12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2">
        <f t="shared" si="57"/>
        <v>0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12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12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12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12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2">
        <f t="shared" si="57"/>
        <v>0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2">
        <f t="shared" si="57"/>
        <v>0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2">
        <f t="shared" si="57"/>
        <v>0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12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12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2">
        <f t="shared" si="57"/>
        <v>0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12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12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2">
        <f t="shared" si="57"/>
        <v>0</v>
      </c>
      <c r="Q916" t="s">
        <v>8325</v>
      </c>
      <c r="R916" t="s">
        <v>8328</v>
      </c>
      <c r="S916" s="11">
        <f t="shared" si="58"/>
        <v>41116.554942129631</v>
      </c>
      <c r="T916" s="11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12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2">
        <f t="shared" si="57"/>
        <v>0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12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12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12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2">
        <f t="shared" si="57"/>
        <v>0</v>
      </c>
      <c r="Q922" t="s">
        <v>8325</v>
      </c>
      <c r="R922" t="s">
        <v>8328</v>
      </c>
      <c r="S922" s="11">
        <f t="shared" si="58"/>
        <v>41562.463217592594</v>
      </c>
      <c r="T922" s="11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12">
        <f t="shared" si="57"/>
        <v>231.75</v>
      </c>
      <c r="Q923" t="s">
        <v>8325</v>
      </c>
      <c r="R923" t="s">
        <v>8328</v>
      </c>
      <c r="S923" s="11">
        <f t="shared" si="58"/>
        <v>40846.962685185179</v>
      </c>
      <c r="T923" s="11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12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12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12">
        <f t="shared" si="57"/>
        <v>21.8</v>
      </c>
      <c r="Q926" t="s">
        <v>8325</v>
      </c>
      <c r="R926" t="s">
        <v>8328</v>
      </c>
      <c r="S926" s="11">
        <f t="shared" si="58"/>
        <v>41288.734594907408</v>
      </c>
      <c r="T926" s="11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12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2">
        <f t="shared" si="57"/>
        <v>0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2">
        <f t="shared" si="57"/>
        <v>0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12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2">
        <f t="shared" si="57"/>
        <v>0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12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12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12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12">
        <f t="shared" si="57"/>
        <v>60</v>
      </c>
      <c r="Q935" t="s">
        <v>8325</v>
      </c>
      <c r="R935" t="s">
        <v>8328</v>
      </c>
      <c r="S935" s="11">
        <f t="shared" si="58"/>
        <v>41710.960752314815</v>
      </c>
      <c r="T935" s="11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12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12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2">
        <f t="shared" si="57"/>
        <v>0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12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12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12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12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12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12">
        <f t="shared" si="57"/>
        <v>41.75</v>
      </c>
      <c r="Q944" t="s">
        <v>8319</v>
      </c>
      <c r="R944" t="s">
        <v>8321</v>
      </c>
      <c r="S944" s="11">
        <f t="shared" si="58"/>
        <v>42382.634953703695</v>
      </c>
      <c r="T944" s="11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12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12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12">
        <f t="shared" si="57"/>
        <v>155.25</v>
      </c>
      <c r="Q947" t="s">
        <v>8319</v>
      </c>
      <c r="R947" t="s">
        <v>8321</v>
      </c>
      <c r="S947" s="11">
        <f t="shared" si="58"/>
        <v>42732.664652777778</v>
      </c>
      <c r="T947" s="11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12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2">
        <f t="shared" si="57"/>
        <v>0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12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12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12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12">
        <f t="shared" si="57"/>
        <v>158.63636363636363</v>
      </c>
      <c r="Q953" t="s">
        <v>8319</v>
      </c>
      <c r="R953" t="s">
        <v>8321</v>
      </c>
      <c r="S953" s="11">
        <f t="shared" si="58"/>
        <v>42480.44527777777</v>
      </c>
      <c r="T953" s="11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12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12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12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12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12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12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12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12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12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 xml:space="preserve"> E963/D963</f>
        <v>0.42188421052631581</v>
      </c>
      <c r="P963" s="12">
        <f t="shared" ref="P963:P1026" si="61">IF(E963=0, 0, E963/L963)</f>
        <v>364.35454545454547</v>
      </c>
      <c r="Q963" t="s">
        <v>8319</v>
      </c>
      <c r="R963" t="s">
        <v>8321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12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12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12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12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12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12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12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12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12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12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12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12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12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12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12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12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12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12">
        <f t="shared" si="61"/>
        <v>301.93916666666667</v>
      </c>
      <c r="Q981" t="s">
        <v>8319</v>
      </c>
      <c r="R981" t="s">
        <v>8321</v>
      </c>
      <c r="S981" s="11">
        <f t="shared" si="62"/>
        <v>42506.208657407398</v>
      </c>
      <c r="T981" s="11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12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12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12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12">
        <f t="shared" si="61"/>
        <v>171.79329608938548</v>
      </c>
      <c r="Q985" t="s">
        <v>8319</v>
      </c>
      <c r="R985" t="s">
        <v>8321</v>
      </c>
      <c r="S985" s="11">
        <f t="shared" si="62"/>
        <v>42574.459317129629</v>
      </c>
      <c r="T985" s="11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12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12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12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12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2">
        <f t="shared" si="61"/>
        <v>0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12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12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12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12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12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12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12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12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12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12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12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12">
        <f t="shared" si="61"/>
        <v>3304</v>
      </c>
      <c r="Q1002" t="s">
        <v>8319</v>
      </c>
      <c r="R1002" t="s">
        <v>8321</v>
      </c>
      <c r="S1002" s="11">
        <f t="shared" si="62"/>
        <v>42748.851388888892</v>
      </c>
      <c r="T1002" s="11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12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12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12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12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12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42276.416469907403</v>
      </c>
      <c r="T1007" s="11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12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12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12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12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12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12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12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12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12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12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12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12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12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12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12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12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12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42111.438391203708</v>
      </c>
      <c r="T1024" s="11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12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12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 xml:space="preserve"> E1027/D1027</f>
        <v>1.099283142857143</v>
      </c>
      <c r="P1027" s="12">
        <f t="shared" ref="P1027:P1090" si="65">IF(E1027=0, 0, E1027/L1027)</f>
        <v>71.848571428571432</v>
      </c>
      <c r="Q1027" t="s">
        <v>8325</v>
      </c>
      <c r="R1027" t="s">
        <v>8330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12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12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12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12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12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12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12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12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42688.524074074077</v>
      </c>
      <c r="T1035" s="11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12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12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12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12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12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12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12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2">
        <f t="shared" si="65"/>
        <v>0</v>
      </c>
      <c r="Q1043" t="s">
        <v>8331</v>
      </c>
      <c r="R1043" t="s">
        <v>8332</v>
      </c>
      <c r="S1043" s="11">
        <f t="shared" si="66"/>
        <v>41830.851759259262</v>
      </c>
      <c r="T1043" s="11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12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12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12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12">
        <f t="shared" si="65"/>
        <v>33.25</v>
      </c>
      <c r="Q1047" t="s">
        <v>8331</v>
      </c>
      <c r="R1047" t="s">
        <v>8332</v>
      </c>
      <c r="S1047" s="11">
        <f t="shared" si="66"/>
        <v>41844.666087962964</v>
      </c>
      <c r="T1047" s="11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2">
        <f t="shared" si="65"/>
        <v>0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12">
        <f t="shared" si="65"/>
        <v>1</v>
      </c>
      <c r="Q1049" t="s">
        <v>8331</v>
      </c>
      <c r="R1049" t="s">
        <v>8332</v>
      </c>
      <c r="S1049" s="11">
        <f t="shared" si="66"/>
        <v>41918.610127314809</v>
      </c>
      <c r="T1049" s="11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12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2">
        <f t="shared" si="65"/>
        <v>0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2">
        <f t="shared" si="65"/>
        <v>0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2">
        <f t="shared" si="65"/>
        <v>0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2">
        <f t="shared" si="65"/>
        <v>0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12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2">
        <f t="shared" si="65"/>
        <v>0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2">
        <f t="shared" si="65"/>
        <v>0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2">
        <f t="shared" si="65"/>
        <v>0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2">
        <f t="shared" si="65"/>
        <v>0</v>
      </c>
      <c r="Q1059" t="s">
        <v>8331</v>
      </c>
      <c r="R1059" t="s">
        <v>8332</v>
      </c>
      <c r="S1059" s="11">
        <f t="shared" si="66"/>
        <v>42678.662997685176</v>
      </c>
      <c r="T1059" s="11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2">
        <f t="shared" si="65"/>
        <v>0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2">
        <f t="shared" si="65"/>
        <v>0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12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2">
        <f t="shared" si="65"/>
        <v>0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12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2">
        <f t="shared" si="65"/>
        <v>0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12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12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12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41445.754421296297</v>
      </c>
      <c r="T1068" s="11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12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12">
        <f t="shared" si="65"/>
        <v>11.25</v>
      </c>
      <c r="Q1070" t="s">
        <v>8333</v>
      </c>
      <c r="R1070" t="s">
        <v>8334</v>
      </c>
      <c r="S1070" s="11">
        <f t="shared" si="66"/>
        <v>42440.162777777768</v>
      </c>
      <c r="T1070" s="11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12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12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2">
        <f t="shared" si="65"/>
        <v>0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12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12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12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12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12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12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12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12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42479.35805555556</v>
      </c>
      <c r="T1081" s="11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12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12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12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41101.697777777779</v>
      </c>
      <c r="T1084" s="11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12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2">
        <f t="shared" si="65"/>
        <v>0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12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12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2">
        <f t="shared" si="65"/>
        <v>0</v>
      </c>
      <c r="Q1089" t="s">
        <v>8333</v>
      </c>
      <c r="R1089" t="s">
        <v>8334</v>
      </c>
      <c r="S1089" s="11">
        <f t="shared" si="66"/>
        <v>41775.505636574075</v>
      </c>
      <c r="T1089" s="11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12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 xml:space="preserve"> E1091/D1091</f>
        <v>7.8266666666666665E-2</v>
      </c>
      <c r="P1091" s="12">
        <f t="shared" ref="P1091:P1154" si="69">IF(E1091=0, 0, E1091/L1091)</f>
        <v>23.959183673469386</v>
      </c>
      <c r="Q1091" t="s">
        <v>8333</v>
      </c>
      <c r="R1091" t="s">
        <v>8334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12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12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12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12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12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40795.505011574067</v>
      </c>
      <c r="T1096" s="11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12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12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12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12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12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12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12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12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12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12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12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12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2">
        <f t="shared" si="69"/>
        <v>0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12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12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12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12">
        <f t="shared" si="69"/>
        <v>1</v>
      </c>
      <c r="Q1113" t="s">
        <v>8333</v>
      </c>
      <c r="R1113" t="s">
        <v>8334</v>
      </c>
      <c r="S1113" s="11">
        <f t="shared" si="70"/>
        <v>42346.995254629634</v>
      </c>
      <c r="T1113" s="11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12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12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12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12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12">
        <f t="shared" si="69"/>
        <v>17.852</v>
      </c>
      <c r="Q1118" t="s">
        <v>8333</v>
      </c>
      <c r="R1118" t="s">
        <v>8334</v>
      </c>
      <c r="S1118" s="11">
        <f t="shared" si="70"/>
        <v>41009.638981481476</v>
      </c>
      <c r="T1118" s="11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12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12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12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2">
        <f t="shared" si="69"/>
        <v>0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12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2">
        <f t="shared" si="69"/>
        <v>0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12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12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2">
        <f t="shared" si="69"/>
        <v>0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12">
        <f t="shared" si="69"/>
        <v>5</v>
      </c>
      <c r="Q1128" t="s">
        <v>8333</v>
      </c>
      <c r="R1128" t="s">
        <v>8335</v>
      </c>
      <c r="S1128" s="11">
        <f t="shared" si="70"/>
        <v>42535.11914351851</v>
      </c>
      <c r="T1128" s="11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12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12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12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12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2">
        <f t="shared" si="69"/>
        <v>0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12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12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12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12">
        <f t="shared" si="69"/>
        <v>50</v>
      </c>
      <c r="Q1137" t="s">
        <v>8333</v>
      </c>
      <c r="R1137" t="s">
        <v>8335</v>
      </c>
      <c r="S1137" s="11">
        <f t="shared" si="70"/>
        <v>42558.781180555547</v>
      </c>
      <c r="T1137" s="11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12">
        <f t="shared" si="69"/>
        <v>45</v>
      </c>
      <c r="Q1138" t="s">
        <v>8333</v>
      </c>
      <c r="R1138" t="s">
        <v>8335</v>
      </c>
      <c r="S1138" s="11">
        <f t="shared" si="70"/>
        <v>42327.463298611103</v>
      </c>
      <c r="T1138" s="11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12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12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12">
        <f t="shared" si="69"/>
        <v>5</v>
      </c>
      <c r="Q1141" t="s">
        <v>8333</v>
      </c>
      <c r="R1141" t="s">
        <v>8335</v>
      </c>
      <c r="S1141" s="11">
        <f t="shared" si="70"/>
        <v>41975.139189814807</v>
      </c>
      <c r="T1141" s="11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2">
        <f t="shared" si="69"/>
        <v>0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2">
        <f t="shared" si="69"/>
        <v>0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2">
        <f t="shared" si="69"/>
        <v>0</v>
      </c>
      <c r="Q1144" t="s">
        <v>8333</v>
      </c>
      <c r="R1144" t="s">
        <v>8335</v>
      </c>
      <c r="S1144" s="11">
        <f t="shared" si="70"/>
        <v>42021.797766203708</v>
      </c>
      <c r="T1144" s="11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12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2">
        <f t="shared" si="69"/>
        <v>0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12">
        <f t="shared" si="69"/>
        <v>100</v>
      </c>
      <c r="Q1147" t="s">
        <v>8336</v>
      </c>
      <c r="R1147" t="s">
        <v>8337</v>
      </c>
      <c r="S1147" s="11">
        <f t="shared" si="70"/>
        <v>41854.539259259262</v>
      </c>
      <c r="T1147" s="11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12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2">
        <f t="shared" si="69"/>
        <v>0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12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12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12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2">
        <f t="shared" si="69"/>
        <v>0</v>
      </c>
      <c r="Q1153" t="s">
        <v>8336</v>
      </c>
      <c r="R1153" t="s">
        <v>8337</v>
      </c>
      <c r="S1153" s="11">
        <f t="shared" si="70"/>
        <v>42223.894247685181</v>
      </c>
      <c r="T1153" s="11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12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 xml:space="preserve"> E1155/D1155</f>
        <v>6.2500000000000003E-3</v>
      </c>
      <c r="P1155" s="12">
        <f t="shared" ref="P1155:P1218" si="73">IF(E1155=0, 0, E1155/L1155)</f>
        <v>50</v>
      </c>
      <c r="Q1155" t="s">
        <v>8336</v>
      </c>
      <c r="R1155" t="s">
        <v>8337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12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12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2">
        <f t="shared" si="73"/>
        <v>0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12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12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2">
        <f t="shared" si="73"/>
        <v>0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12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2">
        <f t="shared" si="73"/>
        <v>0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12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2">
        <f t="shared" si="73"/>
        <v>0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2">
        <f t="shared" si="73"/>
        <v>0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12">
        <f t="shared" si="73"/>
        <v>82.82</v>
      </c>
      <c r="Q1167" t="s">
        <v>8336</v>
      </c>
      <c r="R1167" t="s">
        <v>8337</v>
      </c>
      <c r="S1167" s="11">
        <f t="shared" si="74"/>
        <v>41792.006134259253</v>
      </c>
      <c r="T1167" s="11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12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12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12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12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12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12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2">
        <f t="shared" si="73"/>
        <v>0</v>
      </c>
      <c r="Q1174" t="s">
        <v>8336</v>
      </c>
      <c r="R1174" t="s">
        <v>8337</v>
      </c>
      <c r="S1174" s="11">
        <f t="shared" si="74"/>
        <v>41841.473981481482</v>
      </c>
      <c r="T1174" s="11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12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12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12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12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2">
        <f t="shared" si="73"/>
        <v>0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12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12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12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12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12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12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12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12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12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12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12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12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12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12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12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12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42409.567743055559</v>
      </c>
      <c r="T1195" s="11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12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12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12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12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12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12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12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12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12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42152.080486111103</v>
      </c>
      <c r="T1204" s="11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12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12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12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12">
        <f t="shared" si="73"/>
        <v>32.34375</v>
      </c>
      <c r="Q1208" t="s">
        <v>8338</v>
      </c>
      <c r="R1208" t="s">
        <v>8339</v>
      </c>
      <c r="S1208" s="11">
        <f t="shared" si="74"/>
        <v>42772.567743055559</v>
      </c>
      <c r="T1208" s="11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12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12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12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12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12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12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12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12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12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12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 xml:space="preserve"> E1219/D1219</f>
        <v>1.026</v>
      </c>
      <c r="P1219" s="12">
        <f t="shared" ref="P1219:P1282" si="77">IF(E1219=0, 0, E1219/L1219)</f>
        <v>148.57377049180329</v>
      </c>
      <c r="Q1219" t="s">
        <v>8338</v>
      </c>
      <c r="R1219" t="s">
        <v>8339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12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12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42633.253622685181</v>
      </c>
      <c r="T1221" s="11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12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12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12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12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12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12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12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2">
        <f t="shared" si="77"/>
        <v>0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12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12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2">
        <f t="shared" si="77"/>
        <v>0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2">
        <f t="shared" si="77"/>
        <v>0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12">
        <f t="shared" si="77"/>
        <v>40</v>
      </c>
      <c r="Q1234" t="s">
        <v>8325</v>
      </c>
      <c r="R1234" t="s">
        <v>8340</v>
      </c>
      <c r="S1234" s="11">
        <f t="shared" si="78"/>
        <v>41506.639699074076</v>
      </c>
      <c r="T1234" s="11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12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2">
        <f t="shared" si="77"/>
        <v>0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12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2">
        <f t="shared" si="77"/>
        <v>0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2">
        <f t="shared" si="77"/>
        <v>0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12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2">
        <f t="shared" si="77"/>
        <v>0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12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12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12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12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12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41355.617164351846</v>
      </c>
      <c r="T1246" s="11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12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41774.391597222217</v>
      </c>
      <c r="T1247" s="11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12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12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12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12">
        <f t="shared" si="77"/>
        <v>64.46913580246914</v>
      </c>
      <c r="Q1251" t="s">
        <v>8325</v>
      </c>
      <c r="R1251" t="s">
        <v>8326</v>
      </c>
      <c r="S1251" s="11">
        <f t="shared" si="78"/>
        <v>41067.532534722224</v>
      </c>
      <c r="T1251" s="11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12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12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12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12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12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12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12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40921.711006944446</v>
      </c>
      <c r="T1258" s="11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12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12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12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12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12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12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12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12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12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12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12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12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12">
        <f t="shared" si="77"/>
        <v>99.15533980582525</v>
      </c>
      <c r="Q1271" t="s">
        <v>8325</v>
      </c>
      <c r="R1271" t="s">
        <v>8326</v>
      </c>
      <c r="S1271" s="11">
        <f t="shared" si="78"/>
        <v>42445.614722222213</v>
      </c>
      <c r="T1271" s="11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12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40933.648634259262</v>
      </c>
      <c r="T1272" s="11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12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12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12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12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12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12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12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12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12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12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 xml:space="preserve"> E1283/D1283</f>
        <v>1.1071428571428572</v>
      </c>
      <c r="P1283" s="12">
        <f t="shared" ref="P1283:P1346" si="81">IF(E1283=0, 0, E1283/L1283)</f>
        <v>104.72972972972973</v>
      </c>
      <c r="Q1283" t="s">
        <v>8325</v>
      </c>
      <c r="R1283" t="s">
        <v>8326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12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41586.266840277778</v>
      </c>
      <c r="T1284" s="11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12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12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12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12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12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12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12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42708.926446759251</v>
      </c>
      <c r="T1291" s="11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12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12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12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12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12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12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12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12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12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42458.472592592596</v>
      </c>
      <c r="T1300" s="11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12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12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12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12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12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12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12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12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12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42387.294895833329</v>
      </c>
      <c r="T1309" s="11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12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12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12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12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12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12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12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12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12">
        <f t="shared" si="81"/>
        <v>1</v>
      </c>
      <c r="Q1318" t="s">
        <v>8319</v>
      </c>
      <c r="R1318" t="s">
        <v>8321</v>
      </c>
      <c r="S1318" s="11">
        <f t="shared" si="82"/>
        <v>42393.753576388881</v>
      </c>
      <c r="T1318" s="11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12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12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12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12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12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12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12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12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12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12">
        <f t="shared" si="81"/>
        <v>102.72727272727273</v>
      </c>
      <c r="Q1328" t="s">
        <v>8319</v>
      </c>
      <c r="R1328" t="s">
        <v>8321</v>
      </c>
      <c r="S1328" s="11">
        <f t="shared" si="82"/>
        <v>41974.583657407398</v>
      </c>
      <c r="T1328" s="11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12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12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12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12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12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2">
        <f t="shared" si="81"/>
        <v>0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2">
        <f t="shared" si="81"/>
        <v>0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12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12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12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12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12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12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2">
        <f t="shared" si="81"/>
        <v>0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12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12">
        <f t="shared" si="81"/>
        <v>100</v>
      </c>
      <c r="Q1344" t="s">
        <v>8319</v>
      </c>
      <c r="R1344" t="s">
        <v>8321</v>
      </c>
      <c r="S1344" s="11">
        <f t="shared" si="82"/>
        <v>42172.608090277768</v>
      </c>
      <c r="T1344" s="11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12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12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 xml:space="preserve"> E1347/D1347</f>
        <v>1.25</v>
      </c>
      <c r="P1347" s="12">
        <f t="shared" ref="P1347:P1410" si="85">IF(E1347=0, 0, E1347/L1347)</f>
        <v>53.571428571428569</v>
      </c>
      <c r="Q1347" t="s">
        <v>8322</v>
      </c>
      <c r="R1347" t="s">
        <v>8323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12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12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12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</v>
      </c>
      <c r="T1350" s="11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12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12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12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12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12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12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12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12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41429.830555555556</v>
      </c>
      <c r="T1358" s="11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12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12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12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12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12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12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12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12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41951.487337962957</v>
      </c>
      <c r="T1366" s="11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12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12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12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12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12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12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12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12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12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12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12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12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12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12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42568.551041666658</v>
      </c>
      <c r="T1380" s="11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12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42130.28328703704</v>
      </c>
      <c r="T1381" s="11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12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12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12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12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12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12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12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12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12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12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12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42087.594976851848</v>
      </c>
      <c r="T1392" s="11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12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12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12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12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12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12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12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12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12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12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12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12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12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12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12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12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12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12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 xml:space="preserve"> E1411/D1411</f>
        <v>0</v>
      </c>
      <c r="P1411" s="12">
        <f t="shared" ref="P1411:P1474" si="89">IF(E1411=0, 0, E1411/L1411)</f>
        <v>0</v>
      </c>
      <c r="Q1411" t="s">
        <v>8322</v>
      </c>
      <c r="R1411" t="s">
        <v>8341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12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12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12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12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12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12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2">
        <f t="shared" si="89"/>
        <v>0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12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12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12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12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12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12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12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12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2">
        <f t="shared" si="89"/>
        <v>0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2">
        <f t="shared" si="89"/>
        <v>0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12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12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2">
        <f t="shared" si="89"/>
        <v>0</v>
      </c>
      <c r="Q1431" t="s">
        <v>8322</v>
      </c>
      <c r="R1431" t="s">
        <v>8341</v>
      </c>
      <c r="S1431" s="11">
        <f t="shared" si="90"/>
        <v>42073.852337962955</v>
      </c>
      <c r="T1431" s="11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12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41961.605185185181</v>
      </c>
      <c r="T1432" s="11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12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2">
        <f t="shared" si="89"/>
        <v>0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12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12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12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12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12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12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12">
        <f t="shared" si="89"/>
        <v>30</v>
      </c>
      <c r="Q1441" t="s">
        <v>8322</v>
      </c>
      <c r="R1441" t="s">
        <v>8341</v>
      </c>
      <c r="S1441" s="11">
        <f t="shared" si="90"/>
        <v>42040.621539351843</v>
      </c>
      <c r="T1441" s="11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12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12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2">
        <f t="shared" si="89"/>
        <v>0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2">
        <f t="shared" si="89"/>
        <v>0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2">
        <f t="shared" si="89"/>
        <v>0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2">
        <f t="shared" si="89"/>
        <v>0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2">
        <f t="shared" si="89"/>
        <v>0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12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2">
        <f t="shared" si="89"/>
        <v>0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2">
        <f t="shared" si="89"/>
        <v>0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12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12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2">
        <f t="shared" si="89"/>
        <v>0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2">
        <f t="shared" si="89"/>
        <v>0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12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12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12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2">
        <f t="shared" si="89"/>
        <v>0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2">
        <f t="shared" si="89"/>
        <v>0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2">
        <f t="shared" si="89"/>
        <v>0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2">
        <f t="shared" si="89"/>
        <v>0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12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12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12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12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12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12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12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12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40645.806122685186</v>
      </c>
      <c r="T1470" s="11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12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12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12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12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 xml:space="preserve"> E1475/D1475</f>
        <v>1.20516</v>
      </c>
      <c r="P1475" s="12">
        <f t="shared" ref="P1475:P1538" si="93">IF(E1475=0, 0, E1475/L1475)</f>
        <v>38.462553191489363</v>
      </c>
      <c r="Q1475" t="s">
        <v>8322</v>
      </c>
      <c r="R1475" t="s">
        <v>8342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12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41500.519583333327</v>
      </c>
      <c r="T1476" s="11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12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12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12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12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12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12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12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12">
        <f t="shared" si="93"/>
        <v>5</v>
      </c>
      <c r="Q1484" t="s">
        <v>8322</v>
      </c>
      <c r="R1484" t="s">
        <v>8324</v>
      </c>
      <c r="S1484" s="11">
        <f t="shared" si="94"/>
        <v>41136.649722222224</v>
      </c>
      <c r="T1484" s="11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12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2">
        <f t="shared" si="93"/>
        <v>0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12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12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2">
        <f t="shared" si="93"/>
        <v>0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12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2">
        <f t="shared" si="93"/>
        <v>0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12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12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12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2">
        <f t="shared" si="93"/>
        <v>0</v>
      </c>
      <c r="Q1495" t="s">
        <v>8322</v>
      </c>
      <c r="R1495" t="s">
        <v>8324</v>
      </c>
      <c r="S1495" s="11">
        <f t="shared" si="94"/>
        <v>41411.658275462964</v>
      </c>
      <c r="T1495" s="11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12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2">
        <f t="shared" si="93"/>
        <v>0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2">
        <f t="shared" si="93"/>
        <v>0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12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12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12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12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12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12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12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12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12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12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12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40254.242002314815</v>
      </c>
      <c r="T1509" s="11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12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12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12">
        <f t="shared" si="93"/>
        <v>39.91506172839506</v>
      </c>
      <c r="Q1512" t="s">
        <v>8338</v>
      </c>
      <c r="R1512" t="s">
        <v>8339</v>
      </c>
      <c r="S1512" s="11">
        <f t="shared" si="94"/>
        <v>41809.176828703698</v>
      </c>
      <c r="T1512" s="11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12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12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12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12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12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12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12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12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12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12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12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12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12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12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12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12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12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12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12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12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42275.558969907412</v>
      </c>
      <c r="T1532" s="11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12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12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12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12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42221.465995370374</v>
      </c>
      <c r="T1536" s="11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12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12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 xml:space="preserve"> E1539/D1539</f>
        <v>1.7989999999999999</v>
      </c>
      <c r="P1539" s="12">
        <f t="shared" ref="P1539:P1602" si="97">IF(E1539=0, 0, E1539/L1539)</f>
        <v>96.375</v>
      </c>
      <c r="Q1539" t="s">
        <v>8338</v>
      </c>
      <c r="R1539" t="s">
        <v>8339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12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12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42705.710868055547</v>
      </c>
      <c r="T1541" s="11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12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12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12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12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2">
        <f t="shared" si="97"/>
        <v>0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12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12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2">
        <f t="shared" si="97"/>
        <v>0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12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12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12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2">
        <f t="shared" si="97"/>
        <v>0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12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2">
        <f t="shared" si="97"/>
        <v>0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2">
        <f t="shared" si="97"/>
        <v>0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2">
        <f t="shared" si="97"/>
        <v>0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12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12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12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12">
        <f t="shared" si="97"/>
        <v>50</v>
      </c>
      <c r="Q1561" t="s">
        <v>8338</v>
      </c>
      <c r="R1561" t="s">
        <v>8343</v>
      </c>
      <c r="S1561" s="11">
        <f t="shared" si="98"/>
        <v>42107.844895833325</v>
      </c>
      <c r="T1561" s="11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12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12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2">
        <f t="shared" si="97"/>
        <v>0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12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12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12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12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12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41671.728530092587</v>
      </c>
      <c r="T1569" s="11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12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2">
        <f t="shared" si="97"/>
        <v>0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12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12">
        <f t="shared" si="97"/>
        <v>20</v>
      </c>
      <c r="Q1573" t="s">
        <v>8322</v>
      </c>
      <c r="R1573" t="s">
        <v>8344</v>
      </c>
      <c r="S1573" s="11">
        <f t="shared" si="98"/>
        <v>42144.561145833337</v>
      </c>
      <c r="T1573" s="11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12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12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12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12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41799.315925925926</v>
      </c>
      <c r="T1577" s="11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12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12">
        <f t="shared" si="97"/>
        <v>27.5</v>
      </c>
      <c r="Q1579" t="s">
        <v>8322</v>
      </c>
      <c r="R1579" t="s">
        <v>8344</v>
      </c>
      <c r="S1579" s="11">
        <f t="shared" si="98"/>
        <v>41054.639444444445</v>
      </c>
      <c r="T1579" s="11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12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12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2">
        <f t="shared" si="97"/>
        <v>0</v>
      </c>
      <c r="Q1582" t="s">
        <v>8322</v>
      </c>
      <c r="R1582" t="s">
        <v>8344</v>
      </c>
      <c r="S1582" s="11">
        <f t="shared" si="98"/>
        <v>40989.841736111113</v>
      </c>
      <c r="T1582" s="11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12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12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12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2">
        <f t="shared" si="97"/>
        <v>0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12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2">
        <f t="shared" si="97"/>
        <v>0</v>
      </c>
      <c r="Q1588" t="s">
        <v>8338</v>
      </c>
      <c r="R1588" t="s">
        <v>8345</v>
      </c>
      <c r="S1588" s="11">
        <f t="shared" si="98"/>
        <v>42068.896087962967</v>
      </c>
      <c r="T1588" s="11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12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2">
        <f t="shared" si="97"/>
        <v>0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2">
        <f t="shared" si="97"/>
        <v>0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12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12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2">
        <f t="shared" si="97"/>
        <v>0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12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12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12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12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2">
        <f t="shared" si="97"/>
        <v>0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12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2">
        <f t="shared" si="97"/>
        <v>0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12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41790.848981481482</v>
      </c>
      <c r="T1602" s="11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 xml:space="preserve"> E1603/D1603</f>
        <v>1.082492</v>
      </c>
      <c r="P1603" s="12">
        <f t="shared" ref="P1603:P1666" si="101">IF(E1603=0, 0, E1603/L1603)</f>
        <v>48.325535714285714</v>
      </c>
      <c r="Q1603" t="s">
        <v>8325</v>
      </c>
      <c r="R1603" t="s">
        <v>8326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12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12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12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12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12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12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12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12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12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12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12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12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12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41794.772789351846</v>
      </c>
      <c r="T1616" s="11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12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12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12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12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12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41875.977847222224</v>
      </c>
      <c r="T1621" s="11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12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12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12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41950.086504629624</v>
      </c>
      <c r="T1624" s="11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12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12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12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12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41579.639664351853</v>
      </c>
      <c r="T1628" s="11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12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12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12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12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12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12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40750.132569444439</v>
      </c>
      <c r="T1634" s="11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12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12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12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12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12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12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12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12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12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12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12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12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12">
        <f t="shared" si="101"/>
        <v>554</v>
      </c>
      <c r="Q1647" t="s">
        <v>8325</v>
      </c>
      <c r="R1647" t="s">
        <v>8346</v>
      </c>
      <c r="S1647" s="11">
        <f t="shared" si="102"/>
        <v>41521.409027777772</v>
      </c>
      <c r="T1647" s="11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12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12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12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12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12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12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12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12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12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12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12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12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12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12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12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12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12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12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12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40939.553449074068</v>
      </c>
      <c r="T1666" s="11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 xml:space="preserve"> E1667/D1667</f>
        <v>1.1945714285714286</v>
      </c>
      <c r="P1667" s="12">
        <f t="shared" ref="P1667:P1730" si="105">IF(E1667=0, 0, E1667/L1667)</f>
        <v>44.956989247311824</v>
      </c>
      <c r="Q1667" t="s">
        <v>8325</v>
      </c>
      <c r="R1667" t="s">
        <v>8346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12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12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12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40844.941423611104</v>
      </c>
      <c r="T1670" s="11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12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12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40313.722210648149</v>
      </c>
      <c r="T1672" s="11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12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12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12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12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12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12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40973.517905092594</v>
      </c>
      <c r="T1678" s="11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12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12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12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12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12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2">
        <f t="shared" si="105"/>
        <v>0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12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12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12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12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12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12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12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12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12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</v>
      </c>
      <c r="T1693" s="11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12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12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12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12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2">
        <f t="shared" si="105"/>
        <v>0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12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</v>
      </c>
      <c r="T1699" s="11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2">
        <f t="shared" si="105"/>
        <v>0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12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12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12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12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12">
        <f t="shared" si="105"/>
        <v>25.5</v>
      </c>
      <c r="Q1705" t="s">
        <v>8325</v>
      </c>
      <c r="R1705" t="s">
        <v>8347</v>
      </c>
      <c r="S1705" s="11">
        <f t="shared" si="106"/>
        <v>42187.073344907411</v>
      </c>
      <c r="T1705" s="11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12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2">
        <f t="shared" si="105"/>
        <v>0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2">
        <f t="shared" si="105"/>
        <v>0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12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2">
        <f t="shared" si="105"/>
        <v>0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12">
        <f t="shared" si="105"/>
        <v>21.25</v>
      </c>
      <c r="Q1711" t="s">
        <v>8325</v>
      </c>
      <c r="R1711" t="s">
        <v>8347</v>
      </c>
      <c r="S1711" s="11">
        <f t="shared" si="106"/>
        <v>41841.355486111104</v>
      </c>
      <c r="T1711" s="11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12">
        <f t="shared" si="105"/>
        <v>34</v>
      </c>
      <c r="Q1712" t="s">
        <v>8325</v>
      </c>
      <c r="R1712" t="s">
        <v>8347</v>
      </c>
      <c r="S1712" s="11">
        <f t="shared" si="106"/>
        <v>42341.382962962954</v>
      </c>
      <c r="T1712" s="11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12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2">
        <f t="shared" si="105"/>
        <v>0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12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12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12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12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12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42460.773587962954</v>
      </c>
      <c r="T1719" s="11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12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12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12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2">
        <f t="shared" si="105"/>
        <v>0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12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12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12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12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12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12">
        <f t="shared" si="105"/>
        <v>1</v>
      </c>
      <c r="Q1729" t="s">
        <v>8325</v>
      </c>
      <c r="R1729" t="s">
        <v>8347</v>
      </c>
      <c r="S1729" s="11">
        <f t="shared" si="106"/>
        <v>42044.719641203708</v>
      </c>
      <c r="T1729" s="11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12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 xml:space="preserve"> E1731/D1731</f>
        <v>0</v>
      </c>
      <c r="P1731" s="12">
        <f t="shared" ref="P1731:P1794" si="109">IF(E1731=0, 0, E1731/L1731)</f>
        <v>0</v>
      </c>
      <c r="Q1731" t="s">
        <v>8325</v>
      </c>
      <c r="R1731" t="s">
        <v>8347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2">
        <f t="shared" si="109"/>
        <v>0</v>
      </c>
      <c r="Q1732" t="s">
        <v>8325</v>
      </c>
      <c r="R1732" t="s">
        <v>8347</v>
      </c>
      <c r="S1732" s="11">
        <f t="shared" si="110"/>
        <v>42271.879432870373</v>
      </c>
      <c r="T1732" s="11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2">
        <f t="shared" si="109"/>
        <v>0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2">
        <f t="shared" si="109"/>
        <v>0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2">
        <f t="shared" si="109"/>
        <v>0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12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12">
        <f t="shared" si="109"/>
        <v>55</v>
      </c>
      <c r="Q1737" t="s">
        <v>8325</v>
      </c>
      <c r="R1737" t="s">
        <v>8347</v>
      </c>
      <c r="S1737" s="11">
        <f t="shared" si="110"/>
        <v>42559.605844907412</v>
      </c>
      <c r="T1737" s="11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12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12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42175.740648148152</v>
      </c>
      <c r="T1739" s="11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12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12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2">
        <f t="shared" si="109"/>
        <v>0</v>
      </c>
      <c r="Q1742" t="s">
        <v>8325</v>
      </c>
      <c r="R1742" t="s">
        <v>8347</v>
      </c>
      <c r="S1742" s="11">
        <f t="shared" si="110"/>
        <v>42171.60905092593</v>
      </c>
      <c r="T1742" s="11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12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12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42710.668634259251</v>
      </c>
      <c r="T1744" s="11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12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12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12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12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12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42292.227199074077</v>
      </c>
      <c r="T1749" s="11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12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12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12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12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12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12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12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12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12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12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12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12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12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12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12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12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12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12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2">
        <f t="shared" si="109"/>
        <v>0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12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12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12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12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12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41905.771296296298</v>
      </c>
      <c r="T1773" s="11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12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12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12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12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41891.768055555556</v>
      </c>
      <c r="T1777" s="11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12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12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12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12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12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42493.392476851855</v>
      </c>
      <c r="T1782" s="11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12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12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12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12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12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12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12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12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12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12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42010.466180555559</v>
      </c>
      <c r="T1792" s="11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12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12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 xml:space="preserve"> E1795/D1795</f>
        <v>1.3333333333333334E-2</v>
      </c>
      <c r="P1795" s="12">
        <f t="shared" ref="P1795:P1858" si="113">IF(E1795=0, 0, E1795/L1795)</f>
        <v>20</v>
      </c>
      <c r="Q1795" t="s">
        <v>8338</v>
      </c>
      <c r="R1795" t="s">
        <v>8339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12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12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12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12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12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12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12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12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12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12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42017.863217592596</v>
      </c>
      <c r="T1805" s="11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12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12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12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12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12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12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12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12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12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2">
        <f t="shared" si="113"/>
        <v>0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12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2">
        <f t="shared" si="113"/>
        <v>0</v>
      </c>
      <c r="Q1817" t="s">
        <v>8338</v>
      </c>
      <c r="R1817" t="s">
        <v>8339</v>
      </c>
      <c r="S1817" s="11">
        <f t="shared" si="114"/>
        <v>42172.698344907411</v>
      </c>
      <c r="T1817" s="11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12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12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2">
        <f t="shared" si="113"/>
        <v>0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12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12">
        <f t="shared" si="113"/>
        <v>213.375</v>
      </c>
      <c r="Q1822" t="s">
        <v>8338</v>
      </c>
      <c r="R1822" t="s">
        <v>8339</v>
      </c>
      <c r="S1822" s="11">
        <f t="shared" si="114"/>
        <v>42064.87604166667</v>
      </c>
      <c r="T1822" s="11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12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12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41634.588680555549</v>
      </c>
      <c r="T1824" s="11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12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12">
        <f t="shared" si="113"/>
        <v>75.05</v>
      </c>
      <c r="Q1826" t="s">
        <v>8325</v>
      </c>
      <c r="R1826" t="s">
        <v>8326</v>
      </c>
      <c r="S1826" s="11">
        <f t="shared" si="114"/>
        <v>41626.707951388889</v>
      </c>
      <c r="T1826" s="11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12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12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12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12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12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12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12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12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12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12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12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12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12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12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12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12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12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12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12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12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12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12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12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12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12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12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12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12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12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12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12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12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 xml:space="preserve"> E1859/D1859</f>
        <v>1</v>
      </c>
      <c r="P1859" s="12">
        <f t="shared" ref="P1859:P1922" si="117">IF(E1859=0, 0, E1859/L1859)</f>
        <v>136.36363636363637</v>
      </c>
      <c r="Q1859" t="s">
        <v>8325</v>
      </c>
      <c r="R1859" t="s">
        <v>8326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12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12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12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41655.500972222217</v>
      </c>
      <c r="T1862" s="11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2">
        <f t="shared" si="117"/>
        <v>0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12">
        <f t="shared" si="117"/>
        <v>90.9375</v>
      </c>
      <c r="Q1864" t="s">
        <v>8333</v>
      </c>
      <c r="R1864" t="s">
        <v>8335</v>
      </c>
      <c r="S1864" s="11">
        <f t="shared" si="118"/>
        <v>42755.284421296288</v>
      </c>
      <c r="T1864" s="11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12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12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12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12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12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12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2">
        <f t="shared" si="117"/>
        <v>0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12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12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12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12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12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12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2">
        <f t="shared" si="117"/>
        <v>0</v>
      </c>
      <c r="Q1878" t="s">
        <v>8333</v>
      </c>
      <c r="R1878" t="s">
        <v>8335</v>
      </c>
      <c r="S1878" s="11">
        <f t="shared" si="118"/>
        <v>41776.076446759253</v>
      </c>
      <c r="T1878" s="11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2">
        <f t="shared" si="117"/>
        <v>0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2">
        <f t="shared" si="117"/>
        <v>0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12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12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12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12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12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12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12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12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12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12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12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12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12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12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12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12">
        <f t="shared" si="117"/>
        <v>57.25</v>
      </c>
      <c r="Q1896" t="s">
        <v>8325</v>
      </c>
      <c r="R1896" t="s">
        <v>8329</v>
      </c>
      <c r="S1896" s="11">
        <f t="shared" si="118"/>
        <v>40920.696562500001</v>
      </c>
      <c r="T1896" s="11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12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12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12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41680.375069444446</v>
      </c>
      <c r="T1899" s="11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12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12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12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12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12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12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12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12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12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12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12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12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12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12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12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12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12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12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12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12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12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12">
        <f t="shared" si="117"/>
        <v>29.625</v>
      </c>
      <c r="Q1921" t="s">
        <v>8319</v>
      </c>
      <c r="R1921" t="s">
        <v>8348</v>
      </c>
      <c r="S1921" s="11">
        <f t="shared" si="118"/>
        <v>42113.667233796288</v>
      </c>
      <c r="T1921" s="11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12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 xml:space="preserve"> E1923/D1923</f>
        <v>1.3680000000000001</v>
      </c>
      <c r="P1923" s="12">
        <f t="shared" ref="P1923:P1986" si="121">IF(E1923=0, 0, E1923/L1923)</f>
        <v>54</v>
      </c>
      <c r="Q1923" t="s">
        <v>8325</v>
      </c>
      <c r="R1923" t="s">
        <v>8329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12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12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12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12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12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12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12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41371.439745370371</v>
      </c>
      <c r="T1930" s="11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12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12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12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12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40911.601539351846</v>
      </c>
      <c r="T1934" s="11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12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12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12">
        <f t="shared" si="121"/>
        <v>54.2</v>
      </c>
      <c r="Q1937" t="s">
        <v>8325</v>
      </c>
      <c r="R1937" t="s">
        <v>8329</v>
      </c>
      <c r="S1937" s="11">
        <f t="shared" si="122"/>
        <v>41773.72420138889</v>
      </c>
      <c r="T1937" s="11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12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12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12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12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12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12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12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12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12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12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42157.043495370373</v>
      </c>
      <c r="T1947" s="11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12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41688.941678240735</v>
      </c>
      <c r="T1948" s="11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12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12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12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41800.214710648142</v>
      </c>
      <c r="T1951" s="11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12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12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12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12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12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12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12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12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41178.890196759254</v>
      </c>
      <c r="T1959" s="11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12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12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41871.63726851852</v>
      </c>
      <c r="T1961" s="11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12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12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12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12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12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12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12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12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12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12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12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12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12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12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12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12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12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12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12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12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12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12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2">
        <f t="shared" si="121"/>
        <v>0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12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12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 xml:space="preserve"> E1987/D1987</f>
        <v>3.1875000000000001E-2</v>
      </c>
      <c r="P1987" s="12">
        <f t="shared" ref="P1987:P2050" si="125">IF(E1987=0, 0, E1987/L1987)</f>
        <v>12.75</v>
      </c>
      <c r="Q1987" t="s">
        <v>8338</v>
      </c>
      <c r="R1987" t="s">
        <v>8350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12">
        <f t="shared" si="125"/>
        <v>1</v>
      </c>
      <c r="Q1988" t="s">
        <v>8338</v>
      </c>
      <c r="R1988" t="s">
        <v>8350</v>
      </c>
      <c r="S1988" s="11">
        <f t="shared" si="126"/>
        <v>42413.225497685176</v>
      </c>
      <c r="T1988" s="11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12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12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12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12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12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12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2">
        <f t="shared" si="125"/>
        <v>0</v>
      </c>
      <c r="Q1995" t="s">
        <v>8338</v>
      </c>
      <c r="R1995" t="s">
        <v>8350</v>
      </c>
      <c r="S1995" s="11">
        <f t="shared" si="126"/>
        <v>42329.380057870374</v>
      </c>
      <c r="T1995" s="11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2">
        <f t="shared" si="125"/>
        <v>0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12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2">
        <f t="shared" si="125"/>
        <v>0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2">
        <f t="shared" si="125"/>
        <v>0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12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12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12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12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12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12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12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12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12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12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12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12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12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12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12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12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12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12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12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41312.672442129624</v>
      </c>
      <c r="T2018" s="11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12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12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12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12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</v>
      </c>
      <c r="T2022" s="11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12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12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12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12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12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12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12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42048.605543981481</v>
      </c>
      <c r="T2029" s="11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12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12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12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12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12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12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12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12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12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41738.656469907408</v>
      </c>
      <c r="T2038" s="11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12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12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12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12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41578.718784722223</v>
      </c>
      <c r="T2042" s="11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12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12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12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12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12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41068.880173611105</v>
      </c>
      <c r="T2047" s="11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12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12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12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 xml:space="preserve"> E2051/D2051</f>
        <v>1.2019070000000001</v>
      </c>
      <c r="P2051" s="12">
        <f t="shared" ref="P2051:P2114" si="129">IF(E2051=0, 0, E2051/L2051)</f>
        <v>80.991037735849048</v>
      </c>
      <c r="Q2051" t="s">
        <v>8319</v>
      </c>
      <c r="R2051" t="s">
        <v>8349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12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12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12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12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12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12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12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12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12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12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12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12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12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12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12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12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12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12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12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12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12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12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12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12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12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12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12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12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12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12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12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12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41003.948553240742</v>
      </c>
      <c r="T2083" s="11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12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12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12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12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12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12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12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40395.506388888884</v>
      </c>
      <c r="T2090" s="11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12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12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41299.173090277778</v>
      </c>
      <c r="T2092" s="11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12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40555.114328703698</v>
      </c>
      <c r="T2093" s="11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12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12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12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12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40758.525150462956</v>
      </c>
      <c r="T2097" s="11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12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12">
        <f t="shared" si="129"/>
        <v>78.94736842105263</v>
      </c>
      <c r="Q2099" t="s">
        <v>8325</v>
      </c>
      <c r="R2099" t="s">
        <v>8329</v>
      </c>
      <c r="S2099" s="11">
        <f t="shared" si="130"/>
        <v>40818.376562499994</v>
      </c>
      <c r="T2099" s="11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12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12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12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12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12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12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12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12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12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12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12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12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12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12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12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 xml:space="preserve"> E2115/D2115</f>
        <v>1.0485714285714285</v>
      </c>
      <c r="P2115" s="12">
        <f t="shared" ref="P2115:P2178" si="133">IF(E2115=0, 0, E2115/L2115)</f>
        <v>68.598130841121488</v>
      </c>
      <c r="Q2115" t="s">
        <v>8325</v>
      </c>
      <c r="R2115" t="s">
        <v>8329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12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12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12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12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12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12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12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12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12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12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12">
        <f t="shared" si="133"/>
        <v>23</v>
      </c>
      <c r="Q2126" t="s">
        <v>8333</v>
      </c>
      <c r="R2126" t="s">
        <v>8334</v>
      </c>
      <c r="S2126" s="11">
        <f t="shared" si="134"/>
        <v>40463.819849537031</v>
      </c>
      <c r="T2126" s="11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12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12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12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42045.297025462954</v>
      </c>
      <c r="T2129" s="11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12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12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12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12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12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12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12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12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41156.755011574067</v>
      </c>
      <c r="T2137" s="11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12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12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12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12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12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2">
        <f t="shared" si="133"/>
        <v>0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12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12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12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12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12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12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12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2">
        <f t="shared" si="133"/>
        <v>0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12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12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42520.639050925929</v>
      </c>
      <c r="T2153" s="11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12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12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12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12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12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12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12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12">
        <f t="shared" si="133"/>
        <v>13</v>
      </c>
      <c r="Q2161" t="s">
        <v>8333</v>
      </c>
      <c r="R2161" t="s">
        <v>8334</v>
      </c>
      <c r="S2161" s="11">
        <f t="shared" si="134"/>
        <v>40710.522847222215</v>
      </c>
      <c r="T2161" s="11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12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12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42240.644201388881</v>
      </c>
      <c r="T2163" s="11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12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12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12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12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12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12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12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12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12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12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12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42082.371759259251</v>
      </c>
      <c r="T2174" s="11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12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12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12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12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 xml:space="preserve"> E2179/D2179</f>
        <v>1.0012000000000001</v>
      </c>
      <c r="P2179" s="12">
        <f t="shared" ref="P2179:P2242" si="137">IF(E2179=0, 0, E2179/L2179)</f>
        <v>65.868421052631575</v>
      </c>
      <c r="Q2179" t="s">
        <v>8325</v>
      </c>
      <c r="R2179" t="s">
        <v>8326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12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12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12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12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12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12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42745.157141203708</v>
      </c>
      <c r="T2185" s="11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12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12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41319.141655092593</v>
      </c>
      <c r="T2187" s="11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12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12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12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12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12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12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12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12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12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12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12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12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12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12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12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12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41276.638483796298</v>
      </c>
      <c r="T2203" s="11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12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12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12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12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41031.613298611104</v>
      </c>
      <c r="T2207" s="11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12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12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12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12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12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12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12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12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12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12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12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42194.543344907412</v>
      </c>
      <c r="T2218" s="11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12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12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12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12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12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12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12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12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12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12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12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12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12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12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12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12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12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42331.170590277768</v>
      </c>
      <c r="T2235" s="11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12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12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12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12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12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12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12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 xml:space="preserve"> E2243/D2243</f>
        <v>8.0640000000000001</v>
      </c>
      <c r="P2243" s="12">
        <f t="shared" ref="P2243:P2306" si="141">IF(E2243=0, 0, E2243/L2243)</f>
        <v>49.472392638036808</v>
      </c>
      <c r="Q2243" t="s">
        <v>8333</v>
      </c>
      <c r="R2243" t="s">
        <v>8351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12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12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12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12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41660.500196759262</v>
      </c>
      <c r="T2247" s="11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12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12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12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12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41336.494965277772</v>
      </c>
      <c r="T2251" s="11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12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12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12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12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12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12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12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12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12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12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12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12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12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12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12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12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12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12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12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42775.874016203699</v>
      </c>
      <c r="T2270" s="11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12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12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12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12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42315.491157407399</v>
      </c>
      <c r="T2274" s="11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12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12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12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41965.408321759263</v>
      </c>
      <c r="T2277" s="11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12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12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12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42338.500775462955</v>
      </c>
      <c r="T2280" s="11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12">
        <f t="shared" si="141"/>
        <v>48.0625</v>
      </c>
      <c r="Q2281" t="s">
        <v>8333</v>
      </c>
      <c r="R2281" t="s">
        <v>8351</v>
      </c>
      <c r="S2281" s="11">
        <f t="shared" si="142"/>
        <v>42020.598368055551</v>
      </c>
      <c r="T2281" s="11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12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12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12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12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12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12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41058.977349537032</v>
      </c>
      <c r="T2287" s="11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12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12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12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12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12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12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12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12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12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12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12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12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12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12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12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12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12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12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12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 xml:space="preserve"> E2307/D2307</f>
        <v>1.0122777777777778</v>
      </c>
      <c r="P2307" s="12">
        <f t="shared" ref="P2307:P2370" si="145">IF(E2307=0, 0, E2307/L2307)</f>
        <v>109.10778443113773</v>
      </c>
      <c r="Q2307" t="s">
        <v>8325</v>
      </c>
      <c r="R2307" t="s">
        <v>8329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12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12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41004.594131944439</v>
      </c>
      <c r="T2309" s="11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12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12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12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12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12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12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12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12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12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12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12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12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12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12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12">
        <f t="shared" si="145"/>
        <v>21.25</v>
      </c>
      <c r="Q2324" t="s">
        <v>8336</v>
      </c>
      <c r="R2324" t="s">
        <v>8352</v>
      </c>
      <c r="S2324" s="11">
        <f t="shared" si="146"/>
        <v>42804.687141203707</v>
      </c>
      <c r="T2324" s="11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12">
        <f t="shared" si="145"/>
        <v>30</v>
      </c>
      <c r="Q2325" t="s">
        <v>8336</v>
      </c>
      <c r="R2325" t="s">
        <v>8352</v>
      </c>
      <c r="S2325" s="11">
        <f t="shared" si="146"/>
        <v>42807.54684027777</v>
      </c>
      <c r="T2325" s="11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12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12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12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12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41842.708796296298</v>
      </c>
      <c r="T2329" s="11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12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42139.573344907411</v>
      </c>
      <c r="T2330" s="11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12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12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12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12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12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12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12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12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12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12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41789.688472222217</v>
      </c>
      <c r="T2340" s="11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12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12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2">
        <f t="shared" si="145"/>
        <v>0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2">
        <f t="shared" si="145"/>
        <v>0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12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12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2">
        <f t="shared" si="145"/>
        <v>0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12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12">
        <f t="shared" si="145"/>
        <v>15</v>
      </c>
      <c r="Q2349" t="s">
        <v>8319</v>
      </c>
      <c r="R2349" t="s">
        <v>8320</v>
      </c>
      <c r="S2349" s="11">
        <f t="shared" si="146"/>
        <v>42577.399027777778</v>
      </c>
      <c r="T2349" s="11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12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2">
        <f t="shared" si="145"/>
        <v>0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2">
        <f t="shared" si="145"/>
        <v>0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12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2">
        <f t="shared" si="145"/>
        <v>0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2">
        <f t="shared" si="145"/>
        <v>0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12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12">
        <f t="shared" si="145"/>
        <v>27.5</v>
      </c>
      <c r="Q2357" t="s">
        <v>8319</v>
      </c>
      <c r="R2357" t="s">
        <v>8320</v>
      </c>
      <c r="S2357" s="11">
        <f t="shared" si="146"/>
        <v>42096.709907407399</v>
      </c>
      <c r="T2357" s="11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2">
        <f t="shared" si="145"/>
        <v>0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2">
        <f t="shared" si="145"/>
        <v>0</v>
      </c>
      <c r="Q2359" t="s">
        <v>8319</v>
      </c>
      <c r="R2359" t="s">
        <v>8320</v>
      </c>
      <c r="S2359" s="11">
        <f t="shared" si="146"/>
        <v>42264.411782407398</v>
      </c>
      <c r="T2359" s="11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2">
        <f t="shared" si="145"/>
        <v>0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12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12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2">
        <f t="shared" si="145"/>
        <v>0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12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2">
        <f t="shared" si="145"/>
        <v>0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2">
        <f t="shared" si="145"/>
        <v>0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2">
        <f t="shared" si="145"/>
        <v>0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12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12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12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 xml:space="preserve"> E2371/D2371</f>
        <v>0</v>
      </c>
      <c r="P2371" s="12">
        <f t="shared" ref="P2371:P2434" si="149">IF(E2371=0, 0, E2371/L2371)</f>
        <v>0</v>
      </c>
      <c r="Q2371" t="s">
        <v>8319</v>
      </c>
      <c r="R2371" t="s">
        <v>8320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12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2">
        <f t="shared" si="149"/>
        <v>0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12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12">
        <f t="shared" si="149"/>
        <v>50</v>
      </c>
      <c r="Q2375" t="s">
        <v>8319</v>
      </c>
      <c r="R2375" t="s">
        <v>8320</v>
      </c>
      <c r="S2375" s="11">
        <f t="shared" si="150"/>
        <v>42215.453981481485</v>
      </c>
      <c r="T2375" s="11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12">
        <f t="shared" si="149"/>
        <v>10</v>
      </c>
      <c r="Q2376" t="s">
        <v>8319</v>
      </c>
      <c r="R2376" t="s">
        <v>8320</v>
      </c>
      <c r="S2376" s="11">
        <f t="shared" si="150"/>
        <v>42017.634953703695</v>
      </c>
      <c r="T2376" s="11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2">
        <f t="shared" si="149"/>
        <v>0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12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2">
        <f t="shared" si="149"/>
        <v>0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2">
        <f t="shared" si="149"/>
        <v>0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2">
        <f t="shared" si="149"/>
        <v>0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12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12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12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12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12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12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2">
        <f t="shared" si="149"/>
        <v>0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12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12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12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2">
        <f t="shared" si="149"/>
        <v>0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12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2">
        <f t="shared" si="149"/>
        <v>0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12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12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2">
        <f t="shared" si="149"/>
        <v>0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12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2">
        <f t="shared" si="149"/>
        <v>0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2">
        <f t="shared" si="149"/>
        <v>0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2">
        <f t="shared" si="149"/>
        <v>0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2">
        <f t="shared" si="149"/>
        <v>0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12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12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12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42399.674282407403</v>
      </c>
      <c r="T2405" s="11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2">
        <f t="shared" si="149"/>
        <v>0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12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12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12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12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12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2">
        <f t="shared" si="149"/>
        <v>0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12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2">
        <f t="shared" si="149"/>
        <v>0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12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12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12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12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2">
        <f t="shared" si="149"/>
        <v>0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12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2">
        <f t="shared" si="149"/>
        <v>0</v>
      </c>
      <c r="Q2421" t="s">
        <v>8336</v>
      </c>
      <c r="R2421" t="s">
        <v>8337</v>
      </c>
      <c r="S2421" s="11">
        <f t="shared" si="150"/>
        <v>41993.529965277768</v>
      </c>
      <c r="T2421" s="11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12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12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12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12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12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12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2">
        <f t="shared" si="149"/>
        <v>0</v>
      </c>
      <c r="Q2428" t="s">
        <v>8336</v>
      </c>
      <c r="R2428" t="s">
        <v>8337</v>
      </c>
      <c r="S2428" s="11">
        <f t="shared" si="150"/>
        <v>42163.961712962955</v>
      </c>
      <c r="T2428" s="11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12">
        <f t="shared" si="149"/>
        <v>1</v>
      </c>
      <c r="Q2429" t="s">
        <v>8336</v>
      </c>
      <c r="R2429" t="s">
        <v>8337</v>
      </c>
      <c r="S2429" s="11">
        <f t="shared" si="150"/>
        <v>42412.11033564814</v>
      </c>
      <c r="T2429" s="11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12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12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12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12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12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 xml:space="preserve"> E2435/D2435</f>
        <v>0</v>
      </c>
      <c r="P2435" s="12">
        <f t="shared" ref="P2435:P2498" si="153">IF(E2435=0, 0, E2435/L2435)</f>
        <v>0</v>
      </c>
      <c r="Q2435" t="s">
        <v>8336</v>
      </c>
      <c r="R2435" t="s">
        <v>8337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12">
        <f t="shared" si="153"/>
        <v>13</v>
      </c>
      <c r="Q2436" t="s">
        <v>8336</v>
      </c>
      <c r="R2436" t="s">
        <v>8337</v>
      </c>
      <c r="S2436" s="11">
        <f t="shared" si="154"/>
        <v>42179.977708333325</v>
      </c>
      <c r="T2436" s="11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12">
        <f t="shared" si="153"/>
        <v>306</v>
      </c>
      <c r="Q2437" t="s">
        <v>8336</v>
      </c>
      <c r="R2437" t="s">
        <v>8337</v>
      </c>
      <c r="S2437" s="11">
        <f t="shared" si="154"/>
        <v>42252.069282407399</v>
      </c>
      <c r="T2437" s="11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12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2">
        <f t="shared" si="153"/>
        <v>0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12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2">
        <f t="shared" si="153"/>
        <v>0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12">
        <f t="shared" si="153"/>
        <v>5</v>
      </c>
      <c r="Q2442" t="s">
        <v>8336</v>
      </c>
      <c r="R2442" t="s">
        <v>8337</v>
      </c>
      <c r="S2442" s="11">
        <f t="shared" si="154"/>
        <v>42383.691122685181</v>
      </c>
      <c r="T2442" s="11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12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12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42052.458657407398</v>
      </c>
      <c r="T2444" s="11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12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12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12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12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12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12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12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12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12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12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12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12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</v>
      </c>
      <c r="T2456" s="11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12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12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12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12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12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12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12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12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12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12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12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12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12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12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41173.945844907401</v>
      </c>
      <c r="T2470" s="11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12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12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12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12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12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12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12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40310.079340277778</v>
      </c>
      <c r="T2477" s="11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12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12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12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12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12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12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12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12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12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12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12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12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12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12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12">
        <f t="shared" si="153"/>
        <v>37.9375</v>
      </c>
      <c r="Q2492" t="s">
        <v>8325</v>
      </c>
      <c r="R2492" t="s">
        <v>8329</v>
      </c>
      <c r="S2492" s="11">
        <f t="shared" si="154"/>
        <v>41023.019398148142</v>
      </c>
      <c r="T2492" s="11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12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12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12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12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41022.436851851846</v>
      </c>
      <c r="T2496" s="11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12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12">
        <f t="shared" si="153"/>
        <v>600</v>
      </c>
      <c r="Q2498" t="s">
        <v>8325</v>
      </c>
      <c r="R2498" t="s">
        <v>8329</v>
      </c>
      <c r="S2498" s="11">
        <f t="shared" si="154"/>
        <v>41327.788101851853</v>
      </c>
      <c r="T2498" s="11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 xml:space="preserve"> E2499/D2499</f>
        <v>1.127715</v>
      </c>
      <c r="P2499" s="12">
        <f t="shared" ref="P2499:P2562" si="157">IF(E2499=0, 0, E2499/L2499)</f>
        <v>80.551071428571419</v>
      </c>
      <c r="Q2499" t="s">
        <v>8325</v>
      </c>
      <c r="R2499" t="s">
        <v>8329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12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12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41226.440243055549</v>
      </c>
      <c r="T2501" s="11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12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41053.564525462964</v>
      </c>
      <c r="T2502" s="11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12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42244.568333333329</v>
      </c>
      <c r="T2503" s="11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12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2">
        <f t="shared" si="157"/>
        <v>0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2">
        <f t="shared" si="157"/>
        <v>0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2">
        <f t="shared" si="157"/>
        <v>0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12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2">
        <f t="shared" si="157"/>
        <v>0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2">
        <f t="shared" si="157"/>
        <v>0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12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12">
        <f t="shared" si="157"/>
        <v>37.5</v>
      </c>
      <c r="Q2512" t="s">
        <v>8336</v>
      </c>
      <c r="R2512" t="s">
        <v>8353</v>
      </c>
      <c r="S2512" s="11">
        <f t="shared" si="158"/>
        <v>42078.78902777777</v>
      </c>
      <c r="T2512" s="11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2">
        <f t="shared" si="157"/>
        <v>0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2">
        <f t="shared" si="157"/>
        <v>0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2">
        <f t="shared" si="157"/>
        <v>0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12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12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2">
        <f t="shared" si="157"/>
        <v>0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12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2">
        <f t="shared" si="157"/>
        <v>0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12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2">
        <f t="shared" si="157"/>
        <v>0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12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12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12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12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12">
        <f t="shared" si="157"/>
        <v>100.325</v>
      </c>
      <c r="Q2527" t="s">
        <v>8325</v>
      </c>
      <c r="R2527" t="s">
        <v>8354</v>
      </c>
      <c r="S2527" s="11">
        <f t="shared" si="158"/>
        <v>41058.636238425926</v>
      </c>
      <c r="T2527" s="11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12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12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12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12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12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12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12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12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12">
        <f t="shared" si="157"/>
        <v>150</v>
      </c>
      <c r="Q2536" t="s">
        <v>8325</v>
      </c>
      <c r="R2536" t="s">
        <v>8354</v>
      </c>
      <c r="S2536" s="11">
        <f t="shared" si="158"/>
        <v>40127.492037037038</v>
      </c>
      <c r="T2536" s="11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12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12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12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12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12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12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12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41483.240949074068</v>
      </c>
      <c r="T2543" s="11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12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12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12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12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42026.929837962954</v>
      </c>
      <c r="T2547" s="11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12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41524.650219907402</v>
      </c>
      <c r="T2548" s="11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12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12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42618.417094907411</v>
      </c>
      <c r="T2550" s="11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12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12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12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12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12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41112.99082175926</v>
      </c>
      <c r="T2555" s="11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12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12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12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12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12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42093.651689814818</v>
      </c>
      <c r="T2560" s="11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12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12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 xml:space="preserve"> E2563/D2563</f>
        <v>0</v>
      </c>
      <c r="P2563" s="12">
        <f t="shared" ref="P2563:P2626" si="161">IF(E2563=0, 0, E2563/L2563)</f>
        <v>0</v>
      </c>
      <c r="Q2563" t="s">
        <v>8336</v>
      </c>
      <c r="R2563" t="s">
        <v>8337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12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2">
        <f t="shared" si="161"/>
        <v>0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2">
        <f t="shared" si="161"/>
        <v>0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12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2">
        <f t="shared" si="161"/>
        <v>0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12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12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12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12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12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2">
        <f t="shared" si="161"/>
        <v>0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2">
        <f t="shared" si="161"/>
        <v>0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2">
        <f t="shared" si="161"/>
        <v>0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2">
        <f t="shared" si="161"/>
        <v>0</v>
      </c>
      <c r="Q2577" t="s">
        <v>8336</v>
      </c>
      <c r="R2577" t="s">
        <v>8337</v>
      </c>
      <c r="S2577" s="11">
        <f t="shared" si="162"/>
        <v>41985.90039351851</v>
      </c>
      <c r="T2577" s="11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2">
        <f t="shared" si="161"/>
        <v>0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2">
        <f t="shared" si="161"/>
        <v>0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2">
        <f t="shared" si="161"/>
        <v>0</v>
      </c>
      <c r="Q2580" t="s">
        <v>8336</v>
      </c>
      <c r="R2580" t="s">
        <v>8337</v>
      </c>
      <c r="S2580" s="11">
        <f t="shared" si="162"/>
        <v>42237.814571759263</v>
      </c>
      <c r="T2580" s="11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12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12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12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12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12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2">
        <f t="shared" si="161"/>
        <v>0</v>
      </c>
      <c r="Q2586" t="s">
        <v>8336</v>
      </c>
      <c r="R2586" t="s">
        <v>8337</v>
      </c>
      <c r="S2586" s="11">
        <f t="shared" si="162"/>
        <v>42139.964918981481</v>
      </c>
      <c r="T2586" s="11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12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12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12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12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12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2">
        <f t="shared" si="161"/>
        <v>0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12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12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2">
        <f t="shared" si="161"/>
        <v>0</v>
      </c>
      <c r="Q2595" t="s">
        <v>8336</v>
      </c>
      <c r="R2595" t="s">
        <v>8337</v>
      </c>
      <c r="S2595" s="11">
        <f t="shared" si="162"/>
        <v>42089.636875000004</v>
      </c>
      <c r="T2595" s="11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12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12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12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12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12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12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12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12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</v>
      </c>
      <c r="T2603" s="11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12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12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12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12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12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41726.504421296297</v>
      </c>
      <c r="T2608" s="11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12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12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12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12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12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12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12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12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12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12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12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12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12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12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12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42115.539212962954</v>
      </c>
      <c r="T2623" s="11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12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12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12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41144.213217592594</v>
      </c>
      <c r="T2626" s="11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 xml:space="preserve"> E2627/D2627</f>
        <v>9.56</v>
      </c>
      <c r="P2627" s="12">
        <f t="shared" ref="P2627:P2690" si="165">IF(E2627=0, 0, E2627/L2627)</f>
        <v>27.576923076923077</v>
      </c>
      <c r="Q2627" t="s">
        <v>8319</v>
      </c>
      <c r="R2627" t="s">
        <v>8355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12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12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12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12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12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12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12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12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12">
        <f t="shared" si="165"/>
        <v>39.44</v>
      </c>
      <c r="Q2636" t="s">
        <v>8319</v>
      </c>
      <c r="R2636" t="s">
        <v>8355</v>
      </c>
      <c r="S2636" s="11">
        <f t="shared" si="166"/>
        <v>42612.448159722226</v>
      </c>
      <c r="T2636" s="11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12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12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12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12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12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12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12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2">
        <f t="shared" si="165"/>
        <v>0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12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42689.374016203699</v>
      </c>
      <c r="T2645" s="11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12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12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12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12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12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12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12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12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42327.597326388881</v>
      </c>
      <c r="T2653" s="11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12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12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12">
        <f t="shared" si="165"/>
        <v>8.5</v>
      </c>
      <c r="Q2656" t="s">
        <v>8319</v>
      </c>
      <c r="R2656" t="s">
        <v>8355</v>
      </c>
      <c r="S2656" s="11">
        <f t="shared" si="166"/>
        <v>42055.39266203704</v>
      </c>
      <c r="T2656" s="11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12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12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42767.480185185181</v>
      </c>
      <c r="T2658" s="11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12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12">
        <f t="shared" si="165"/>
        <v>22.75</v>
      </c>
      <c r="Q2660" t="s">
        <v>8319</v>
      </c>
      <c r="R2660" t="s">
        <v>8355</v>
      </c>
      <c r="S2660" s="11">
        <f t="shared" si="166"/>
        <v>42551.675856481481</v>
      </c>
      <c r="T2660" s="11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12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42081.861226851855</v>
      </c>
      <c r="T2661" s="11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12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12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12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12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12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12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12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12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12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42275.380381944437</v>
      </c>
      <c r="T2670" s="11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12">
        <f t="shared" si="165"/>
        <v>91</v>
      </c>
      <c r="Q2671" t="s">
        <v>8319</v>
      </c>
      <c r="R2671" t="s">
        <v>8356</v>
      </c>
      <c r="S2671" s="11">
        <f t="shared" si="166"/>
        <v>42318.827499999999</v>
      </c>
      <c r="T2671" s="11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12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12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41962.540694444448</v>
      </c>
      <c r="T2673" s="11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12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12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12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12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12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12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41792.821099537032</v>
      </c>
      <c r="T2679" s="11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12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12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12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12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12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12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12">
        <f t="shared" si="165"/>
        <v>200</v>
      </c>
      <c r="Q2686" t="s">
        <v>8336</v>
      </c>
      <c r="R2686" t="s">
        <v>8337</v>
      </c>
      <c r="S2686" s="11">
        <f t="shared" si="166"/>
        <v>41820.706307870365</v>
      </c>
      <c r="T2686" s="11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12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2">
        <f t="shared" si="165"/>
        <v>0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2">
        <f t="shared" si="165"/>
        <v>0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12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42027.910532407412</v>
      </c>
      <c r="T2690" s="11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 xml:space="preserve"> E2691/D2691</f>
        <v>2.8571428571428571E-5</v>
      </c>
      <c r="P2691" s="12">
        <f t="shared" ref="P2691:P2754" si="169">IF(E2691=0, 0, E2691/L2691)</f>
        <v>1</v>
      </c>
      <c r="Q2691" t="s">
        <v>8336</v>
      </c>
      <c r="R2691" t="s">
        <v>8337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12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12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12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12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12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12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12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12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12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2">
        <f t="shared" si="169"/>
        <v>0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12">
        <f t="shared" si="169"/>
        <v>17.5</v>
      </c>
      <c r="Q2702" t="s">
        <v>8336</v>
      </c>
      <c r="R2702" t="s">
        <v>8337</v>
      </c>
      <c r="S2702" s="11">
        <f t="shared" si="170"/>
        <v>41870.666342592594</v>
      </c>
      <c r="T2702" s="11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12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12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12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12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12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12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12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12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12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12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12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41780.536921296298</v>
      </c>
      <c r="T2713" s="11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12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12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12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12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12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12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41934.706585648149</v>
      </c>
      <c r="T2719" s="11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12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12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12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42655.257557870362</v>
      </c>
      <c r="T2722" s="11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12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12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12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12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12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12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12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12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12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12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12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12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12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12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12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12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12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12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12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12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12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12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2">
        <f t="shared" si="169"/>
        <v>0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12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12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12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12">
        <f t="shared" si="169"/>
        <v>35</v>
      </c>
      <c r="Q2749" t="s">
        <v>8322</v>
      </c>
      <c r="R2749" t="s">
        <v>8358</v>
      </c>
      <c r="S2749" s="11">
        <f t="shared" si="170"/>
        <v>41044.439780092594</v>
      </c>
      <c r="T2749" s="11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12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12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2">
        <f t="shared" si="169"/>
        <v>0</v>
      </c>
      <c r="Q2752" t="s">
        <v>8322</v>
      </c>
      <c r="R2752" t="s">
        <v>8358</v>
      </c>
      <c r="S2752" s="11">
        <f t="shared" si="170"/>
        <v>41078.69149305555</v>
      </c>
      <c r="T2752" s="11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2">
        <f t="shared" si="169"/>
        <v>0</v>
      </c>
      <c r="Q2753" t="s">
        <v>8322</v>
      </c>
      <c r="R2753" t="s">
        <v>8358</v>
      </c>
      <c r="S2753" s="11">
        <f t="shared" si="170"/>
        <v>41747.678726851853</v>
      </c>
      <c r="T2753" s="11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12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 xml:space="preserve"> E2755/D2755</f>
        <v>0.19</v>
      </c>
      <c r="P2755" s="12">
        <f t="shared" ref="P2755:P2818" si="173">IF(E2755=0, 0, E2755/L2755)</f>
        <v>47.5</v>
      </c>
      <c r="Q2755" t="s">
        <v>8322</v>
      </c>
      <c r="R2755" t="s">
        <v>8358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2">
        <f t="shared" si="173"/>
        <v>0</v>
      </c>
      <c r="Q2756" t="s">
        <v>8322</v>
      </c>
      <c r="R2756" t="s">
        <v>8358</v>
      </c>
      <c r="S2756" s="11">
        <f t="shared" si="174"/>
        <v>41863.427673611113</v>
      </c>
      <c r="T2756" s="11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12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12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41620.692141203705</v>
      </c>
      <c r="T2758" s="11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12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12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12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2">
        <f t="shared" si="173"/>
        <v>0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12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12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12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12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2">
        <f t="shared" si="173"/>
        <v>0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12">
        <f t="shared" si="173"/>
        <v>25</v>
      </c>
      <c r="Q2768" t="s">
        <v>8322</v>
      </c>
      <c r="R2768" t="s">
        <v>8358</v>
      </c>
      <c r="S2768" s="11">
        <f t="shared" si="174"/>
        <v>40736.459699074068</v>
      </c>
      <c r="T2768" s="11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12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12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12">
        <f t="shared" si="173"/>
        <v>1</v>
      </c>
      <c r="Q2771" t="s">
        <v>8322</v>
      </c>
      <c r="R2771" t="s">
        <v>8358</v>
      </c>
      <c r="S2771" s="11">
        <f t="shared" si="174"/>
        <v>41745.617939814809</v>
      </c>
      <c r="T2771" s="11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12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2">
        <f t="shared" si="173"/>
        <v>0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2">
        <f t="shared" si="173"/>
        <v>0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12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12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12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12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12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12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12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2">
        <f t="shared" si="173"/>
        <v>0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12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12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12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12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12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12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12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12">
        <f t="shared" si="173"/>
        <v>102.5</v>
      </c>
      <c r="Q2790" t="s">
        <v>8317</v>
      </c>
      <c r="R2790" t="s">
        <v>8318</v>
      </c>
      <c r="S2790" s="11">
        <f t="shared" si="174"/>
        <v>42550.493553240733</v>
      </c>
      <c r="T2790" s="11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12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12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12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12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12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12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12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12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12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12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12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12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12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12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12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12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12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12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12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12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12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12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12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12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12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12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12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12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 xml:space="preserve"> E2819/D2819</f>
        <v>1.3</v>
      </c>
      <c r="P2819" s="12">
        <f t="shared" ref="P2819:P2882" si="177">IF(E2819=0, 0, E2819/L2819)</f>
        <v>23.636363636363637</v>
      </c>
      <c r="Q2819" t="s">
        <v>8317</v>
      </c>
      <c r="R2819" t="s">
        <v>8318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12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12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12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12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12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12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12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12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12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12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12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12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12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12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12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12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12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12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12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12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12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12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12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12">
        <f t="shared" si="177"/>
        <v>10</v>
      </c>
      <c r="Q2843" t="s">
        <v>8317</v>
      </c>
      <c r="R2843" t="s">
        <v>8318</v>
      </c>
      <c r="S2843" s="11">
        <f t="shared" si="178"/>
        <v>42291.53121527777</v>
      </c>
      <c r="T2843" s="11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2">
        <f t="shared" si="177"/>
        <v>0</v>
      </c>
      <c r="Q2844" t="s">
        <v>8317</v>
      </c>
      <c r="R2844" t="s">
        <v>8318</v>
      </c>
      <c r="S2844" s="11">
        <f t="shared" si="178"/>
        <v>41784.744155092587</v>
      </c>
      <c r="T2844" s="11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2">
        <f t="shared" si="177"/>
        <v>0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12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12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2">
        <f t="shared" si="177"/>
        <v>0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2">
        <f t="shared" si="177"/>
        <v>0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12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12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12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2">
        <f t="shared" si="177"/>
        <v>0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12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2">
        <f t="shared" si="177"/>
        <v>0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12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12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12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12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2">
        <f t="shared" si="177"/>
        <v>0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12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12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42480.592314814807</v>
      </c>
      <c r="T2862" s="11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12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12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12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12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2">
        <f t="shared" si="177"/>
        <v>0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12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12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12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12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12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12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2">
        <f t="shared" si="177"/>
        <v>0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12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12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12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2">
        <f t="shared" si="177"/>
        <v>0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12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42672.746805555551</v>
      </c>
      <c r="T2879" s="11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12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12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12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 xml:space="preserve"> E2883/D2883</f>
        <v>0</v>
      </c>
      <c r="P2883" s="12">
        <f t="shared" ref="P2883:P2946" si="181">IF(E2883=0, 0, E2883/L2883)</f>
        <v>0</v>
      </c>
      <c r="Q2883" t="s">
        <v>8317</v>
      </c>
      <c r="R2883" t="s">
        <v>8318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12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12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12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12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12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12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2">
        <f t="shared" si="181"/>
        <v>0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12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12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12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12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12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2">
        <f t="shared" si="181"/>
        <v>0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12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12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12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12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2">
        <f t="shared" si="181"/>
        <v>0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12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12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12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12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12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12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12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12">
        <f t="shared" si="181"/>
        <v>1</v>
      </c>
      <c r="Q2909" t="s">
        <v>8317</v>
      </c>
      <c r="R2909" t="s">
        <v>8318</v>
      </c>
      <c r="S2909" s="11">
        <f t="shared" si="182"/>
        <v>42444.669409722213</v>
      </c>
      <c r="T2909" s="11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12">
        <f t="shared" si="181"/>
        <v>52.8</v>
      </c>
      <c r="Q2910" t="s">
        <v>8317</v>
      </c>
      <c r="R2910" t="s">
        <v>8318</v>
      </c>
      <c r="S2910" s="11">
        <f t="shared" si="182"/>
        <v>42499.523368055547</v>
      </c>
      <c r="T2910" s="11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12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12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12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12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12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12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12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12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12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12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12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12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12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12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12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12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12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41863.375787037032</v>
      </c>
      <c r="T2927" s="11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12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12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12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12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12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12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12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12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12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12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12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12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12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12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12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12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12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2">
        <f t="shared" si="181"/>
        <v>0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12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 xml:space="preserve"> E2947/D2947</f>
        <v>0</v>
      </c>
      <c r="P2947" s="12">
        <f t="shared" ref="P2947:P3010" si="185">IF(E2947=0, 0, E2947/L2947)</f>
        <v>0</v>
      </c>
      <c r="Q2947" t="s">
        <v>8317</v>
      </c>
      <c r="R2947" t="s">
        <v>8357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12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12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12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12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2">
        <f t="shared" si="185"/>
        <v>0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12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12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12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2">
        <f t="shared" si="185"/>
        <v>0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12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12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12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2">
        <f t="shared" si="185"/>
        <v>0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2">
        <f t="shared" si="185"/>
        <v>0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2">
        <f t="shared" si="185"/>
        <v>0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12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12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12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12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12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12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12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12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12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12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12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12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12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12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12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12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12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12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12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12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12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12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12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12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12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42654.765370370362</v>
      </c>
      <c r="T2987" s="11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12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12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12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42511.153715277782</v>
      </c>
      <c r="T2990" s="11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12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12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12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12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12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12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12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12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42090.70416666667</v>
      </c>
      <c r="T2998" s="11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12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12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12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12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12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12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12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12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12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12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41957.548506944448</v>
      </c>
      <c r="T3008" s="11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12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12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 xml:space="preserve"> E3011/D3011</f>
        <v>1.19756</v>
      </c>
      <c r="P3011" s="12">
        <f t="shared" ref="P3011:P3074" si="189">IF(E3011=0, 0, E3011/L3011)</f>
        <v>233.8984375</v>
      </c>
      <c r="Q3011" t="s">
        <v>8317</v>
      </c>
      <c r="R3011" t="s">
        <v>8357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12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12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12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12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12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41919.915277777778</v>
      </c>
      <c r="T3016" s="11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12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12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12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12">
        <f t="shared" si="189"/>
        <v>103.17073170731707</v>
      </c>
      <c r="Q3020" t="s">
        <v>8317</v>
      </c>
      <c r="R3020" t="s">
        <v>8357</v>
      </c>
      <c r="S3020" s="11">
        <f t="shared" si="190"/>
        <v>42163.090000000004</v>
      </c>
      <c r="T3020" s="11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12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12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12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12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12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42121.46743055556</v>
      </c>
      <c r="T3025" s="11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12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12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12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12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12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12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12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12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12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12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12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12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12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12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12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12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12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12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12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12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12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12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12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12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12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41975.692847222213</v>
      </c>
      <c r="T3050" s="11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12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12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12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42744.207696759251</v>
      </c>
      <c r="T3053" s="11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12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12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2">
        <f t="shared" si="189"/>
        <v>0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12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2">
        <f t="shared" si="189"/>
        <v>0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2">
        <f t="shared" si="189"/>
        <v>0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12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12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12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2">
        <f t="shared" si="189"/>
        <v>0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12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12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42630.714560185181</v>
      </c>
      <c r="T3065" s="11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12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12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12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12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12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12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12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12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12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 xml:space="preserve"> E3075/D3075</f>
        <v>2.3035714285714285E-4</v>
      </c>
      <c r="P3075" s="12">
        <f t="shared" ref="P3075:P3138" si="193">IF(E3075=0, 0, E3075/L3075)</f>
        <v>92.142857142857139</v>
      </c>
      <c r="Q3075" t="s">
        <v>8317</v>
      </c>
      <c r="R3075" t="s">
        <v>8357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12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42409.362951388881</v>
      </c>
      <c r="T3076" s="11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12">
        <f t="shared" si="193"/>
        <v>64.8</v>
      </c>
      <c r="Q3077" t="s">
        <v>8317</v>
      </c>
      <c r="R3077" t="s">
        <v>8357</v>
      </c>
      <c r="S3077" s="11">
        <f t="shared" si="194"/>
        <v>42550.893981481473</v>
      </c>
      <c r="T3077" s="11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12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12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12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12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12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12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2">
        <f t="shared" si="193"/>
        <v>0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12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12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12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42246.675451388881</v>
      </c>
      <c r="T3087" s="11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12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12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12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12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12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12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12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12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41760.700706018513</v>
      </c>
      <c r="T3095" s="11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12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12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12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12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12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12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12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12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12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12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12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12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12">
        <f t="shared" si="193"/>
        <v>10.25</v>
      </c>
      <c r="Q3108" t="s">
        <v>8317</v>
      </c>
      <c r="R3108" t="s">
        <v>8357</v>
      </c>
      <c r="S3108" s="11">
        <f t="shared" si="194"/>
        <v>42241.22078703704</v>
      </c>
      <c r="T3108" s="11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12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42128.605914351843</v>
      </c>
      <c r="T3109" s="11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12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12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12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12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</v>
      </c>
      <c r="T3113" s="11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12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12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2">
        <f t="shared" si="193"/>
        <v>0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12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12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12">
        <f t="shared" si="193"/>
        <v>1</v>
      </c>
      <c r="Q3119" t="s">
        <v>8317</v>
      </c>
      <c r="R3119" t="s">
        <v>8357</v>
      </c>
      <c r="S3119" s="11">
        <f t="shared" si="194"/>
        <v>42509.166203703695</v>
      </c>
      <c r="T3119" s="11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12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12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12">
        <f t="shared" si="193"/>
        <v>12.8</v>
      </c>
      <c r="Q3122" t="s">
        <v>8317</v>
      </c>
      <c r="R3122" t="s">
        <v>8357</v>
      </c>
      <c r="S3122" s="11">
        <f t="shared" si="194"/>
        <v>42435.733749999999</v>
      </c>
      <c r="T3122" s="11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12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12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12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12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2">
        <f t="shared" si="193"/>
        <v>0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12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42426.809745370374</v>
      </c>
      <c r="T3128" s="11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2">
        <f t="shared" si="193"/>
        <v>0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12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12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12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12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12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12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12">
        <f t="shared" si="193"/>
        <v>18.75</v>
      </c>
      <c r="Q3136" t="s">
        <v>8317</v>
      </c>
      <c r="R3136" t="s">
        <v>8318</v>
      </c>
      <c r="S3136" s="11">
        <f t="shared" si="194"/>
        <v>42800.511793981481</v>
      </c>
      <c r="T3136" s="11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12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12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 xml:space="preserve"> E3139/D3139</f>
        <v>3.3333333333333333E-2</v>
      </c>
      <c r="P3139" s="12">
        <f t="shared" ref="P3139:P3202" si="197">IF(E3139=0, 0, E3139/L3139)</f>
        <v>50</v>
      </c>
      <c r="Q3139" t="s">
        <v>8317</v>
      </c>
      <c r="R3139" t="s">
        <v>8318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2">
        <f t="shared" si="197"/>
        <v>0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12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12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12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12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2">
        <f t="shared" si="197"/>
        <v>0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12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2">
        <f t="shared" si="197"/>
        <v>0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12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12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41909.761053240742</v>
      </c>
      <c r="T3149" s="11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12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12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12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12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12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12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12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12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12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12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12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41447.631388888884</v>
      </c>
      <c r="T3160" s="11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12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12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12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12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12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12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41766.597395833334</v>
      </c>
      <c r="T3166" s="11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12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12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12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12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12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12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12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12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12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41878.670046296291</v>
      </c>
      <c r="T3175" s="11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12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12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12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12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12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12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12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12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12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12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12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12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12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12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12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12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2">
        <f t="shared" si="197"/>
        <v>0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12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12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12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2">
        <f t="shared" si="197"/>
        <v>0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12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12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12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12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12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41858.553449074068</v>
      </c>
      <c r="T3201" s="11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12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 xml:space="preserve"> E3203/D3203</f>
        <v>1.2500000000000001E-2</v>
      </c>
      <c r="P3203" s="12">
        <f t="shared" ref="P3203:P3266" si="201">IF(E3203=0, 0, E3203/L3203)</f>
        <v>12.5</v>
      </c>
      <c r="Q3203" t="s">
        <v>8317</v>
      </c>
      <c r="R3203" t="s">
        <v>8359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12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12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2">
        <f t="shared" si="201"/>
        <v>0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12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2">
        <f t="shared" si="201"/>
        <v>0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12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12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12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41778.428912037038</v>
      </c>
      <c r="T3211" s="11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12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12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41834.378240740742</v>
      </c>
      <c r="T3213" s="11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12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12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12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12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12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12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12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12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12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12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12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12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42206.62703703704</v>
      </c>
      <c r="T3225" s="11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12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12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12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12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12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12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12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41897.959791666668</v>
      </c>
      <c r="T3232" s="11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12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12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12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12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12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12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12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12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12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12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12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12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12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12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12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12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12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12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12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12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12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12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12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12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12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12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12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12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12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12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12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12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12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12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 xml:space="preserve"> E3267/D3267</f>
        <v>1.64</v>
      </c>
      <c r="P3267" s="12">
        <f t="shared" ref="P3267:P3330" si="205">IF(E3267=0, 0, E3267/L3267)</f>
        <v>70.285714285714292</v>
      </c>
      <c r="Q3267" t="s">
        <v>8317</v>
      </c>
      <c r="R3267" t="s">
        <v>8318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12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42136.32780092593</v>
      </c>
      <c r="T3268" s="11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12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12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12">
        <f t="shared" si="205"/>
        <v>116</v>
      </c>
      <c r="Q3271" t="s">
        <v>8317</v>
      </c>
      <c r="R3271" t="s">
        <v>8318</v>
      </c>
      <c r="S3271" s="11">
        <f t="shared" si="206"/>
        <v>42137.18746527777</v>
      </c>
      <c r="T3271" s="11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12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12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12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12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12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12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12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12">
        <f t="shared" si="205"/>
        <v>54.3</v>
      </c>
      <c r="Q3279" t="s">
        <v>8317</v>
      </c>
      <c r="R3279" t="s">
        <v>8318</v>
      </c>
      <c r="S3279" s="11">
        <f t="shared" si="206"/>
        <v>41931.474606481483</v>
      </c>
      <c r="T3279" s="11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12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12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42430.894201388881</v>
      </c>
      <c r="T3281" s="11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12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12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12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12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12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12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12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12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12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12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12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12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12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12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12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12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12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12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12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12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12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12">
        <f t="shared" si="205"/>
        <v>57.2</v>
      </c>
      <c r="Q3303" t="s">
        <v>8317</v>
      </c>
      <c r="R3303" t="s">
        <v>8318</v>
      </c>
      <c r="S3303" s="11">
        <f t="shared" si="206"/>
        <v>42538.527500000004</v>
      </c>
      <c r="T3303" s="11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12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12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12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12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12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12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12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12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12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12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12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12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12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12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42466.095381944448</v>
      </c>
      <c r="T3317" s="11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12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12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42498.831296296288</v>
      </c>
      <c r="T3319" s="11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12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12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12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12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12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12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12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12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12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12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12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 xml:space="preserve"> E3331/D3331</f>
        <v>1.1679999999999999</v>
      </c>
      <c r="P3331" s="12">
        <f t="shared" ref="P3331:P3394" si="209">IF(E3331=0, 0, E3331/L3331)</f>
        <v>44.92307692307692</v>
      </c>
      <c r="Q3331" t="s">
        <v>8317</v>
      </c>
      <c r="R3331" t="s">
        <v>8318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12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12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12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12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12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12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12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42437.190347222226</v>
      </c>
      <c r="T3338" s="11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12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12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12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12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12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12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42062.088078703695</v>
      </c>
      <c r="T3344" s="11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12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12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12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12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12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12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12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12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12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12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12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12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12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12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12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12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12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12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12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12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12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12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12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42320.893425925926</v>
      </c>
      <c r="T3367" s="11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12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12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12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12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12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12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12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12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12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12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12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12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42053.524293981485</v>
      </c>
      <c r="T3379" s="11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12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12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12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41937.745115740734</v>
      </c>
      <c r="T3382" s="11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12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12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12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12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12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12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12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41947.554259259254</v>
      </c>
      <c r="T3389" s="11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12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12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12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</v>
      </c>
      <c r="T3392" s="11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12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12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 xml:space="preserve"> E3395/D3395</f>
        <v>1.0580000000000001</v>
      </c>
      <c r="P3395" s="12">
        <f t="shared" ref="P3395:P3458" si="213">IF(E3395=0, 0, E3395/L3395)</f>
        <v>36.06818181818182</v>
      </c>
      <c r="Q3395" t="s">
        <v>8317</v>
      </c>
      <c r="R3395" t="s">
        <v>8318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12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12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42140.503981481481</v>
      </c>
      <c r="T3397" s="11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12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41764.238298611104</v>
      </c>
      <c r="T3398" s="11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12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12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41941.543703703705</v>
      </c>
      <c r="T3400" s="11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12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12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12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12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12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12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12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12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12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12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12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42544.605995370373</v>
      </c>
      <c r="T3411" s="11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12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12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12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12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12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12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12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12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12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12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12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12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12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12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12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12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12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12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12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12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12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12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12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12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41775.854803240742</v>
      </c>
      <c r="T3435" s="11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12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41800.172094907408</v>
      </c>
      <c r="T3436" s="11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12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12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12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12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42100.719525462955</v>
      </c>
      <c r="T3440" s="11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12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12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12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12">
        <f t="shared" si="213"/>
        <v>31.25</v>
      </c>
      <c r="Q3444" t="s">
        <v>8317</v>
      </c>
      <c r="R3444" t="s">
        <v>8318</v>
      </c>
      <c r="S3444" s="11">
        <f t="shared" si="214"/>
        <v>42124.63277777777</v>
      </c>
      <c r="T3444" s="11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12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12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12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12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12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12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12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12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12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12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12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12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12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12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 xml:space="preserve"> E3459/D3459</f>
        <v>1.4019999999999999</v>
      </c>
      <c r="P3459" s="12">
        <f t="shared" ref="P3459:P3522" si="217">IF(E3459=0, 0, E3459/L3459)</f>
        <v>50.981818181818184</v>
      </c>
      <c r="Q3459" t="s">
        <v>8317</v>
      </c>
      <c r="R3459" t="s">
        <v>8318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12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12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12">
        <f t="shared" si="217"/>
        <v>50</v>
      </c>
      <c r="Q3462" t="s">
        <v>8317</v>
      </c>
      <c r="R3462" t="s">
        <v>8318</v>
      </c>
      <c r="S3462" s="11">
        <f t="shared" si="218"/>
        <v>41852.318888888884</v>
      </c>
      <c r="T3462" s="11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12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12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12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12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12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12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12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12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42605.557048611103</v>
      </c>
      <c r="T3470" s="11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12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12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12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41841.612152777772</v>
      </c>
      <c r="T3473" s="11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12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12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12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12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12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12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12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42053.708587962967</v>
      </c>
      <c r="T3480" s="11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12">
        <f t="shared" si="217"/>
        <v>34.25</v>
      </c>
      <c r="Q3481" t="s">
        <v>8317</v>
      </c>
      <c r="R3481" t="s">
        <v>8318</v>
      </c>
      <c r="S3481" s="11">
        <f t="shared" si="218"/>
        <v>41781.646759259253</v>
      </c>
      <c r="T3481" s="11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12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12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41989.039212962954</v>
      </c>
      <c r="T3483" s="11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12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12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12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12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12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12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12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12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12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12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12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12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12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12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41915.554502314815</v>
      </c>
      <c r="T3497" s="11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12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12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42511.533611111103</v>
      </c>
      <c r="T3499" s="11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12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12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12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42419.711087962954</v>
      </c>
      <c r="T3502" s="11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12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12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12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12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12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12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12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12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12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12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12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12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12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12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12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12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12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41794.609189814815</v>
      </c>
      <c r="T3519" s="11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12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12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12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 xml:space="preserve"> E3523/D3523</f>
        <v>1.6942857142857144</v>
      </c>
      <c r="P3523" s="12">
        <f t="shared" ref="P3523:P3586" si="221">IF(E3523=0, 0, E3523/L3523)</f>
        <v>45.615384615384613</v>
      </c>
      <c r="Q3523" t="s">
        <v>8317</v>
      </c>
      <c r="R3523" t="s">
        <v>8318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12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12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12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12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12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12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12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12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12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12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12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12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12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12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42248.431828703695</v>
      </c>
      <c r="T3537" s="11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12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12">
        <f t="shared" si="221"/>
        <v>43.5</v>
      </c>
      <c r="Q3539" t="s">
        <v>8317</v>
      </c>
      <c r="R3539" t="s">
        <v>8318</v>
      </c>
      <c r="S3539" s="11">
        <f t="shared" si="222"/>
        <v>41923.146018518513</v>
      </c>
      <c r="T3539" s="11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12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12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12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12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12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12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12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12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12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12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12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12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12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12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12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12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12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12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12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12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12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12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12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42115.681319444448</v>
      </c>
      <c r="T3562" s="11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12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12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12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12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42236.414918981485</v>
      </c>
      <c r="T3566" s="11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12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12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12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12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12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12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41976.123645833337</v>
      </c>
      <c r="T3572" s="11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12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12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12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12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41926.734351851846</v>
      </c>
      <c r="T3576" s="11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12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12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12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12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12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12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12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12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12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12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 xml:space="preserve"> E3587/D3587</f>
        <v>1.1911764705882353</v>
      </c>
      <c r="P3587" s="12">
        <f t="shared" ref="P3587:P3650" si="225">IF(E3587=0, 0, E3587/L3587)</f>
        <v>176.08695652173913</v>
      </c>
      <c r="Q3587" t="s">
        <v>8317</v>
      </c>
      <c r="R3587" t="s">
        <v>8318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12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12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12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12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12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12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12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12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12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12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12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12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12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12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12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12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12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12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12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12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12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12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12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42506.50104166667</v>
      </c>
      <c r="T3610" s="11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12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42429.783391203695</v>
      </c>
      <c r="T3611" s="11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12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12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12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41789.518645833334</v>
      </c>
      <c r="T3614" s="11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12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12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12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12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12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12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12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42660.92391203704</v>
      </c>
      <c r="T3621" s="11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12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12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12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12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12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42545.565856481473</v>
      </c>
      <c r="T3626" s="11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12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12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12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2">
        <f t="shared" si="225"/>
        <v>0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12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12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12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12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12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12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12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2">
        <f t="shared" si="225"/>
        <v>0</v>
      </c>
      <c r="Q3638" t="s">
        <v>8317</v>
      </c>
      <c r="R3638" t="s">
        <v>8359</v>
      </c>
      <c r="S3638" s="11">
        <f t="shared" si="226"/>
        <v>42226.486446759263</v>
      </c>
      <c r="T3638" s="11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12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12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12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12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2">
        <f t="shared" si="225"/>
        <v>0</v>
      </c>
      <c r="Q3643" t="s">
        <v>8317</v>
      </c>
      <c r="R3643" t="s">
        <v>8359</v>
      </c>
      <c r="S3643" s="11">
        <f t="shared" si="226"/>
        <v>41899.418738425928</v>
      </c>
      <c r="T3643" s="11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12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2">
        <f t="shared" si="225"/>
        <v>0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12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12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12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12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12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 xml:space="preserve"> E3651/D3651</f>
        <v>1.04</v>
      </c>
      <c r="P3651" s="12">
        <f t="shared" ref="P3651:P3714" si="229">IF(E3651=0, 0, E3651/L3651)</f>
        <v>97.5</v>
      </c>
      <c r="Q3651" t="s">
        <v>8317</v>
      </c>
      <c r="R3651" t="s">
        <v>8318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12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12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12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12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12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12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12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42737.70180555556</v>
      </c>
      <c r="T3658" s="11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12">
        <f t="shared" si="229"/>
        <v>110.75</v>
      </c>
      <c r="Q3659" t="s">
        <v>8317</v>
      </c>
      <c r="R3659" t="s">
        <v>8318</v>
      </c>
      <c r="S3659" s="11">
        <f t="shared" si="230"/>
        <v>42499.421516203707</v>
      </c>
      <c r="T3659" s="11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12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12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12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12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12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12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12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12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12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12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42173.761793981481</v>
      </c>
      <c r="T3669" s="11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12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12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12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12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12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12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12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12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12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12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41802.365949074068</v>
      </c>
      <c r="T3679" s="11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12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12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12">
        <f t="shared" si="229"/>
        <v>99.5</v>
      </c>
      <c r="Q3682" t="s">
        <v>8317</v>
      </c>
      <c r="R3682" t="s">
        <v>8318</v>
      </c>
      <c r="S3682" s="11">
        <f t="shared" si="230"/>
        <v>42627.245763888881</v>
      </c>
      <c r="T3682" s="11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12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12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12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12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12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12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12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12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12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12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41940.389849537038</v>
      </c>
      <c r="T3692" s="11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12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12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12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12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12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12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12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12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12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12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12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12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12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12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12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12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12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12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41809.933865740735</v>
      </c>
      <c r="T3710" s="11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12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12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12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12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42133.963738425926</v>
      </c>
      <c r="T3714" s="11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 xml:space="preserve"> E3715/D3715</f>
        <v>1.0149999999999999</v>
      </c>
      <c r="P3715" s="12">
        <f t="shared" ref="P3715:P3778" si="233">IF(E3715=0, 0, E3715/L3715)</f>
        <v>106.84210526315789</v>
      </c>
      <c r="Q3715" t="s">
        <v>8317</v>
      </c>
      <c r="R3715" t="s">
        <v>8318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12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42118.347997685189</v>
      </c>
      <c r="T3716" s="11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12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12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12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12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12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12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12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12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12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41943.544699074075</v>
      </c>
      <c r="T3725" s="11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12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42465.283101851855</v>
      </c>
      <c r="T3726" s="11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12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12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42461.932534722226</v>
      </c>
      <c r="T3728" s="11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12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12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12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12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12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12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2">
        <f t="shared" si="233"/>
        <v>0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12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12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12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12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12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12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12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2">
        <f t="shared" si="233"/>
        <v>0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12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2">
        <f t="shared" si="233"/>
        <v>0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2">
        <f t="shared" si="233"/>
        <v>0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12">
        <f t="shared" si="233"/>
        <v>10</v>
      </c>
      <c r="Q3747" t="s">
        <v>8317</v>
      </c>
      <c r="R3747" t="s">
        <v>8318</v>
      </c>
      <c r="S3747" s="11">
        <f t="shared" si="234"/>
        <v>41831.489606481482</v>
      </c>
      <c r="T3747" s="11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12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12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12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12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12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12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12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12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12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12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12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12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12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</v>
      </c>
      <c r="T3760" s="11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12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12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12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12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12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12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12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12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12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12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12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12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12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12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12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</v>
      </c>
      <c r="T3775" s="11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12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12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12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 xml:space="preserve"> E3779/D3779</f>
        <v>1.4319999999999999</v>
      </c>
      <c r="P3779" s="12">
        <f t="shared" ref="P3779:P3842" si="237">IF(E3779=0, 0, E3779/L3779)</f>
        <v>48.542372881355931</v>
      </c>
      <c r="Q3779" t="s">
        <v>8317</v>
      </c>
      <c r="R3779" t="s">
        <v>8359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12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12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12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12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12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42546.653900462967</v>
      </c>
      <c r="T3784" s="11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12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12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12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12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12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12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12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2">
        <f t="shared" si="237"/>
        <v>0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2">
        <f t="shared" si="237"/>
        <v>0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12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12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12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12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12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12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12">
        <f t="shared" si="237"/>
        <v>205</v>
      </c>
      <c r="Q3800" t="s">
        <v>8317</v>
      </c>
      <c r="R3800" t="s">
        <v>8359</v>
      </c>
      <c r="S3800" s="11">
        <f t="shared" si="238"/>
        <v>41831.514444444445</v>
      </c>
      <c r="T3800" s="11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12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12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12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2">
        <f t="shared" si="237"/>
        <v>0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12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2">
        <f t="shared" si="237"/>
        <v>0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12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12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12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12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12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12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12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12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12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12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12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12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12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12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12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12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12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12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12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12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12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12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12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12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12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12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12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12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12">
        <f t="shared" si="237"/>
        <v>70</v>
      </c>
      <c r="Q3835" t="s">
        <v>8317</v>
      </c>
      <c r="R3835" t="s">
        <v>8318</v>
      </c>
      <c r="S3835" s="11">
        <f t="shared" si="238"/>
        <v>41963.66402777777</v>
      </c>
      <c r="T3835" s="11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12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12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12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12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12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12">
        <f t="shared" si="237"/>
        <v>63.28125</v>
      </c>
      <c r="Q3841" t="s">
        <v>8317</v>
      </c>
      <c r="R3841" t="s">
        <v>8318</v>
      </c>
      <c r="S3841" s="11">
        <f t="shared" si="238"/>
        <v>42154.934305555551</v>
      </c>
      <c r="T3841" s="11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12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 xml:space="preserve"> E3843/D3843</f>
        <v>8.72E-2</v>
      </c>
      <c r="P3843" s="12">
        <f t="shared" ref="P3843:P3906" si="241">IF(E3843=0, 0, E3843/L3843)</f>
        <v>25.647058823529413</v>
      </c>
      <c r="Q3843" t="s">
        <v>8317</v>
      </c>
      <c r="R3843" t="s">
        <v>8318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12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12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12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12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42248.418680555551</v>
      </c>
      <c r="T3847" s="11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12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12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12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12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12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12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12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12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12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12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12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12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12">
        <f t="shared" si="241"/>
        <v>10</v>
      </c>
      <c r="Q3860" t="s">
        <v>8317</v>
      </c>
      <c r="R3860" t="s">
        <v>8318</v>
      </c>
      <c r="S3860" s="11">
        <f t="shared" si="242"/>
        <v>42128.222731481481</v>
      </c>
      <c r="T3860" s="11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12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12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41833.452662037031</v>
      </c>
      <c r="T3862" s="11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12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12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2">
        <f t="shared" si="241"/>
        <v>0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12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12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12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12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12">
        <f t="shared" si="241"/>
        <v>10</v>
      </c>
      <c r="Q3870" t="s">
        <v>8317</v>
      </c>
      <c r="R3870" t="s">
        <v>8359</v>
      </c>
      <c r="S3870" s="11">
        <f t="shared" si="242"/>
        <v>41865.451446759253</v>
      </c>
      <c r="T3870" s="11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12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12">
        <f t="shared" si="241"/>
        <v>150</v>
      </c>
      <c r="Q3872" t="s">
        <v>8317</v>
      </c>
      <c r="R3872" t="s">
        <v>8359</v>
      </c>
      <c r="S3872" s="11">
        <f t="shared" si="242"/>
        <v>41792.963865740734</v>
      </c>
      <c r="T3872" s="11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12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2">
        <f t="shared" si="241"/>
        <v>0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2">
        <f t="shared" si="241"/>
        <v>0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2">
        <f t="shared" si="241"/>
        <v>0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2">
        <f t="shared" si="241"/>
        <v>0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12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12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12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2">
        <f t="shared" si="241"/>
        <v>0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12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12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2">
        <f t="shared" si="241"/>
        <v>0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2">
        <f t="shared" si="241"/>
        <v>0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2">
        <f t="shared" si="241"/>
        <v>0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2">
        <f t="shared" si="241"/>
        <v>0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2">
        <f t="shared" si="241"/>
        <v>0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12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12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12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12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12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2">
        <f t="shared" si="241"/>
        <v>0</v>
      </c>
      <c r="Q3894" t="s">
        <v>8317</v>
      </c>
      <c r="R3894" t="s">
        <v>8318</v>
      </c>
      <c r="S3894" s="11">
        <f t="shared" si="242"/>
        <v>41867.44394675926</v>
      </c>
      <c r="T3894" s="11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12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12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12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12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12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12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12">
        <f t="shared" si="241"/>
        <v>62.5</v>
      </c>
      <c r="Q3901" t="s">
        <v>8317</v>
      </c>
      <c r="R3901" t="s">
        <v>8318</v>
      </c>
      <c r="S3901" s="11">
        <f t="shared" si="242"/>
        <v>41843.566678240735</v>
      </c>
      <c r="T3901" s="11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12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12">
        <f t="shared" si="241"/>
        <v>25</v>
      </c>
      <c r="Q3903" t="s">
        <v>8317</v>
      </c>
      <c r="R3903" t="s">
        <v>8318</v>
      </c>
      <c r="S3903" s="11">
        <f t="shared" si="242"/>
        <v>42317.618043981485</v>
      </c>
      <c r="T3903" s="11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12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2">
        <f t="shared" si="241"/>
        <v>0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12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 xml:space="preserve"> E3907/D3907</f>
        <v>0.11533333333333333</v>
      </c>
      <c r="P3907" s="12">
        <f t="shared" ref="P3907:P3970" si="245">IF(E3907=0, 0, E3907/L3907)</f>
        <v>24.714285714285715</v>
      </c>
      <c r="Q3907" t="s">
        <v>8317</v>
      </c>
      <c r="R3907" t="s">
        <v>8318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12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12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12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12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12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12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12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12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12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42114.610601851848</v>
      </c>
      <c r="T3916" s="11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12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2">
        <f t="shared" si="245"/>
        <v>0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12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12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12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12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2">
        <f t="shared" si="245"/>
        <v>0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12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12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12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12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12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12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12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12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2">
        <f t="shared" si="245"/>
        <v>0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2">
        <f t="shared" si="245"/>
        <v>0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12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12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12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12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42221.448449074065</v>
      </c>
      <c r="T3937" s="11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2">
        <f t="shared" si="245"/>
        <v>0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12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12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42151.697384259263</v>
      </c>
      <c r="T3940" s="11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12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12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12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2">
        <f t="shared" si="245"/>
        <v>0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12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2">
        <f t="shared" si="245"/>
        <v>0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12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12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12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2">
        <f t="shared" si="245"/>
        <v>0</v>
      </c>
      <c r="Q3950" t="s">
        <v>8317</v>
      </c>
      <c r="R3950" t="s">
        <v>8318</v>
      </c>
      <c r="S3950" s="11">
        <f t="shared" si="246"/>
        <v>41829.117164351846</v>
      </c>
      <c r="T3950" s="11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12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12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12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12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2">
        <f t="shared" si="245"/>
        <v>0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2">
        <f t="shared" si="245"/>
        <v>0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12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2">
        <f t="shared" si="245"/>
        <v>0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12">
        <f t="shared" si="245"/>
        <v>7</v>
      </c>
      <c r="Q3959" t="s">
        <v>8317</v>
      </c>
      <c r="R3959" t="s">
        <v>8318</v>
      </c>
      <c r="S3959" s="11">
        <f t="shared" si="246"/>
        <v>42513.767986111103</v>
      </c>
      <c r="T3959" s="11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12">
        <f t="shared" si="245"/>
        <v>40.0625</v>
      </c>
      <c r="Q3960" t="s">
        <v>8317</v>
      </c>
      <c r="R3960" t="s">
        <v>8318</v>
      </c>
      <c r="S3960" s="11">
        <f t="shared" si="246"/>
        <v>41816.742037037038</v>
      </c>
      <c r="T3960" s="11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12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12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12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12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2">
        <f t="shared" si="245"/>
        <v>0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12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12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12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12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12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 xml:space="preserve"> E3971/D3971</f>
        <v>7.4690265486725665E-2</v>
      </c>
      <c r="P3971" s="12">
        <f t="shared" ref="P3971:P4034" si="249">IF(E3971=0, 0, E3971/L3971)</f>
        <v>35.166666666666664</v>
      </c>
      <c r="Q3971" t="s">
        <v>8317</v>
      </c>
      <c r="R3971" t="s">
        <v>8318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12">
        <f t="shared" si="249"/>
        <v>5.5</v>
      </c>
      <c r="Q3972" t="s">
        <v>8317</v>
      </c>
      <c r="R3972" t="s">
        <v>8318</v>
      </c>
      <c r="S3972" s="11">
        <f t="shared" si="250"/>
        <v>42447.655219907399</v>
      </c>
      <c r="T3972" s="11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12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12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12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12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2">
        <f t="shared" si="249"/>
        <v>0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12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12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12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12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12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12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12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12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12">
        <f t="shared" si="249"/>
        <v>9.5</v>
      </c>
      <c r="Q3986" t="s">
        <v>8317</v>
      </c>
      <c r="R3986" t="s">
        <v>8318</v>
      </c>
      <c r="S3986" s="11">
        <f t="shared" si="250"/>
        <v>41920.755138888882</v>
      </c>
      <c r="T3986" s="11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12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12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12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12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2">
        <f t="shared" si="249"/>
        <v>0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12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12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12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12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12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12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12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41950.058611111104</v>
      </c>
      <c r="T3998" s="11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2">
        <f t="shared" si="249"/>
        <v>0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12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12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12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12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12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12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12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12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12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12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12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12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12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12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2">
        <f t="shared" si="249"/>
        <v>0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12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2">
        <f t="shared" si="249"/>
        <v>0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12">
        <f t="shared" si="249"/>
        <v>1</v>
      </c>
      <c r="Q4017" t="s">
        <v>8317</v>
      </c>
      <c r="R4017" t="s">
        <v>8318</v>
      </c>
      <c r="S4017" s="11">
        <f t="shared" si="250"/>
        <v>42174.572488425918</v>
      </c>
      <c r="T4017" s="11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12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12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12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12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12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12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12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41990.375775462955</v>
      </c>
      <c r="T4024" s="11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2">
        <f t="shared" si="249"/>
        <v>0</v>
      </c>
      <c r="Q4025" t="s">
        <v>8317</v>
      </c>
      <c r="R4025" t="s">
        <v>8318</v>
      </c>
      <c r="S4025" s="11">
        <f t="shared" si="250"/>
        <v>42408.791238425918</v>
      </c>
      <c r="T4025" s="11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12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12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2">
        <f t="shared" si="249"/>
        <v>0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12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12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2">
        <f t="shared" si="249"/>
        <v>0</v>
      </c>
      <c r="Q4031" t="s">
        <v>8317</v>
      </c>
      <c r="R4031" t="s">
        <v>8318</v>
      </c>
      <c r="S4031" s="11">
        <f t="shared" si="250"/>
        <v>42321.816782407412</v>
      </c>
      <c r="T4031" s="11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12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2">
        <f t="shared" si="249"/>
        <v>0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12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 xml:space="preserve"> E4035/D4035</f>
        <v>0.25698702928870293</v>
      </c>
      <c r="P4035" s="12">
        <f t="shared" ref="P4035:P4098" si="253">IF(E4035=0, 0, E4035/L4035)</f>
        <v>65.340319148936175</v>
      </c>
      <c r="Q4035" t="s">
        <v>8317</v>
      </c>
      <c r="R4035" t="s">
        <v>8318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12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12">
        <f t="shared" si="253"/>
        <v>147.4</v>
      </c>
      <c r="Q4037" t="s">
        <v>8317</v>
      </c>
      <c r="R4037" t="s">
        <v>8318</v>
      </c>
      <c r="S4037" s="11">
        <f t="shared" si="254"/>
        <v>41903.674618055549</v>
      </c>
      <c r="T4037" s="11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12">
        <f t="shared" si="253"/>
        <v>166.05882352941177</v>
      </c>
      <c r="Q4038" t="s">
        <v>8317</v>
      </c>
      <c r="R4038" t="s">
        <v>8318</v>
      </c>
      <c r="S4038" s="11">
        <f t="shared" si="254"/>
        <v>41804.728749999995</v>
      </c>
      <c r="T4038" s="11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12">
        <f t="shared" si="253"/>
        <v>40</v>
      </c>
      <c r="Q4039" t="s">
        <v>8317</v>
      </c>
      <c r="R4039" t="s">
        <v>8318</v>
      </c>
      <c r="S4039" s="11">
        <f t="shared" si="254"/>
        <v>42496.862442129634</v>
      </c>
      <c r="T4039" s="11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12">
        <f t="shared" si="253"/>
        <v>75.25</v>
      </c>
      <c r="Q4040" t="s">
        <v>8317</v>
      </c>
      <c r="R4040" t="s">
        <v>8318</v>
      </c>
      <c r="S4040" s="11">
        <f t="shared" si="254"/>
        <v>41869.59039351852</v>
      </c>
      <c r="T4040" s="11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12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12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12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12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2">
        <f t="shared" si="253"/>
        <v>0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12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12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12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12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12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12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12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2">
        <f t="shared" si="253"/>
        <v>0</v>
      </c>
      <c r="Q4053" t="s">
        <v>8317</v>
      </c>
      <c r="R4053" t="s">
        <v>8318</v>
      </c>
      <c r="S4053" s="11">
        <f t="shared" si="254"/>
        <v>41761.601817129631</v>
      </c>
      <c r="T4053" s="11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12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12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2">
        <f t="shared" si="253"/>
        <v>0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12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12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42534.724988425929</v>
      </c>
      <c r="T4058" s="11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12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12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12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12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2">
        <f t="shared" si="253"/>
        <v>0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12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12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12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12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12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12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12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12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12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2">
        <f t="shared" si="253"/>
        <v>0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12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12">
        <f t="shared" si="253"/>
        <v>18.5</v>
      </c>
      <c r="Q4075" t="s">
        <v>8317</v>
      </c>
      <c r="R4075" t="s">
        <v>8318</v>
      </c>
      <c r="S4075" s="11">
        <f t="shared" si="254"/>
        <v>42078.136875000004</v>
      </c>
      <c r="T4075" s="11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12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12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2">
        <f t="shared" si="253"/>
        <v>0</v>
      </c>
      <c r="Q4078" t="s">
        <v>8317</v>
      </c>
      <c r="R4078" t="s">
        <v>8318</v>
      </c>
      <c r="S4078" s="11">
        <f t="shared" si="254"/>
        <v>41905.587372685186</v>
      </c>
      <c r="T4078" s="11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12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2">
        <f t="shared" si="253"/>
        <v>0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12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2">
        <f t="shared" si="253"/>
        <v>0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12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12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12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12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12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12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2">
        <f t="shared" si="253"/>
        <v>0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12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12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12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12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12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12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12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12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12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 xml:space="preserve"> E4099/D4099</f>
        <v>0</v>
      </c>
      <c r="P4099" s="12">
        <f t="shared" ref="P4099:P4115" si="257">IF(E4099=0, 0, E4099/L4099)</f>
        <v>0</v>
      </c>
      <c r="Q4099" t="s">
        <v>8317</v>
      </c>
      <c r="R4099" t="s">
        <v>8318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2">
        <f t="shared" si="257"/>
        <v>0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12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2">
        <f t="shared" si="257"/>
        <v>0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2">
        <f t="shared" si="257"/>
        <v>0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12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12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12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12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12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12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12">
        <f t="shared" si="257"/>
        <v>59</v>
      </c>
      <c r="Q4110" t="s">
        <v>8317</v>
      </c>
      <c r="R4110" t="s">
        <v>8318</v>
      </c>
      <c r="S4110" s="11">
        <f t="shared" si="258"/>
        <v>42766.823344907411</v>
      </c>
      <c r="T4110" s="11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2">
        <f t="shared" si="257"/>
        <v>0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12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42512.418414351843</v>
      </c>
      <c r="T4112" s="11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12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12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12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2:F4115">
    <cfRule type="containsText" dxfId="6" priority="7" operator="containsText" text="successful">
      <formula>NOT(ISERROR(SEARCH("successful",F2)))</formula>
    </cfRule>
    <cfRule type="containsText" dxfId="5" priority="6" operator="containsText" text="failed">
      <formula>NOT(ISERROR(SEARCH("failed",F2)))</formula>
    </cfRule>
    <cfRule type="containsText" dxfId="4" priority="5" operator="containsText" text="canceled">
      <formula>NOT(ISERROR(SEARCH("canceled",F2)))</formula>
    </cfRule>
    <cfRule type="containsText" dxfId="3" priority="4" operator="containsText" text="live">
      <formula>NOT(ISERROR(SEARCH("live",F2)))</formula>
    </cfRule>
  </conditionalFormatting>
  <conditionalFormatting sqref="O2:O4115">
    <cfRule type="cellIs" dxfId="2" priority="3" operator="between">
      <formula>0</formula>
      <formula>1</formula>
    </cfRule>
    <cfRule type="cellIs" dxfId="1" priority="2" operator="between">
      <formula>1</formula>
      <formula>2</formula>
    </cfRule>
    <cfRule type="cellIs" dxfId="0" priority="1" operator="greaterThan">
      <formula>2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02B39-AB9F-4435-A4B4-408D803801E6}">
  <sheetPr codeName="Sheet1"/>
  <dimension ref="A1:F46"/>
  <sheetViews>
    <sheetView topLeftCell="A4" workbookViewId="0">
      <selection activeCell="I3" sqref="I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7" t="s">
        <v>8308</v>
      </c>
      <c r="B1" t="s">
        <v>8362</v>
      </c>
    </row>
    <row r="3" spans="1:6" x14ac:dyDescent="0.25">
      <c r="A3" s="7" t="s">
        <v>8364</v>
      </c>
      <c r="B3" s="7" t="s">
        <v>8365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8" t="s">
        <v>8344</v>
      </c>
      <c r="B6" s="10"/>
      <c r="C6" s="10"/>
      <c r="D6" s="10">
        <v>20</v>
      </c>
      <c r="E6" s="10"/>
      <c r="F6" s="10">
        <v>20</v>
      </c>
    </row>
    <row r="7" spans="1:6" ht="14.25" customHeight="1" x14ac:dyDescent="0.25">
      <c r="A7" s="8" t="s">
        <v>8332</v>
      </c>
      <c r="B7" s="10"/>
      <c r="C7" s="10"/>
      <c r="D7" s="10">
        <v>24</v>
      </c>
      <c r="E7" s="10"/>
      <c r="F7" s="10">
        <v>24</v>
      </c>
    </row>
    <row r="8" spans="1:6" x14ac:dyDescent="0.25">
      <c r="A8" s="8" t="s">
        <v>8358</v>
      </c>
      <c r="B8" s="10"/>
      <c r="C8" s="10">
        <v>40</v>
      </c>
      <c r="D8" s="10"/>
      <c r="E8" s="10"/>
      <c r="F8" s="10">
        <v>40</v>
      </c>
    </row>
    <row r="9" spans="1:6" x14ac:dyDescent="0.25">
      <c r="A9" s="8" t="s">
        <v>8354</v>
      </c>
      <c r="B9" s="10">
        <v>40</v>
      </c>
      <c r="C9" s="10"/>
      <c r="D9" s="10"/>
      <c r="E9" s="10"/>
      <c r="F9" s="10">
        <v>40</v>
      </c>
    </row>
    <row r="10" spans="1:6" x14ac:dyDescent="0.25">
      <c r="A10" s="8" t="s">
        <v>8315</v>
      </c>
      <c r="B10" s="10">
        <v>180</v>
      </c>
      <c r="C10" s="10"/>
      <c r="D10" s="10"/>
      <c r="E10" s="10"/>
      <c r="F10" s="10">
        <v>180</v>
      </c>
    </row>
    <row r="11" spans="1:6" x14ac:dyDescent="0.25">
      <c r="A11" s="8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8" t="s">
        <v>8330</v>
      </c>
      <c r="B12" s="10">
        <v>40</v>
      </c>
      <c r="C12" s="10"/>
      <c r="D12" s="10"/>
      <c r="E12" s="10"/>
      <c r="F12" s="10">
        <v>40</v>
      </c>
    </row>
    <row r="13" spans="1:6" x14ac:dyDescent="0.25">
      <c r="A13" s="8" t="s">
        <v>8347</v>
      </c>
      <c r="B13" s="10"/>
      <c r="C13" s="10">
        <v>40</v>
      </c>
      <c r="D13" s="10"/>
      <c r="E13" s="10">
        <v>20</v>
      </c>
      <c r="F13" s="10">
        <v>60</v>
      </c>
    </row>
    <row r="14" spans="1:6" x14ac:dyDescent="0.25">
      <c r="A14" s="8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8" t="s">
        <v>8337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25">
      <c r="A16" s="8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8" t="s">
        <v>8349</v>
      </c>
      <c r="B17" s="10">
        <v>140</v>
      </c>
      <c r="C17" s="10"/>
      <c r="D17" s="10"/>
      <c r="E17" s="10"/>
      <c r="F17" s="10">
        <v>140</v>
      </c>
    </row>
    <row r="18" spans="1:6" x14ac:dyDescent="0.25">
      <c r="A18" s="8" t="s">
        <v>8329</v>
      </c>
      <c r="B18" s="10">
        <v>140</v>
      </c>
      <c r="C18" s="10">
        <v>20</v>
      </c>
      <c r="D18" s="10"/>
      <c r="E18" s="10"/>
      <c r="F18" s="10">
        <v>160</v>
      </c>
    </row>
    <row r="19" spans="1:6" x14ac:dyDescent="0.25">
      <c r="A19" s="8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8" t="s">
        <v>8356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25">
      <c r="A21" s="8" t="s">
        <v>8327</v>
      </c>
      <c r="B21" s="10">
        <v>20</v>
      </c>
      <c r="C21" s="10"/>
      <c r="D21" s="10"/>
      <c r="E21" s="10"/>
      <c r="F21" s="10">
        <v>20</v>
      </c>
    </row>
    <row r="22" spans="1:6" x14ac:dyDescent="0.25">
      <c r="A22" s="8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8" t="s">
        <v>8359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25">
      <c r="A24" s="8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8" t="s">
        <v>8323</v>
      </c>
      <c r="B25" s="10">
        <v>60</v>
      </c>
      <c r="C25" s="10"/>
      <c r="D25" s="10"/>
      <c r="E25" s="10"/>
      <c r="F25" s="10">
        <v>60</v>
      </c>
    </row>
    <row r="26" spans="1:6" x14ac:dyDescent="0.25">
      <c r="A26" s="8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8" t="s">
        <v>8339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25">
      <c r="A28" s="8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8" t="s">
        <v>8318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25">
      <c r="A30" s="8" t="s">
        <v>8346</v>
      </c>
      <c r="B30" s="10">
        <v>40</v>
      </c>
      <c r="C30" s="10"/>
      <c r="D30" s="10"/>
      <c r="E30" s="10"/>
      <c r="F30" s="10">
        <v>40</v>
      </c>
    </row>
    <row r="31" spans="1:6" x14ac:dyDescent="0.25">
      <c r="A31" s="8" t="s">
        <v>8342</v>
      </c>
      <c r="B31" s="10">
        <v>20</v>
      </c>
      <c r="C31" s="10"/>
      <c r="D31" s="10"/>
      <c r="E31" s="10"/>
      <c r="F31" s="10">
        <v>20</v>
      </c>
    </row>
    <row r="32" spans="1:6" x14ac:dyDescent="0.25">
      <c r="A32" s="8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8" t="s">
        <v>8326</v>
      </c>
      <c r="B33" s="10">
        <v>260</v>
      </c>
      <c r="C33" s="10"/>
      <c r="D33" s="10"/>
      <c r="E33" s="10"/>
      <c r="F33" s="10">
        <v>260</v>
      </c>
    </row>
    <row r="34" spans="1:6" x14ac:dyDescent="0.25">
      <c r="A34" s="8" t="s">
        <v>8313</v>
      </c>
      <c r="B34" s="10"/>
      <c r="C34" s="10"/>
      <c r="D34" s="10">
        <v>40</v>
      </c>
      <c r="E34" s="10"/>
      <c r="F34" s="10">
        <v>40</v>
      </c>
    </row>
    <row r="35" spans="1:6" x14ac:dyDescent="0.25">
      <c r="A35" s="8" t="s">
        <v>8312</v>
      </c>
      <c r="B35" s="10">
        <v>60</v>
      </c>
      <c r="C35" s="10"/>
      <c r="D35" s="10"/>
      <c r="E35" s="10"/>
      <c r="F35" s="10">
        <v>60</v>
      </c>
    </row>
    <row r="36" spans="1:6" x14ac:dyDescent="0.25">
      <c r="A36" s="8" t="s">
        <v>8352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25">
      <c r="A37" s="8" t="s">
        <v>8355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25">
      <c r="A38" s="8" t="s">
        <v>8357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25">
      <c r="A39" s="8" t="s">
        <v>8351</v>
      </c>
      <c r="B39" s="10">
        <v>80</v>
      </c>
      <c r="C39" s="10"/>
      <c r="D39" s="10"/>
      <c r="E39" s="10"/>
      <c r="F39" s="10">
        <v>80</v>
      </c>
    </row>
    <row r="40" spans="1:6" x14ac:dyDescent="0.25">
      <c r="A40" s="8" t="s">
        <v>8311</v>
      </c>
      <c r="B40" s="10">
        <v>60</v>
      </c>
      <c r="C40" s="10"/>
      <c r="D40" s="10"/>
      <c r="E40" s="10"/>
      <c r="F40" s="10">
        <v>60</v>
      </c>
    </row>
    <row r="41" spans="1:6" x14ac:dyDescent="0.25">
      <c r="A41" s="8" t="s">
        <v>8341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25">
      <c r="A42" s="8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8" t="s">
        <v>8321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25">
      <c r="A44" s="8" t="s">
        <v>8320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25">
      <c r="A45" s="8" t="s">
        <v>8340</v>
      </c>
      <c r="B45" s="10"/>
      <c r="C45" s="10"/>
      <c r="D45" s="10">
        <v>20</v>
      </c>
      <c r="E45" s="10"/>
      <c r="F45" s="10">
        <v>20</v>
      </c>
    </row>
    <row r="46" spans="1:6" x14ac:dyDescent="0.25">
      <c r="A46" s="8" t="s">
        <v>8361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6403A-D7E7-461D-8C86-5C98D9D76599}">
  <sheetPr codeName="Sheet2"/>
  <dimension ref="A1:E18"/>
  <sheetViews>
    <sheetView workbookViewId="0">
      <selection activeCell="B10" sqref="B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4" bestFit="1" customWidth="1"/>
    <col min="8" max="8" width="17" bestFit="1" customWidth="1"/>
    <col min="9" max="9" width="14" bestFit="1" customWidth="1"/>
    <col min="10" max="10" width="22.140625" bestFit="1" customWidth="1"/>
    <col min="11" max="11" width="19" bestFit="1" customWidth="1"/>
  </cols>
  <sheetData>
    <row r="1" spans="1:5" x14ac:dyDescent="0.25">
      <c r="A1" s="7" t="s">
        <v>8308</v>
      </c>
      <c r="B1" t="s">
        <v>8362</v>
      </c>
    </row>
    <row r="2" spans="1:5" x14ac:dyDescent="0.25">
      <c r="A2" s="7" t="s">
        <v>8380</v>
      </c>
      <c r="B2" t="s">
        <v>8362</v>
      </c>
    </row>
    <row r="4" spans="1:5" x14ac:dyDescent="0.25">
      <c r="A4" s="7" t="s">
        <v>8363</v>
      </c>
      <c r="B4" s="7" t="s">
        <v>8365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9" t="s">
        <v>8370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5">
      <c r="A7" s="9" t="s">
        <v>8378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5">
      <c r="A8" s="9" t="s">
        <v>8374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9" t="s">
        <v>8375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5">
      <c r="A10" s="9" t="s">
        <v>8371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5">
      <c r="A11" s="9" t="s">
        <v>8379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9" t="s">
        <v>8372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9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9" t="s">
        <v>8368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9" t="s">
        <v>8376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9" t="s">
        <v>8377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5">
      <c r="A17" s="9" t="s">
        <v>8373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48FE1-163F-49F1-B74C-367653AC3470}">
  <sheetPr codeName="Sheet3"/>
  <dimension ref="A3:F14"/>
  <sheetViews>
    <sheetView workbookViewId="0">
      <selection activeCell="D2" sqref="D2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7" t="s">
        <v>8364</v>
      </c>
      <c r="B3" s="7" t="s">
        <v>8365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8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8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8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8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8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8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8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8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8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6AC5A-5CE6-4BDF-9422-B860918AC944}">
  <sheetPr codeName="Sheet4"/>
  <dimension ref="A1:H13"/>
  <sheetViews>
    <sheetView workbookViewId="0">
      <selection activeCell="H25" sqref="H25"/>
    </sheetView>
  </sheetViews>
  <sheetFormatPr defaultRowHeight="15" x14ac:dyDescent="0.25"/>
  <cols>
    <col min="1" max="1" width="27.42578125" customWidth="1"/>
    <col min="2" max="2" width="18" customWidth="1"/>
    <col min="3" max="3" width="15.85546875" customWidth="1"/>
    <col min="4" max="4" width="18.28515625" customWidth="1"/>
    <col min="5" max="5" width="32.85546875" customWidth="1"/>
    <col min="6" max="6" width="21.7109375" customWidth="1"/>
    <col min="7" max="7" width="17.5703125" customWidth="1"/>
    <col min="8" max="8" width="20.140625" customWidth="1"/>
  </cols>
  <sheetData>
    <row r="1" spans="1:8" x14ac:dyDescent="0.25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25">
      <c r="A2" t="s">
        <v>8389</v>
      </c>
      <c r="B2">
        <f xml:space="preserve"> COUNTIFS(Sheet1!D2:D4115, "&lt;1000", Sheet1!F2:F4115, "successful")</f>
        <v>322</v>
      </c>
      <c r="C2">
        <f xml:space="preserve"> COUNTIFS(Sheet1!D2:D4115, "&lt;1000", Sheet1!F2:F4115, "failed")</f>
        <v>113</v>
      </c>
      <c r="D2">
        <f xml:space="preserve"> COUNTIFS(Sheet1!D2:D4115, "&lt;1000", Sheet1!F2:F4115, "canceled")</f>
        <v>18</v>
      </c>
      <c r="E2">
        <f xml:space="preserve"> 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8390</v>
      </c>
      <c r="B3">
        <f xml:space="preserve"> COUNTIFS(Sheet1!D2:D4115, "&gt;999", Sheet1!F2:F4115, "successful", Sheet1!D2:D4115, "&lt;5000")</f>
        <v>932</v>
      </c>
      <c r="C3">
        <f xml:space="preserve"> COUNTIFS(Sheet1!D2:D4115, "&gt;999", Sheet1!F2:F4115, "failed", Sheet1!D2:D4115, "&lt;5000")</f>
        <v>420</v>
      </c>
      <c r="D3">
        <f xml:space="preserve"> COUNTIFS(Sheet1!D2:D4115, "&gt;999", Sheet1!F2:F4115, "canceled", Sheet1!D2:D4115, "&lt;5000")</f>
        <v>60</v>
      </c>
      <c r="E3">
        <f t="shared" ref="E3:E13" si="0" xml:space="preserve"> 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8391</v>
      </c>
      <c r="B4">
        <f xml:space="preserve"> COUNTIFS(Sheet1!D2:D4115, "&gt;4999", Sheet1!F2:F4115, "successful", Sheet1!D2:D4115, "&lt;10000")</f>
        <v>381</v>
      </c>
      <c r="C4">
        <f xml:space="preserve"> COUNTIFS(Sheet1!D2:D4115, "&gt;4999", Sheet1!F2:F4115, "failed", Sheet1!D2:D4115, "&lt;10000")</f>
        <v>283</v>
      </c>
      <c r="D4">
        <f xml:space="preserve"> COUNTIFS(Sheet1!D2:D4115, "&gt;4999", Sheet1!F2:F4115, "canceled", Sheet1!D2:D4115, 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8392</v>
      </c>
      <c r="B5">
        <f xml:space="preserve"> COUNTIFS(Sheet1!D2:D4115, "&gt;9999", Sheet1!F2:F4115, "successful", Sheet1!D2:D4115, "&lt;15000")</f>
        <v>168</v>
      </c>
      <c r="C5">
        <f xml:space="preserve"> COUNTIFS(Sheet1!D2:D4115, "&gt;9999", Sheet1!F2:F4115, "failed", Sheet1!D2:D4115, "&lt;15000")</f>
        <v>144</v>
      </c>
      <c r="D5">
        <f xml:space="preserve"> COUNTIFS(Sheet1!D2:D4115, "&gt;9999", Sheet1!F2:F4115, "canceled", Sheet1!D2:D4115, 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8393</v>
      </c>
      <c r="B6">
        <f xml:space="preserve"> COUNTIFS(Sheet1!D2:D4115, "&gt;14999", Sheet1!F2:F4115, "successful", Sheet1!D2:D4115, "&lt;20000")</f>
        <v>94</v>
      </c>
      <c r="C6">
        <f xml:space="preserve"> COUNTIFS(Sheet1!D2:D4115, "&gt;14999", Sheet1!F2:F4115, "failed", Sheet1!D2:D4115, "&lt;20000")</f>
        <v>90</v>
      </c>
      <c r="D6">
        <f xml:space="preserve"> COUNTIFS(Sheet1!D2:D4115, "&gt;14999", Sheet1!F2:F4115, "canceled", Sheet1!D2:D4115, 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8394</v>
      </c>
      <c r="B7">
        <f xml:space="preserve"> COUNTIFS(Sheet1!D2:D4115, "&gt;19999", Sheet1!F2:F4115, "successful", Sheet1!D2:D4115, "&lt;25000")</f>
        <v>62</v>
      </c>
      <c r="C7">
        <f xml:space="preserve"> COUNTIFS(Sheet1!D2:D4115, "&gt;19999", Sheet1!F2:F4115, "failed", Sheet1!D2:D4115, "&lt;25000")</f>
        <v>72</v>
      </c>
      <c r="D7">
        <f xml:space="preserve"> COUNTIFS(Sheet1!D2:D4115, "&gt;19999", Sheet1!F2:F4115, "canceled", Sheet1!D2:D4115, 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8395</v>
      </c>
      <c r="B8">
        <f xml:space="preserve"> COUNTIFS(Sheet1!D2:D4115, "&gt;24999", Sheet1!F2:F4115, "successful", Sheet1!D2:D4115, "&lt;30000")</f>
        <v>55</v>
      </c>
      <c r="C8">
        <f xml:space="preserve"> COUNTIFS(Sheet1!D2:D4115, "&gt;24999", Sheet1!F2:F4115, "failed", Sheet1!D2:D4115, "&lt;30000")</f>
        <v>64</v>
      </c>
      <c r="D8">
        <f xml:space="preserve"> COUNTIFS(Sheet1!D2:D4115, "&gt;24999", Sheet1!F2:F4115, "canceled", Sheet1!D2:D4115, 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8396</v>
      </c>
      <c r="B9">
        <f xml:space="preserve"> COUNTIFS(Sheet1!D2:D4115, "&gt;29999", Sheet1!F2:F4115, "successful", Sheet1!D2:D4115, "&lt;35000")</f>
        <v>32</v>
      </c>
      <c r="C9">
        <f xml:space="preserve"> COUNTIFS(Sheet1!D2:D4115, "&gt;29999", Sheet1!F2:F4115, "failed", Sheet1!D2:D4115, "&lt;35000")</f>
        <v>37</v>
      </c>
      <c r="D9">
        <f xml:space="preserve"> COUNTIFS(Sheet1!D2:D4115, "&gt;29999", Sheet1!F2:F4115, "canceled", Sheet1!D2:D4115, 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8397</v>
      </c>
      <c r="B10">
        <f xml:space="preserve"> COUNTIFS(Sheet1!D2:D4115, "&gt;34999", Sheet1!F2:F4115, "successful", Sheet1!D2:D4115, "&lt;40000")</f>
        <v>26</v>
      </c>
      <c r="C10">
        <f xml:space="preserve"> COUNTIFS(Sheet1!D2:D4115, "&gt;34999", Sheet1!F2:F4115, "failed", Sheet1!D2:D4115, "&lt;40000")</f>
        <v>22</v>
      </c>
      <c r="D10">
        <f xml:space="preserve"> COUNTIFS(Sheet1!D2:D4115, "&gt;34999", Sheet1!F2:F4115, "canceled", Sheet1!D2:D4115, 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8398</v>
      </c>
      <c r="B11">
        <f xml:space="preserve"> COUNTIFS(Sheet1!D2:D4115, "&gt;39999", Sheet1!F2:F4115, "successful", Sheet1!D2:D4115, "&lt;45000")</f>
        <v>21</v>
      </c>
      <c r="C11">
        <f xml:space="preserve"> COUNTIFS(Sheet1!D2:D4115, "&gt;39999", Sheet1!F2:F4115, "failed", Sheet1!D2:D4115, "&lt;45000")</f>
        <v>16</v>
      </c>
      <c r="D11">
        <f xml:space="preserve"> COUNTIFS(Sheet1!D2:D4115, "&gt;39999", Sheet1!F2:F4115, "canceled", Sheet1!D2:D4115, 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8399</v>
      </c>
      <c r="B12">
        <f xml:space="preserve"> COUNTIFS(Sheet1!D2:D4115, "&gt;44999", Sheet1!F2:F4115, "successful", Sheet1!D2:D4115, "&lt;50000")</f>
        <v>6</v>
      </c>
      <c r="C12">
        <f xml:space="preserve"> COUNTIFS(Sheet1!D2:D4115, "&gt;44999", Sheet1!F2:F4115, "failed", Sheet1!D2:D4115, "&lt;50000")</f>
        <v>11</v>
      </c>
      <c r="D12">
        <f xml:space="preserve"> COUNTIFS(Sheet1!D2:D4115, "&gt;44999", Sheet1!F2:F4115, "canceled", Sheet1!D2:D4115, 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8400</v>
      </c>
      <c r="B13">
        <f xml:space="preserve"> COUNTIFS(Sheet1!D2:D4115, "&gt;49999", Sheet1!F2:F4115, "successful")</f>
        <v>86</v>
      </c>
      <c r="C13">
        <f xml:space="preserve"> COUNTIFS(Sheet1!D2:D4115, "&gt;49999", Sheet1!F2:F4115, "failed")</f>
        <v>258</v>
      </c>
      <c r="D13">
        <f xml:space="preserve"> COUNTIFS(Sheet1!D2:D4115, "&gt;49999", Sheet1!F2:F4115,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Bar Graph</vt:lpstr>
      <vt:lpstr>Line Graph</vt:lpstr>
      <vt:lpstr>Stacked Column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Jimmy Yu</cp:lastModifiedBy>
  <dcterms:created xsi:type="dcterms:W3CDTF">2017-04-20T15:17:24Z</dcterms:created>
  <dcterms:modified xsi:type="dcterms:W3CDTF">2018-08-21T23:16:06Z</dcterms:modified>
</cp:coreProperties>
</file>