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분">제1작업!$D$5:$D$12</definedName>
  </definedNames>
  <calcPr calcId="144525"/>
  <pivotCaches>
    <pivotCache cacheId="11" r:id="rId4"/>
  </pivotCaches>
</workbook>
</file>

<file path=xl/calcChain.xml><?xml version="1.0" encoding="utf-8"?>
<calcChain xmlns="http://schemas.openxmlformats.org/spreadsheetml/2006/main">
  <c r="E14" i="1" l="1"/>
  <c r="J14" i="1" l="1"/>
  <c r="J13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<sst xmlns="http://schemas.openxmlformats.org/spreadsheetml/2006/main" count="128" uniqueCount="55">
  <si>
    <t>게임코드</t>
    <phoneticPr fontId="3" type="noConversion"/>
  </si>
  <si>
    <t>게임명</t>
    <phoneticPr fontId="3" type="noConversion"/>
  </si>
  <si>
    <t>구분</t>
    <phoneticPr fontId="3" type="noConversion"/>
  </si>
  <si>
    <t>특징</t>
    <phoneticPr fontId="3" type="noConversion"/>
  </si>
  <si>
    <t>출시일</t>
    <phoneticPr fontId="3" type="noConversion"/>
  </si>
  <si>
    <t>용량</t>
    <phoneticPr fontId="3" type="noConversion"/>
  </si>
  <si>
    <t>판매금액
(단위:원)</t>
    <phoneticPr fontId="3" type="noConversion"/>
  </si>
  <si>
    <t>추천</t>
    <phoneticPr fontId="3" type="noConversion"/>
  </si>
  <si>
    <t>순위</t>
    <phoneticPr fontId="3" type="noConversion"/>
  </si>
  <si>
    <t>SA-241</t>
  </si>
  <si>
    <t>SA-241</t>
    <phoneticPr fontId="3" type="noConversion"/>
  </si>
  <si>
    <t>AC-151</t>
    <phoneticPr fontId="3" type="noConversion"/>
  </si>
  <si>
    <t>SA-233</t>
    <phoneticPr fontId="3" type="noConversion"/>
  </si>
  <si>
    <t>RE-323</t>
    <phoneticPr fontId="3" type="noConversion"/>
  </si>
  <si>
    <t>RT-342</t>
    <phoneticPr fontId="3" type="noConversion"/>
  </si>
  <si>
    <t>ST-232</t>
    <phoneticPr fontId="3" type="noConversion"/>
  </si>
  <si>
    <t>AA-121</t>
    <phoneticPr fontId="3" type="noConversion"/>
  </si>
  <si>
    <t>RA-321</t>
    <phoneticPr fontId="3" type="noConversion"/>
  </si>
  <si>
    <t>놀이공원이야기</t>
    <phoneticPr fontId="3" type="noConversion"/>
  </si>
  <si>
    <t>물의순환</t>
    <phoneticPr fontId="3" type="noConversion"/>
  </si>
  <si>
    <t>뚜비의도넛가게</t>
    <phoneticPr fontId="3" type="noConversion"/>
  </si>
  <si>
    <t>보트경주</t>
    <phoneticPr fontId="3" type="noConversion"/>
  </si>
  <si>
    <t>피그모험</t>
    <phoneticPr fontId="3" type="noConversion"/>
  </si>
  <si>
    <t>톰의브리지</t>
    <phoneticPr fontId="3" type="noConversion"/>
  </si>
  <si>
    <t>양이의철도여행</t>
    <phoneticPr fontId="3" type="noConversion"/>
  </si>
  <si>
    <t>드래곤키우기</t>
    <phoneticPr fontId="3" type="noConversion"/>
  </si>
  <si>
    <t>롤플레잉</t>
  </si>
  <si>
    <t>롤플레잉</t>
    <phoneticPr fontId="3" type="noConversion"/>
  </si>
  <si>
    <t>어드벤처</t>
  </si>
  <si>
    <t>어드벤처</t>
    <phoneticPr fontId="3" type="noConversion"/>
  </si>
  <si>
    <t>시뮬레이션</t>
  </si>
  <si>
    <t>시뮬레이션</t>
    <phoneticPr fontId="3" type="noConversion"/>
  </si>
  <si>
    <t>가상현실체험</t>
    <phoneticPr fontId="3" type="noConversion"/>
  </si>
  <si>
    <t>교육용</t>
    <phoneticPr fontId="3" type="noConversion"/>
  </si>
  <si>
    <t>음식만들기</t>
    <phoneticPr fontId="3" type="noConversion"/>
  </si>
  <si>
    <t>3D그래픽</t>
    <phoneticPr fontId="3" type="noConversion"/>
  </si>
  <si>
    <t>목표달성</t>
    <phoneticPr fontId="3" type="noConversion"/>
  </si>
  <si>
    <t>사고력</t>
    <phoneticPr fontId="3" type="noConversion"/>
  </si>
  <si>
    <t>판타지체험</t>
    <phoneticPr fontId="3" type="noConversion"/>
  </si>
  <si>
    <t>롤플레잉 게임 개수</t>
    <phoneticPr fontId="3" type="noConversion"/>
  </si>
  <si>
    <t>시뮬레이션 게임 판매금액(단위:원) 평균</t>
    <phoneticPr fontId="3" type="noConversion"/>
  </si>
  <si>
    <t>최대 용량</t>
    <phoneticPr fontId="3" type="noConversion"/>
  </si>
  <si>
    <t>R*</t>
    <phoneticPr fontId="3" type="noConversion"/>
  </si>
  <si>
    <t>&gt;=6000</t>
    <phoneticPr fontId="3" type="noConversion"/>
  </si>
  <si>
    <t>행 레이블</t>
  </si>
  <si>
    <t>총합계</t>
  </si>
  <si>
    <t>2018년</t>
  </si>
  <si>
    <t>2019년</t>
  </si>
  <si>
    <t>2020년</t>
  </si>
  <si>
    <t>2021년</t>
  </si>
  <si>
    <t>개수 : 게임명</t>
  </si>
  <si>
    <t>**</t>
  </si>
  <si>
    <t>구분</t>
  </si>
  <si>
    <t>평균 : 판매금액(단위:원)</t>
  </si>
  <si>
    <t>게임코드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</si>
</sst>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&quot;MB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6" xfId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41" fontId="2" fillId="0" borderId="25" xfId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font>
        <b/>
        <i val="0"/>
        <color rgb="FF00B0F0"/>
      </font>
    </dxf>
    <dxf>
      <font>
        <b/>
        <i val="0"/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120650</xdr:rowOff>
    </xdr:from>
    <xdr:to>
      <xdr:col>6</xdr:col>
      <xdr:colOff>596900</xdr:colOff>
      <xdr:row>2</xdr:row>
      <xdr:rowOff>241300</xdr:rowOff>
    </xdr:to>
    <xdr:sp macro="" textlink="">
      <xdr:nvSpPr>
        <xdr:cNvPr id="2" name="사다리꼴 1"/>
        <xdr:cNvSpPr/>
      </xdr:nvSpPr>
      <xdr:spPr>
        <a:xfrm>
          <a:off x="171450" y="120650"/>
          <a:ext cx="5727700" cy="908050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모바일 유로 게임 현황</a:t>
          </a:r>
        </a:p>
      </xdr:txBody>
    </xdr:sp>
    <xdr:clientData/>
  </xdr:twoCellAnchor>
  <xdr:twoCellAnchor editAs="oneCell">
    <xdr:from>
      <xdr:col>7</xdr:col>
      <xdr:colOff>163285</xdr:colOff>
      <xdr:row>0</xdr:row>
      <xdr:rowOff>272143</xdr:rowOff>
    </xdr:from>
    <xdr:to>
      <xdr:col>9</xdr:col>
      <xdr:colOff>825953</xdr:colOff>
      <xdr:row>2</xdr:row>
      <xdr:rowOff>16329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446" y="272143"/>
          <a:ext cx="2411186" cy="519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07.58449108796" createdVersion="4" refreshedVersion="4" minRefreshableVersion="3" recordCount="8">
  <cacheSource type="worksheet">
    <worksheetSource ref="B4:H12" sheet="제1작업"/>
  </cacheSource>
  <cacheFields count="7">
    <cacheField name="게임코드" numFmtId="0">
      <sharedItems/>
    </cacheField>
    <cacheField name="게임명" numFmtId="0">
      <sharedItems count="8">
        <s v="놀이공원이야기"/>
        <s v="물의순환"/>
        <s v="뚜비의도넛가게"/>
        <s v="보트경주"/>
        <s v="피그모험"/>
        <s v="톰의브리지"/>
        <s v="양이의철도여행"/>
        <s v="드래곤키우기"/>
      </sharedItems>
    </cacheField>
    <cacheField name="구분" numFmtId="0">
      <sharedItems count="3">
        <s v="시뮬레이션"/>
        <s v="어드벤처"/>
        <s v="롤플레잉"/>
      </sharedItems>
    </cacheField>
    <cacheField name="특징" numFmtId="0">
      <sharedItems/>
    </cacheField>
    <cacheField name="출시일" numFmtId="14">
      <sharedItems containsSemiMixedTypes="0" containsNonDate="0" containsDate="1" containsString="0" minDate="2018-08-14T00:00:00" maxDate="2021-11-04T00:00:00" count="8">
        <d v="2021-11-03T00:00:00"/>
        <d v="2018-08-14T00:00:00"/>
        <d v="2019-07-09T00:00:00"/>
        <d v="2019-02-13T00:00:00"/>
        <d v="2020-08-24T00:00:00"/>
        <d v="2020-06-01T00:00:00"/>
        <d v="2018-10-15T00:00:00"/>
        <d v="2021-06-24T00:00:00"/>
      </sharedItems>
      <fieldGroup base="4">
        <rangePr groupBy="years" startDate="2018-08-14T00:00:00" endDate="2021-11-04T00:00:00"/>
        <groupItems count="6">
          <s v="&lt;2018-08-14"/>
          <s v="2018년"/>
          <s v="2019년"/>
          <s v="2020년"/>
          <s v="2021년"/>
          <s v="&gt;2021-11-04"/>
        </groupItems>
      </fieldGroup>
    </cacheField>
    <cacheField name="용량" numFmtId="176">
      <sharedItems containsSemiMixedTypes="0" containsString="0" containsNumber="1" containsInteger="1" minValue="30" maxValue="123"/>
    </cacheField>
    <cacheField name="판매금액_x000a_(단위:원)" numFmtId="41">
      <sharedItems containsSemiMixedTypes="0" containsString="0" containsNumber="1" containsInteger="1" minValue="24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A-241"/>
    <x v="0"/>
    <x v="0"/>
    <s v="가상현실체험"/>
    <x v="0"/>
    <n v="59"/>
    <n v="4000"/>
  </r>
  <r>
    <s v="AC-151"/>
    <x v="1"/>
    <x v="1"/>
    <s v="교육용"/>
    <x v="1"/>
    <n v="61"/>
    <n v="6600"/>
  </r>
  <r>
    <s v="SA-233"/>
    <x v="2"/>
    <x v="0"/>
    <s v="음식만들기"/>
    <x v="2"/>
    <n v="30"/>
    <n v="5000"/>
  </r>
  <r>
    <s v="RE-323"/>
    <x v="3"/>
    <x v="2"/>
    <s v="3D그래픽"/>
    <x v="3"/>
    <n v="108"/>
    <n v="4300"/>
  </r>
  <r>
    <s v="RT-342"/>
    <x v="4"/>
    <x v="2"/>
    <s v="목표달성"/>
    <x v="4"/>
    <n v="73"/>
    <n v="8800"/>
  </r>
  <r>
    <s v="ST-232"/>
    <x v="5"/>
    <x v="0"/>
    <s v="사고력"/>
    <x v="5"/>
    <n v="123"/>
    <n v="2500"/>
  </r>
  <r>
    <s v="AA-121"/>
    <x v="6"/>
    <x v="1"/>
    <s v="가상현실체험"/>
    <x v="6"/>
    <n v="44"/>
    <n v="5800"/>
  </r>
  <r>
    <s v="RA-321"/>
    <x v="7"/>
    <x v="2"/>
    <s v="판타지체험"/>
    <x v="7"/>
    <n v="45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1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colHeaderCaption="구분">
  <location ref="B2:H9" firstHeaderRow="1" firstDataRow="3" firstDataCol="1"/>
  <pivotFields count="7">
    <pivotField showAll="0"/>
    <pivotField dataField="1" showAll="0">
      <items count="9">
        <item x="0"/>
        <item x="7"/>
        <item x="2"/>
        <item x="1"/>
        <item x="3"/>
        <item x="6"/>
        <item x="5"/>
        <item x="4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4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판매금액(단위:원)" fld="6" subtotal="average" baseField="4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8" tableBorderDxfId="7">
  <autoFilter ref="B18:E22"/>
  <tableColumns count="4">
    <tableColumn id="1" name="게임코드" dataDxfId="6"/>
    <tableColumn id="2" name="구분" dataDxfId="5"/>
    <tableColumn id="3" name="출시일" dataDxfId="4"/>
    <tableColumn id="4" name="판매금액_x000a_(단위:원)" dataDxfId="3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140" zoomScaleNormal="140" workbookViewId="0">
      <selection activeCell="H18" sqref="H18"/>
    </sheetView>
  </sheetViews>
  <sheetFormatPr defaultRowHeight="13.5" x14ac:dyDescent="0.3"/>
  <cols>
    <col min="1" max="1" width="1.625" style="1" customWidth="1"/>
    <col min="2" max="2" width="10.125" style="1" customWidth="1"/>
    <col min="3" max="3" width="16.75" style="1" customWidth="1"/>
    <col min="4" max="4" width="13.375" style="1" customWidth="1"/>
    <col min="5" max="5" width="14.125" style="1" customWidth="1"/>
    <col min="6" max="6" width="13.375" style="1" customWidth="1"/>
    <col min="7" max="7" width="9.625" style="1" customWidth="1"/>
    <col min="8" max="8" width="12.625" style="1" customWidth="1"/>
    <col min="9" max="9" width="10.375" style="1" customWidth="1"/>
    <col min="10" max="10" width="10.875" style="1" customWidth="1"/>
    <col min="11" max="16384" width="9" style="1"/>
  </cols>
  <sheetData>
    <row r="1" spans="2:10" ht="30.75" customHeight="1" x14ac:dyDescent="0.3"/>
    <row r="2" spans="2:10" ht="30.75" customHeight="1" x14ac:dyDescent="0.3"/>
    <row r="3" spans="2:10" ht="30.75" customHeight="1" thickBot="1" x14ac:dyDescent="0.35"/>
    <row r="4" spans="2:10" ht="33.75" customHeight="1" thickBot="1" x14ac:dyDescent="0.35">
      <c r="B4" s="20" t="s">
        <v>54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1" t="s">
        <v>7</v>
      </c>
      <c r="J4" s="23" t="s">
        <v>8</v>
      </c>
    </row>
    <row r="5" spans="2:10" ht="13.5" customHeight="1" x14ac:dyDescent="0.3">
      <c r="B5" s="5" t="s">
        <v>10</v>
      </c>
      <c r="C5" s="6" t="s">
        <v>18</v>
      </c>
      <c r="D5" s="6" t="s">
        <v>31</v>
      </c>
      <c r="E5" s="6" t="s">
        <v>32</v>
      </c>
      <c r="F5" s="13">
        <v>44503</v>
      </c>
      <c r="G5" s="27">
        <v>59</v>
      </c>
      <c r="H5" s="14">
        <v>4000</v>
      </c>
      <c r="I5" s="14" t="str">
        <f>CHOOSE(RIGHT(B5,1),"인기작","할인중","가족용")</f>
        <v>인기작</v>
      </c>
      <c r="J5" s="15" t="str">
        <f>_xlfn.RANK.EQ(H5,$H$5:$H$12,)&amp;"위"</f>
        <v>6위</v>
      </c>
    </row>
    <row r="6" spans="2:10" x14ac:dyDescent="0.3">
      <c r="B6" s="7" t="s">
        <v>11</v>
      </c>
      <c r="C6" s="2" t="s">
        <v>19</v>
      </c>
      <c r="D6" s="2" t="s">
        <v>29</v>
      </c>
      <c r="E6" s="2" t="s">
        <v>33</v>
      </c>
      <c r="F6" s="3">
        <v>43326</v>
      </c>
      <c r="G6" s="28">
        <v>61</v>
      </c>
      <c r="H6" s="4">
        <v>6600</v>
      </c>
      <c r="I6" s="4" t="str">
        <f t="shared" ref="I6:I12" si="0">CHOOSE(RIGHT(B6,1),"인기작","할인중","가족용")</f>
        <v>인기작</v>
      </c>
      <c r="J6" s="8" t="str">
        <f t="shared" ref="J6:J12" si="1">_xlfn.RANK.EQ(H6,$H$5:$H$12,)&amp;"위"</f>
        <v>2위</v>
      </c>
    </row>
    <row r="7" spans="2:10" x14ac:dyDescent="0.3">
      <c r="B7" s="7" t="s">
        <v>12</v>
      </c>
      <c r="C7" s="2" t="s">
        <v>20</v>
      </c>
      <c r="D7" s="2" t="s">
        <v>31</v>
      </c>
      <c r="E7" s="2" t="s">
        <v>34</v>
      </c>
      <c r="F7" s="3">
        <v>43655</v>
      </c>
      <c r="G7" s="28">
        <v>30</v>
      </c>
      <c r="H7" s="4">
        <v>5000</v>
      </c>
      <c r="I7" s="4" t="str">
        <f t="shared" si="0"/>
        <v>가족용</v>
      </c>
      <c r="J7" s="8" t="str">
        <f t="shared" si="1"/>
        <v>4위</v>
      </c>
    </row>
    <row r="8" spans="2:10" x14ac:dyDescent="0.3">
      <c r="B8" s="7" t="s">
        <v>13</v>
      </c>
      <c r="C8" s="2" t="s">
        <v>21</v>
      </c>
      <c r="D8" s="2" t="s">
        <v>27</v>
      </c>
      <c r="E8" s="2" t="s">
        <v>35</v>
      </c>
      <c r="F8" s="3">
        <v>43509</v>
      </c>
      <c r="G8" s="28">
        <v>108</v>
      </c>
      <c r="H8" s="4">
        <v>4300</v>
      </c>
      <c r="I8" s="4" t="str">
        <f t="shared" si="0"/>
        <v>가족용</v>
      </c>
      <c r="J8" s="8" t="str">
        <f t="shared" si="1"/>
        <v>5위</v>
      </c>
    </row>
    <row r="9" spans="2:10" x14ac:dyDescent="0.3">
      <c r="B9" s="7" t="s">
        <v>14</v>
      </c>
      <c r="C9" s="2" t="s">
        <v>22</v>
      </c>
      <c r="D9" s="2" t="s">
        <v>27</v>
      </c>
      <c r="E9" s="2" t="s">
        <v>36</v>
      </c>
      <c r="F9" s="3">
        <v>44067</v>
      </c>
      <c r="G9" s="28">
        <v>73</v>
      </c>
      <c r="H9" s="4">
        <v>8800</v>
      </c>
      <c r="I9" s="4" t="str">
        <f t="shared" si="0"/>
        <v>할인중</v>
      </c>
      <c r="J9" s="8" t="str">
        <f t="shared" si="1"/>
        <v>1위</v>
      </c>
    </row>
    <row r="10" spans="2:10" x14ac:dyDescent="0.3">
      <c r="B10" s="7" t="s">
        <v>15</v>
      </c>
      <c r="C10" s="2" t="s">
        <v>23</v>
      </c>
      <c r="D10" s="2" t="s">
        <v>31</v>
      </c>
      <c r="E10" s="2" t="s">
        <v>37</v>
      </c>
      <c r="F10" s="3">
        <v>43983</v>
      </c>
      <c r="G10" s="28">
        <v>123</v>
      </c>
      <c r="H10" s="4">
        <v>2500</v>
      </c>
      <c r="I10" s="4" t="str">
        <f t="shared" si="0"/>
        <v>할인중</v>
      </c>
      <c r="J10" s="8" t="str">
        <f t="shared" si="1"/>
        <v>7위</v>
      </c>
    </row>
    <row r="11" spans="2:10" x14ac:dyDescent="0.3">
      <c r="B11" s="7" t="s">
        <v>16</v>
      </c>
      <c r="C11" s="2" t="s">
        <v>24</v>
      </c>
      <c r="D11" s="2" t="s">
        <v>29</v>
      </c>
      <c r="E11" s="2" t="s">
        <v>32</v>
      </c>
      <c r="F11" s="3">
        <v>43388</v>
      </c>
      <c r="G11" s="28">
        <v>44</v>
      </c>
      <c r="H11" s="4">
        <v>5800</v>
      </c>
      <c r="I11" s="4" t="str">
        <f t="shared" si="0"/>
        <v>인기작</v>
      </c>
      <c r="J11" s="8" t="str">
        <f t="shared" si="1"/>
        <v>3위</v>
      </c>
    </row>
    <row r="12" spans="2:10" ht="14.25" thickBot="1" x14ac:dyDescent="0.35">
      <c r="B12" s="16" t="s">
        <v>17</v>
      </c>
      <c r="C12" s="9" t="s">
        <v>25</v>
      </c>
      <c r="D12" s="10" t="s">
        <v>27</v>
      </c>
      <c r="E12" s="9" t="s">
        <v>38</v>
      </c>
      <c r="F12" s="17">
        <v>44371</v>
      </c>
      <c r="G12" s="29">
        <v>45</v>
      </c>
      <c r="H12" s="18">
        <v>2400</v>
      </c>
      <c r="I12" s="18" t="str">
        <f t="shared" si="0"/>
        <v>인기작</v>
      </c>
      <c r="J12" s="19" t="str">
        <f t="shared" si="1"/>
        <v>8위</v>
      </c>
    </row>
    <row r="13" spans="2:10" ht="21" customHeight="1" x14ac:dyDescent="0.3">
      <c r="B13" s="41" t="s">
        <v>39</v>
      </c>
      <c r="C13" s="42"/>
      <c r="D13" s="42"/>
      <c r="E13" s="12">
        <f>COUNTIF(구분,"롤플레잉")</f>
        <v>3</v>
      </c>
      <c r="F13" s="45"/>
      <c r="G13" s="42" t="s">
        <v>41</v>
      </c>
      <c r="H13" s="42"/>
      <c r="I13" s="42"/>
      <c r="J13" s="30">
        <f>MAX(G5:G12)</f>
        <v>123</v>
      </c>
    </row>
    <row r="14" spans="2:10" ht="31.5" customHeight="1" thickBot="1" x14ac:dyDescent="0.35">
      <c r="B14" s="43" t="s">
        <v>40</v>
      </c>
      <c r="C14" s="44"/>
      <c r="D14" s="44"/>
      <c r="E14" s="9">
        <f>ROUND(DAVERAGE(B4:H12,H4,D4:D5),-1)</f>
        <v>3830</v>
      </c>
      <c r="F14" s="46"/>
      <c r="G14" s="25" t="s">
        <v>0</v>
      </c>
      <c r="H14" s="9" t="s">
        <v>9</v>
      </c>
      <c r="I14" s="24" t="s">
        <v>6</v>
      </c>
      <c r="J14" s="11">
        <f>VLOOKUP(H14,B5:H12,7,FALSE)</f>
        <v>4000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2" priority="1">
      <formula>$H5&gt;=5000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50" zoomScaleNormal="150" workbookViewId="0">
      <selection activeCell="H16" sqref="H16"/>
    </sheetView>
  </sheetViews>
  <sheetFormatPr defaultRowHeight="13.5" x14ac:dyDescent="0.3"/>
  <cols>
    <col min="1" max="1" width="1.625" style="1" customWidth="1"/>
    <col min="2" max="2" width="9.125" style="1" customWidth="1"/>
    <col min="3" max="3" width="16.375" style="1" bestFit="1" customWidth="1"/>
    <col min="4" max="4" width="11.875" style="1" bestFit="1" customWidth="1"/>
    <col min="5" max="5" width="14.125" style="1" bestFit="1" customWidth="1"/>
    <col min="6" max="6" width="13.25" style="1" bestFit="1" customWidth="1"/>
    <col min="7" max="7" width="7.25" style="1" bestFit="1" customWidth="1"/>
    <col min="8" max="8" width="9.25" style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2" t="s">
        <v>6</v>
      </c>
    </row>
    <row r="3" spans="2:8" x14ac:dyDescent="0.3">
      <c r="B3" s="5" t="s">
        <v>10</v>
      </c>
      <c r="C3" s="6" t="s">
        <v>18</v>
      </c>
      <c r="D3" s="6" t="s">
        <v>31</v>
      </c>
      <c r="E3" s="6" t="s">
        <v>32</v>
      </c>
      <c r="F3" s="13">
        <v>44503</v>
      </c>
      <c r="G3" s="27">
        <v>59</v>
      </c>
      <c r="H3" s="14">
        <v>4000</v>
      </c>
    </row>
    <row r="4" spans="2:8" x14ac:dyDescent="0.3">
      <c r="B4" s="7" t="s">
        <v>11</v>
      </c>
      <c r="C4" s="2" t="s">
        <v>19</v>
      </c>
      <c r="D4" s="2" t="s">
        <v>29</v>
      </c>
      <c r="E4" s="2" t="s">
        <v>33</v>
      </c>
      <c r="F4" s="3">
        <v>43326</v>
      </c>
      <c r="G4" s="28">
        <v>61</v>
      </c>
      <c r="H4" s="4">
        <v>6600</v>
      </c>
    </row>
    <row r="5" spans="2:8" x14ac:dyDescent="0.3">
      <c r="B5" s="7" t="s">
        <v>12</v>
      </c>
      <c r="C5" s="2" t="s">
        <v>20</v>
      </c>
      <c r="D5" s="2" t="s">
        <v>31</v>
      </c>
      <c r="E5" s="2" t="s">
        <v>34</v>
      </c>
      <c r="F5" s="3">
        <v>43655</v>
      </c>
      <c r="G5" s="28">
        <v>30</v>
      </c>
      <c r="H5" s="4">
        <v>5000</v>
      </c>
    </row>
    <row r="6" spans="2:8" x14ac:dyDescent="0.3">
      <c r="B6" s="7" t="s">
        <v>13</v>
      </c>
      <c r="C6" s="2" t="s">
        <v>21</v>
      </c>
      <c r="D6" s="2" t="s">
        <v>27</v>
      </c>
      <c r="E6" s="2" t="s">
        <v>35</v>
      </c>
      <c r="F6" s="3">
        <v>43509</v>
      </c>
      <c r="G6" s="28">
        <v>108</v>
      </c>
      <c r="H6" s="4">
        <v>4300</v>
      </c>
    </row>
    <row r="7" spans="2:8" x14ac:dyDescent="0.3">
      <c r="B7" s="7" t="s">
        <v>14</v>
      </c>
      <c r="C7" s="2" t="s">
        <v>22</v>
      </c>
      <c r="D7" s="2" t="s">
        <v>27</v>
      </c>
      <c r="E7" s="2" t="s">
        <v>36</v>
      </c>
      <c r="F7" s="3">
        <v>44067</v>
      </c>
      <c r="G7" s="28">
        <v>73</v>
      </c>
      <c r="H7" s="4">
        <v>8800</v>
      </c>
    </row>
    <row r="8" spans="2:8" x14ac:dyDescent="0.3">
      <c r="B8" s="7" t="s">
        <v>15</v>
      </c>
      <c r="C8" s="2" t="s">
        <v>23</v>
      </c>
      <c r="D8" s="2" t="s">
        <v>27</v>
      </c>
      <c r="E8" s="2" t="s">
        <v>37</v>
      </c>
      <c r="F8" s="3">
        <v>43983</v>
      </c>
      <c r="G8" s="28">
        <v>123</v>
      </c>
      <c r="H8" s="4">
        <v>2500</v>
      </c>
    </row>
    <row r="9" spans="2:8" x14ac:dyDescent="0.3">
      <c r="B9" s="7" t="s">
        <v>16</v>
      </c>
      <c r="C9" s="2" t="s">
        <v>24</v>
      </c>
      <c r="D9" s="2" t="s">
        <v>29</v>
      </c>
      <c r="E9" s="2" t="s">
        <v>32</v>
      </c>
      <c r="F9" s="3">
        <v>43388</v>
      </c>
      <c r="G9" s="28">
        <v>44</v>
      </c>
      <c r="H9" s="4">
        <v>5800</v>
      </c>
    </row>
    <row r="10" spans="2:8" ht="14.25" thickBot="1" x14ac:dyDescent="0.35">
      <c r="B10" s="16" t="s">
        <v>17</v>
      </c>
      <c r="C10" s="9" t="s">
        <v>25</v>
      </c>
      <c r="D10" s="10" t="s">
        <v>27</v>
      </c>
      <c r="E10" s="2" t="s">
        <v>32</v>
      </c>
      <c r="F10" s="17">
        <v>44371</v>
      </c>
      <c r="G10" s="29">
        <v>45</v>
      </c>
      <c r="H10" s="18">
        <v>2400</v>
      </c>
    </row>
    <row r="13" spans="2:8" ht="14.25" thickBot="1" x14ac:dyDescent="0.35"/>
    <row r="14" spans="2:8" ht="27" x14ac:dyDescent="0.3">
      <c r="B14" s="20" t="s">
        <v>0</v>
      </c>
      <c r="C14" s="22" t="s">
        <v>6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" x14ac:dyDescent="0.3">
      <c r="B18" s="36" t="s">
        <v>0</v>
      </c>
      <c r="C18" s="37" t="s">
        <v>2</v>
      </c>
      <c r="D18" s="37" t="s">
        <v>4</v>
      </c>
      <c r="E18" s="38" t="s">
        <v>6</v>
      </c>
    </row>
    <row r="19" spans="2:5" x14ac:dyDescent="0.3">
      <c r="B19" s="31" t="s">
        <v>11</v>
      </c>
      <c r="C19" s="2" t="s">
        <v>29</v>
      </c>
      <c r="D19" s="3">
        <v>43326</v>
      </c>
      <c r="E19" s="32">
        <v>6600</v>
      </c>
    </row>
    <row r="20" spans="2:5" x14ac:dyDescent="0.3">
      <c r="B20" s="31" t="s">
        <v>13</v>
      </c>
      <c r="C20" s="2" t="s">
        <v>27</v>
      </c>
      <c r="D20" s="3">
        <v>43509</v>
      </c>
      <c r="E20" s="32">
        <v>4300</v>
      </c>
    </row>
    <row r="21" spans="2:5" x14ac:dyDescent="0.3">
      <c r="B21" s="31" t="s">
        <v>14</v>
      </c>
      <c r="C21" s="2" t="s">
        <v>27</v>
      </c>
      <c r="D21" s="3">
        <v>44067</v>
      </c>
      <c r="E21" s="32">
        <v>8800</v>
      </c>
    </row>
    <row r="22" spans="2:5" x14ac:dyDescent="0.3">
      <c r="B22" s="33" t="s">
        <v>17</v>
      </c>
      <c r="C22" s="26" t="s">
        <v>27</v>
      </c>
      <c r="D22" s="34">
        <v>44371</v>
      </c>
      <c r="E22" s="35">
        <v>2400</v>
      </c>
    </row>
  </sheetData>
  <phoneticPr fontId="3" type="noConversion"/>
  <conditionalFormatting sqref="B3:H10">
    <cfRule type="expression" dxfId="1" priority="1">
      <formula>$H3&gt;=5000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workbookViewId="0">
      <selection activeCell="B40" sqref="B40"/>
    </sheetView>
  </sheetViews>
  <sheetFormatPr defaultRowHeight="13.5" x14ac:dyDescent="0.3"/>
  <cols>
    <col min="1" max="1" width="1.625" style="1" customWidth="1"/>
    <col min="2" max="2" width="13.8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0.125" style="1" customWidth="1"/>
    <col min="11" max="11" width="11.375" style="1" customWidth="1"/>
    <col min="12" max="12" width="15.375" style="1" customWidth="1"/>
    <col min="13" max="13" width="14" style="1" customWidth="1"/>
    <col min="14" max="14" width="7.375" style="1" customWidth="1"/>
    <col min="15" max="16" width="16.125" style="1" customWidth="1"/>
    <col min="17" max="17" width="11.375" style="1" customWidth="1"/>
    <col min="18" max="18" width="14" style="1" customWidth="1"/>
    <col min="19" max="19" width="17.5" style="1" customWidth="1"/>
    <col min="20" max="20" width="20.25" style="1" bestFit="1" customWidth="1"/>
    <col min="21" max="21" width="14" style="1" customWidth="1"/>
    <col min="22" max="29" width="14.25" style="1" bestFit="1" customWidth="1"/>
    <col min="30" max="30" width="7.375" style="1" customWidth="1"/>
    <col min="31" max="16384" width="9" style="1"/>
  </cols>
  <sheetData>
    <row r="1" spans="2:22" ht="16.5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16.5" x14ac:dyDescent="0.3">
      <c r="B2" s="47"/>
      <c r="C2" s="48" t="s">
        <v>52</v>
      </c>
      <c r="D2" s="47"/>
      <c r="E2" s="47"/>
      <c r="F2" s="47"/>
      <c r="G2" s="47"/>
      <c r="H2" s="47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 ht="16.5" x14ac:dyDescent="0.3">
      <c r="B3" s="47"/>
      <c r="C3" s="50" t="s">
        <v>28</v>
      </c>
      <c r="D3" s="49"/>
      <c r="E3" s="50" t="s">
        <v>30</v>
      </c>
      <c r="F3" s="49"/>
      <c r="G3" s="50" t="s">
        <v>26</v>
      </c>
      <c r="H3" s="49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6.5" x14ac:dyDescent="0.3">
      <c r="B4" s="48" t="s">
        <v>44</v>
      </c>
      <c r="C4" s="51" t="s">
        <v>50</v>
      </c>
      <c r="D4" s="51" t="s">
        <v>53</v>
      </c>
      <c r="E4" s="51" t="s">
        <v>50</v>
      </c>
      <c r="F4" s="51" t="s">
        <v>53</v>
      </c>
      <c r="G4" s="51" t="s">
        <v>50</v>
      </c>
      <c r="H4" s="51" t="s">
        <v>53</v>
      </c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16.5" x14ac:dyDescent="0.3">
      <c r="B5" s="39" t="s">
        <v>46</v>
      </c>
      <c r="C5" s="40">
        <v>2</v>
      </c>
      <c r="D5" s="40">
        <v>6200</v>
      </c>
      <c r="E5" s="40" t="s">
        <v>51</v>
      </c>
      <c r="F5" s="40" t="s">
        <v>51</v>
      </c>
      <c r="G5" s="40" t="s">
        <v>51</v>
      </c>
      <c r="H5" s="40" t="s">
        <v>51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2:22" ht="16.5" x14ac:dyDescent="0.3">
      <c r="B6" s="39" t="s">
        <v>47</v>
      </c>
      <c r="C6" s="40" t="s">
        <v>51</v>
      </c>
      <c r="D6" s="40" t="s">
        <v>51</v>
      </c>
      <c r="E6" s="40">
        <v>1</v>
      </c>
      <c r="F6" s="40">
        <v>5000</v>
      </c>
      <c r="G6" s="40">
        <v>1</v>
      </c>
      <c r="H6" s="40">
        <v>4300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2:22" ht="16.5" x14ac:dyDescent="0.3">
      <c r="B7" s="39" t="s">
        <v>48</v>
      </c>
      <c r="C7" s="40" t="s">
        <v>51</v>
      </c>
      <c r="D7" s="40" t="s">
        <v>51</v>
      </c>
      <c r="E7" s="40">
        <v>1</v>
      </c>
      <c r="F7" s="40">
        <v>2500</v>
      </c>
      <c r="G7" s="40">
        <v>1</v>
      </c>
      <c r="H7" s="40">
        <v>8800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 ht="16.5" x14ac:dyDescent="0.3">
      <c r="B8" s="39" t="s">
        <v>49</v>
      </c>
      <c r="C8" s="40" t="s">
        <v>51</v>
      </c>
      <c r="D8" s="40" t="s">
        <v>51</v>
      </c>
      <c r="E8" s="40">
        <v>1</v>
      </c>
      <c r="F8" s="40">
        <v>4000</v>
      </c>
      <c r="G8" s="40">
        <v>1</v>
      </c>
      <c r="H8" s="40">
        <v>2400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2:22" ht="16.5" x14ac:dyDescent="0.3">
      <c r="B9" s="39" t="s">
        <v>45</v>
      </c>
      <c r="C9" s="40">
        <v>2</v>
      </c>
      <c r="D9" s="40">
        <v>6200</v>
      </c>
      <c r="E9" s="40">
        <v>3</v>
      </c>
      <c r="F9" s="40">
        <v>3833.3333333333335</v>
      </c>
      <c r="G9" s="40">
        <v>3</v>
      </c>
      <c r="H9" s="40">
        <v>5166.666666666667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2:22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2:22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2:22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2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22" ht="16.5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 ht="16.5" x14ac:dyDescent="0.3">
      <c r="B15"/>
      <c r="C15"/>
      <c r="D15"/>
      <c r="E15"/>
      <c r="F15"/>
    </row>
    <row r="16" spans="2:22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  <row r="21" spans="2:6" ht="16.5" x14ac:dyDescent="0.3">
      <c r="B21"/>
      <c r="C21"/>
      <c r="D21"/>
      <c r="E21"/>
      <c r="F21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2024-01-15T06:17:32Z</dcterms:created>
  <dcterms:modified xsi:type="dcterms:W3CDTF">2024-01-16T05:26:29Z</dcterms:modified>
</cp:coreProperties>
</file>